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workbook\output\"/>
    </mc:Choice>
  </mc:AlternateContent>
  <xr:revisionPtr revIDLastSave="0" documentId="8_{E40A9E65-47A6-4D81-8007-061E49C274C7}" xr6:coauthVersionLast="36" xr6:coauthVersionMax="36" xr10:uidLastSave="{00000000-0000-0000-0000-000000000000}"/>
  <bookViews>
    <workbookView minimized="1" xWindow="0" yWindow="0" windowWidth="28770" windowHeight="13785" xr2:uid="{78DD370A-55C4-4F06-9C13-003D2D9C5B1F}"/>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Bind2Choices">Config!$IP$1:$IP$2</definedName>
    <definedName name="rngCircleBind3Choices">Config!$IQ$1:$IQ$2</definedName>
    <definedName name="rngCircleGeometry">Config!$H$87:$K$98</definedName>
    <definedName name="rngConcreteMaterialParameters">Config!$H$26:$M$33</definedName>
    <definedName name="rngCrackSummaryAnchor">Results!$A$85</definedName>
    <definedName name="rngHollowRectangleGeometry">Config!$H$156:$P$183</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Config!$H$70:$M$84</definedName>
    <definedName name="rngRectSetGeometry">Config!$H$101:$P$128</definedName>
    <definedName name="rngRoundedRectangleGeometry">Config!$H$131:$P$152</definedName>
    <definedName name="rngSectionRecipeGuide">Справка!$A$552:$F$612</definedName>
    <definedName name="rngSectionRecipeTypes">Config!$HP$1:$HP$4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name="_xlnm.Print_Area" localSheetId="2">Расчет!$A$1:$AJ$60</definedName>
  </definedNames>
  <calcPr calcId="191029" calcMode="manual" calcCompleted="0"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88" i="4" l="1"/>
  <c r="J89" i="4"/>
  <c r="J91" i="4"/>
  <c r="J93" i="4"/>
  <c r="J94" i="4"/>
  <c r="AN54" i="4" l="1"/>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C19" i="4"/>
  <c r="C18" i="4"/>
  <c r="C16" i="4"/>
  <c r="C15" i="4"/>
  <c r="C10" i="4"/>
  <c r="N166" i="4" l="1"/>
  <c r="N167" i="4"/>
  <c r="N168" i="4"/>
  <c r="N169" i="4"/>
  <c r="N170" i="4"/>
  <c r="N171" i="4"/>
  <c r="N172" i="4"/>
  <c r="N173" i="4"/>
  <c r="N143" i="4"/>
  <c r="N144" i="4"/>
  <c r="N145" i="4"/>
  <c r="N146" i="4"/>
  <c r="C26" i="4" l="1"/>
  <c r="C27" i="4"/>
  <c r="C28" i="4"/>
  <c r="C49" i="4"/>
  <c r="C56" i="4"/>
  <c r="C57" i="4"/>
  <c r="C71" i="4"/>
  <c r="C85" i="4"/>
  <c r="C86" i="4"/>
  <c r="C99" i="4"/>
  <c r="C126" i="4"/>
  <c r="IE501" i="4" l="1"/>
  <c r="DT501" i="4"/>
  <c r="IE500" i="4"/>
  <c r="DT500" i="4"/>
  <c r="IE499" i="4"/>
  <c r="DT499" i="4"/>
  <c r="IE498" i="4"/>
  <c r="DT498" i="4"/>
  <c r="IE497" i="4"/>
  <c r="DT497" i="4"/>
  <c r="IE496" i="4"/>
  <c r="DT496" i="4"/>
  <c r="IE495" i="4"/>
  <c r="DT495" i="4"/>
  <c r="IE494" i="4"/>
  <c r="DT494" i="4"/>
  <c r="IE493" i="4"/>
  <c r="DT493" i="4"/>
  <c r="IE492" i="4"/>
  <c r="DT492" i="4"/>
  <c r="IE491" i="4"/>
  <c r="DT491" i="4"/>
  <c r="IE490" i="4"/>
  <c r="DT490" i="4"/>
  <c r="IE489" i="4"/>
  <c r="DT489" i="4"/>
  <c r="IE488" i="4"/>
  <c r="DT488" i="4"/>
  <c r="IE487" i="4"/>
  <c r="DT487" i="4"/>
  <c r="IE486" i="4"/>
  <c r="DT486" i="4"/>
  <c r="IE485" i="4"/>
  <c r="DT485" i="4"/>
  <c r="IE484" i="4"/>
  <c r="DT484" i="4"/>
  <c r="IE483" i="4"/>
  <c r="DT483" i="4"/>
  <c r="IE482" i="4"/>
  <c r="DT482" i="4"/>
  <c r="IE481" i="4"/>
  <c r="DT481" i="4"/>
  <c r="IE480" i="4"/>
  <c r="DT480" i="4"/>
  <c r="IE479" i="4"/>
  <c r="DT479" i="4"/>
  <c r="IE478" i="4"/>
  <c r="DT478" i="4"/>
  <c r="IE477" i="4"/>
  <c r="DT477" i="4"/>
  <c r="IE476" i="4"/>
  <c r="DT476" i="4"/>
  <c r="IE475" i="4"/>
  <c r="DT475" i="4"/>
  <c r="IE474" i="4"/>
  <c r="DT474" i="4"/>
  <c r="IE473" i="4"/>
  <c r="DT473" i="4"/>
  <c r="IE472" i="4"/>
  <c r="DT472" i="4"/>
  <c r="IE471" i="4"/>
  <c r="DT471" i="4"/>
  <c r="IE470" i="4"/>
  <c r="DT470" i="4"/>
  <c r="IE469" i="4"/>
  <c r="DT469" i="4"/>
  <c r="IE468" i="4"/>
  <c r="DT468" i="4"/>
  <c r="IE467" i="4"/>
  <c r="DT467" i="4"/>
  <c r="IE466" i="4"/>
  <c r="DT466" i="4"/>
  <c r="IE465" i="4"/>
  <c r="DT465" i="4"/>
  <c r="IE464" i="4"/>
  <c r="DT464" i="4"/>
  <c r="IE463" i="4"/>
  <c r="DT463" i="4"/>
  <c r="IE462" i="4"/>
  <c r="DT462" i="4"/>
  <c r="IE461" i="4"/>
  <c r="DT461" i="4"/>
  <c r="IE460" i="4"/>
  <c r="DT460" i="4"/>
  <c r="IE459" i="4"/>
  <c r="DT459" i="4"/>
  <c r="IE458" i="4"/>
  <c r="DT458" i="4"/>
  <c r="IE457" i="4"/>
  <c r="DT457" i="4"/>
  <c r="IE456" i="4"/>
  <c r="DT456" i="4"/>
  <c r="IE455" i="4"/>
  <c r="DT455" i="4"/>
  <c r="IE454" i="4"/>
  <c r="DT454" i="4"/>
  <c r="IE453" i="4"/>
  <c r="DT453" i="4"/>
  <c r="IE452" i="4"/>
  <c r="DT452" i="4"/>
  <c r="IE451" i="4"/>
  <c r="DT451" i="4"/>
  <c r="IE450" i="4"/>
  <c r="DT450" i="4"/>
  <c r="IE449" i="4"/>
  <c r="DT449" i="4"/>
  <c r="IE448" i="4"/>
  <c r="DT448" i="4"/>
  <c r="IE447" i="4"/>
  <c r="DT447" i="4"/>
  <c r="IE446" i="4"/>
  <c r="DT446" i="4"/>
  <c r="IE445" i="4"/>
  <c r="DT445" i="4"/>
  <c r="IE444" i="4"/>
  <c r="DT444" i="4"/>
  <c r="IE443" i="4"/>
  <c r="DT443" i="4"/>
  <c r="IE442" i="4"/>
  <c r="DT442" i="4"/>
  <c r="IE441" i="4"/>
  <c r="DT441" i="4"/>
  <c r="IE440" i="4"/>
  <c r="DT440" i="4"/>
  <c r="IE439" i="4"/>
  <c r="DT439" i="4"/>
  <c r="IE438" i="4"/>
  <c r="DT438" i="4"/>
  <c r="IE437" i="4"/>
  <c r="DT437" i="4"/>
  <c r="IE436" i="4"/>
  <c r="DT436" i="4"/>
  <c r="IE435" i="4"/>
  <c r="DT435" i="4"/>
  <c r="IE434" i="4"/>
  <c r="DT434" i="4"/>
  <c r="IE433" i="4"/>
  <c r="DT433" i="4"/>
  <c r="IE432" i="4"/>
  <c r="DT432" i="4"/>
  <c r="IE431" i="4"/>
  <c r="DT431" i="4"/>
  <c r="IE430" i="4"/>
  <c r="DT430" i="4"/>
  <c r="IE429" i="4"/>
  <c r="DT429" i="4"/>
  <c r="IE428" i="4"/>
  <c r="DT428" i="4"/>
  <c r="IE427" i="4"/>
  <c r="DT427" i="4"/>
  <c r="IE426" i="4"/>
  <c r="DT426" i="4"/>
  <c r="IE425" i="4"/>
  <c r="DT425" i="4"/>
  <c r="IE424" i="4"/>
  <c r="DT424" i="4"/>
  <c r="IE423" i="4"/>
  <c r="DT423" i="4"/>
  <c r="IE422" i="4"/>
  <c r="DT422" i="4"/>
  <c r="IE421" i="4"/>
  <c r="DT421" i="4"/>
  <c r="IE420" i="4"/>
  <c r="DT420" i="4"/>
  <c r="IE419" i="4"/>
  <c r="DT419" i="4"/>
  <c r="IE418" i="4"/>
  <c r="DT418" i="4"/>
  <c r="IE417" i="4"/>
  <c r="DT417" i="4"/>
  <c r="IE416" i="4"/>
  <c r="DT416" i="4"/>
  <c r="IE415" i="4"/>
  <c r="DT415" i="4"/>
  <c r="IE414" i="4"/>
  <c r="DT414" i="4"/>
  <c r="IE413" i="4"/>
  <c r="DT413" i="4"/>
  <c r="IE412" i="4"/>
  <c r="DT412" i="4"/>
  <c r="IE411" i="4"/>
  <c r="DT411" i="4"/>
  <c r="IE410" i="4"/>
  <c r="DT410" i="4"/>
  <c r="IE409" i="4"/>
  <c r="DT409" i="4"/>
  <c r="IE408" i="4"/>
  <c r="DT408" i="4"/>
  <c r="IE407" i="4"/>
  <c r="DT407" i="4"/>
  <c r="IE406" i="4"/>
  <c r="DT406" i="4"/>
  <c r="IE405" i="4"/>
  <c r="DT405" i="4"/>
  <c r="IE404" i="4"/>
  <c r="DT404" i="4"/>
  <c r="IE403" i="4"/>
  <c r="DT403" i="4"/>
  <c r="IE402" i="4"/>
  <c r="DT402" i="4"/>
  <c r="IE401" i="4"/>
  <c r="DT401" i="4"/>
  <c r="IE400" i="4"/>
  <c r="DT400" i="4"/>
  <c r="IE399" i="4"/>
  <c r="DT399" i="4"/>
  <c r="IE398" i="4"/>
  <c r="DT398" i="4"/>
  <c r="IE397" i="4"/>
  <c r="DT397" i="4"/>
  <c r="IE396" i="4"/>
  <c r="DT396" i="4"/>
  <c r="IE395" i="4"/>
  <c r="DT395" i="4"/>
  <c r="IE394" i="4"/>
  <c r="DT394" i="4"/>
  <c r="IE393" i="4"/>
  <c r="DT393" i="4"/>
  <c r="IE392" i="4"/>
  <c r="DT392" i="4"/>
  <c r="IE391" i="4"/>
  <c r="DT391" i="4"/>
  <c r="IE390" i="4"/>
  <c r="DT390" i="4"/>
  <c r="IE389" i="4"/>
  <c r="DT389" i="4"/>
  <c r="IE388" i="4"/>
  <c r="DT388" i="4"/>
  <c r="IE387" i="4"/>
  <c r="DT387" i="4"/>
  <c r="IE386" i="4"/>
  <c r="DT386" i="4"/>
  <c r="IE385" i="4"/>
  <c r="DT385" i="4"/>
  <c r="IE384" i="4"/>
  <c r="DT384" i="4"/>
  <c r="IE383" i="4"/>
  <c r="DT383" i="4"/>
  <c r="IE382" i="4"/>
  <c r="DT382" i="4"/>
  <c r="IE381" i="4"/>
  <c r="DT381" i="4"/>
  <c r="IE380" i="4"/>
  <c r="DT380" i="4"/>
  <c r="IE379" i="4"/>
  <c r="DT379" i="4"/>
  <c r="IE378" i="4"/>
  <c r="DT378" i="4"/>
  <c r="IE377" i="4"/>
  <c r="DT377" i="4"/>
  <c r="IE376" i="4"/>
  <c r="DT376" i="4"/>
  <c r="IE375" i="4"/>
  <c r="DT375" i="4"/>
  <c r="IE374" i="4"/>
  <c r="DT374" i="4"/>
  <c r="IE373" i="4"/>
  <c r="DT373" i="4"/>
  <c r="IE372" i="4"/>
  <c r="DT372" i="4"/>
  <c r="IE371" i="4"/>
  <c r="DT371" i="4"/>
  <c r="IE370" i="4"/>
  <c r="DT370" i="4"/>
  <c r="IE369" i="4"/>
  <c r="DT369" i="4"/>
  <c r="IE368" i="4"/>
  <c r="DT368" i="4"/>
  <c r="IE367" i="4"/>
  <c r="DT367" i="4"/>
  <c r="IE366" i="4"/>
  <c r="DT366" i="4"/>
  <c r="IE365" i="4"/>
  <c r="DT365" i="4"/>
  <c r="IE364" i="4"/>
  <c r="DT364" i="4"/>
  <c r="IE363" i="4"/>
  <c r="DT363" i="4"/>
  <c r="IE362" i="4"/>
  <c r="DT362" i="4"/>
  <c r="IE361" i="4"/>
  <c r="DT361" i="4"/>
  <c r="IE360" i="4"/>
  <c r="DT360" i="4"/>
  <c r="IE359" i="4"/>
  <c r="DT359" i="4"/>
  <c r="IE358" i="4"/>
  <c r="DT358" i="4"/>
  <c r="IE357" i="4"/>
  <c r="DT357" i="4"/>
  <c r="IE356" i="4"/>
  <c r="DT356" i="4"/>
  <c r="IE355" i="4"/>
  <c r="DT355" i="4"/>
  <c r="IE354" i="4"/>
  <c r="DT354" i="4"/>
  <c r="IE353" i="4"/>
  <c r="DT353" i="4"/>
  <c r="IE352" i="4"/>
  <c r="DT352" i="4"/>
  <c r="IE351" i="4"/>
  <c r="DT351" i="4"/>
  <c r="IE350" i="4"/>
  <c r="DT350" i="4"/>
  <c r="IE349" i="4"/>
  <c r="DT349" i="4"/>
  <c r="IE348" i="4"/>
  <c r="DT348" i="4"/>
  <c r="IE347" i="4"/>
  <c r="DT347" i="4"/>
  <c r="IE346" i="4"/>
  <c r="DT346" i="4"/>
  <c r="IE345" i="4"/>
  <c r="DT345" i="4"/>
  <c r="IE344" i="4"/>
  <c r="DT344" i="4"/>
  <c r="IE343" i="4"/>
  <c r="DT343" i="4"/>
  <c r="IE342" i="4"/>
  <c r="DT342" i="4"/>
  <c r="IE341" i="4"/>
  <c r="DT341" i="4"/>
  <c r="IE340" i="4"/>
  <c r="DT340" i="4"/>
  <c r="IE339" i="4"/>
  <c r="DT339" i="4"/>
  <c r="IE338" i="4"/>
  <c r="DT338" i="4"/>
  <c r="IE337" i="4"/>
  <c r="DT337" i="4"/>
  <c r="IE336" i="4"/>
  <c r="DT336" i="4"/>
  <c r="IE335" i="4"/>
  <c r="DT335" i="4"/>
  <c r="IE334" i="4"/>
  <c r="DT334" i="4"/>
  <c r="IE333" i="4"/>
  <c r="DT333" i="4"/>
  <c r="IE332" i="4"/>
  <c r="DT332" i="4"/>
  <c r="IE331" i="4"/>
  <c r="DT331" i="4"/>
  <c r="IE330" i="4"/>
  <c r="DT330" i="4"/>
  <c r="IE329" i="4"/>
  <c r="DT329" i="4"/>
  <c r="IE328" i="4"/>
  <c r="DT328" i="4"/>
  <c r="IE327" i="4"/>
  <c r="DT327" i="4"/>
  <c r="IE326" i="4"/>
  <c r="DT326" i="4"/>
  <c r="IE325" i="4"/>
  <c r="DT325" i="4"/>
  <c r="IE324" i="4"/>
  <c r="DT324" i="4"/>
  <c r="IE323" i="4"/>
  <c r="DT323" i="4"/>
  <c r="IE322" i="4"/>
  <c r="DT322" i="4"/>
  <c r="IE321" i="4"/>
  <c r="DT321" i="4"/>
  <c r="IE320" i="4"/>
  <c r="DT320" i="4"/>
  <c r="IE319" i="4"/>
  <c r="DT319" i="4"/>
  <c r="IE318" i="4"/>
  <c r="DT318" i="4"/>
  <c r="IE317" i="4"/>
  <c r="DT317" i="4"/>
  <c r="IE316" i="4"/>
  <c r="DT316" i="4"/>
  <c r="IE315" i="4"/>
  <c r="DT315" i="4"/>
  <c r="IE314" i="4"/>
  <c r="DT314" i="4"/>
  <c r="IE313" i="4"/>
  <c r="DT313" i="4"/>
  <c r="IE312" i="4"/>
  <c r="DT312" i="4"/>
  <c r="IE311" i="4"/>
  <c r="DT311" i="4"/>
  <c r="IE310" i="4"/>
  <c r="DT310" i="4"/>
  <c r="IE309" i="4"/>
  <c r="DT309" i="4"/>
  <c r="IE308" i="4"/>
  <c r="DT308" i="4"/>
  <c r="IE307" i="4"/>
  <c r="DT307" i="4"/>
  <c r="IE306" i="4"/>
  <c r="DT306" i="4"/>
  <c r="IE305" i="4"/>
  <c r="DT305" i="4"/>
  <c r="IE304" i="4"/>
  <c r="DT304" i="4"/>
  <c r="IE303" i="4"/>
  <c r="DT303" i="4"/>
  <c r="IE302" i="4"/>
  <c r="DT302" i="4"/>
  <c r="IE301" i="4"/>
  <c r="DT301" i="4"/>
  <c r="IE300" i="4"/>
  <c r="DT300" i="4"/>
  <c r="IE299" i="4"/>
  <c r="DT299" i="4"/>
  <c r="IE298" i="4"/>
  <c r="DT298" i="4"/>
  <c r="IE297" i="4"/>
  <c r="DT297" i="4"/>
  <c r="IE296" i="4"/>
  <c r="DT296" i="4"/>
  <c r="IE295" i="4"/>
  <c r="DT295" i="4"/>
  <c r="IE294" i="4"/>
  <c r="DT294" i="4"/>
  <c r="IE293" i="4"/>
  <c r="DT293" i="4"/>
  <c r="IE292" i="4"/>
  <c r="DT292" i="4"/>
  <c r="IE291" i="4"/>
  <c r="DT291" i="4"/>
  <c r="IE290" i="4"/>
  <c r="DT290" i="4"/>
  <c r="IE289" i="4"/>
  <c r="DT289" i="4"/>
  <c r="IE288" i="4"/>
  <c r="DT288" i="4"/>
  <c r="IE287" i="4"/>
  <c r="DT287" i="4"/>
  <c r="IE286" i="4"/>
  <c r="DT286" i="4"/>
  <c r="IE285" i="4"/>
  <c r="DT285" i="4"/>
  <c r="IE284" i="4"/>
  <c r="DT284" i="4"/>
  <c r="IE283" i="4"/>
  <c r="DT283" i="4"/>
  <c r="IE282" i="4"/>
  <c r="DT282" i="4"/>
  <c r="IE281" i="4"/>
  <c r="DT281" i="4"/>
  <c r="IE280" i="4"/>
  <c r="DT280" i="4"/>
  <c r="IE279" i="4"/>
  <c r="DT279" i="4"/>
  <c r="IE278" i="4"/>
  <c r="DT278" i="4"/>
  <c r="IE277" i="4"/>
  <c r="DT277" i="4"/>
  <c r="IE276" i="4"/>
  <c r="DT276" i="4"/>
  <c r="IE275" i="4"/>
  <c r="DT275" i="4"/>
  <c r="IE274" i="4"/>
  <c r="DT274" i="4"/>
  <c r="IE273" i="4"/>
  <c r="DT273" i="4"/>
  <c r="IE272" i="4"/>
  <c r="DT272" i="4"/>
  <c r="IE271" i="4"/>
  <c r="DT271" i="4"/>
  <c r="IE270" i="4"/>
  <c r="DT270" i="4"/>
  <c r="IE269" i="4"/>
  <c r="DT269" i="4"/>
  <c r="IE268" i="4"/>
  <c r="DT268" i="4"/>
  <c r="IE267" i="4"/>
  <c r="DT267" i="4"/>
  <c r="IE266" i="4"/>
  <c r="DT266" i="4"/>
  <c r="IE265" i="4"/>
  <c r="DT265" i="4"/>
  <c r="IE264" i="4"/>
  <c r="DT264" i="4"/>
  <c r="IE263" i="4"/>
  <c r="DT263" i="4"/>
  <c r="IE262" i="4"/>
  <c r="DT262" i="4"/>
  <c r="IE261" i="4"/>
  <c r="DT261" i="4"/>
  <c r="IE260" i="4"/>
  <c r="DT260" i="4"/>
  <c r="IE259" i="4"/>
  <c r="DT259" i="4"/>
  <c r="IE258" i="4"/>
  <c r="DT258" i="4"/>
  <c r="IE257" i="4"/>
  <c r="DT257" i="4"/>
  <c r="IE256" i="4"/>
  <c r="DT256" i="4"/>
  <c r="IE255" i="4"/>
  <c r="DT255" i="4"/>
  <c r="IE254" i="4"/>
  <c r="DT254" i="4"/>
  <c r="IE253" i="4"/>
  <c r="DT253" i="4"/>
  <c r="IE252" i="4"/>
  <c r="DT252" i="4"/>
  <c r="IE251" i="4"/>
  <c r="DT251" i="4"/>
  <c r="IE250" i="4"/>
  <c r="DT250" i="4"/>
  <c r="IE249" i="4"/>
  <c r="DT249" i="4"/>
  <c r="IE248" i="4"/>
  <c r="DT248" i="4"/>
  <c r="IE247" i="4"/>
  <c r="DT247" i="4"/>
  <c r="IE246" i="4"/>
  <c r="DT246" i="4"/>
  <c r="IE245" i="4"/>
  <c r="DT245" i="4"/>
  <c r="IE244" i="4"/>
  <c r="DT244" i="4"/>
  <c r="IE243" i="4"/>
  <c r="DT243" i="4"/>
  <c r="IE242" i="4"/>
  <c r="DT242" i="4"/>
  <c r="IE241" i="4"/>
  <c r="DT241" i="4"/>
  <c r="IE240" i="4"/>
  <c r="DT240" i="4"/>
  <c r="IE239" i="4"/>
  <c r="DT239" i="4"/>
  <c r="IE238" i="4"/>
  <c r="DT238" i="4"/>
  <c r="IE237" i="4"/>
  <c r="DT237" i="4"/>
  <c r="IE236" i="4"/>
  <c r="DT236" i="4"/>
  <c r="IE235" i="4"/>
  <c r="DT235" i="4"/>
  <c r="IE234" i="4"/>
  <c r="DT234" i="4"/>
  <c r="IE233" i="4"/>
  <c r="DT233" i="4"/>
  <c r="IE232" i="4"/>
  <c r="DT232" i="4"/>
  <c r="IE231" i="4"/>
  <c r="DT231" i="4"/>
  <c r="IE230" i="4"/>
  <c r="DT230" i="4"/>
  <c r="IE229" i="4"/>
  <c r="DT229" i="4"/>
  <c r="IE228" i="4"/>
  <c r="DT228" i="4"/>
  <c r="IE227" i="4"/>
  <c r="DT227" i="4"/>
  <c r="IE226" i="4"/>
  <c r="DT226" i="4"/>
  <c r="IE225" i="4"/>
  <c r="DT225" i="4"/>
  <c r="IE224" i="4"/>
  <c r="DT224" i="4"/>
  <c r="IE223" i="4"/>
  <c r="DT223" i="4"/>
  <c r="IE222" i="4"/>
  <c r="DT222" i="4"/>
  <c r="IE221" i="4"/>
  <c r="DT221" i="4"/>
  <c r="IE220" i="4"/>
  <c r="DT220" i="4"/>
  <c r="IE219" i="4"/>
  <c r="DT219" i="4"/>
  <c r="IE218" i="4"/>
  <c r="DT218" i="4"/>
  <c r="IE217" i="4"/>
  <c r="DT217" i="4"/>
  <c r="IE216" i="4"/>
  <c r="DT216" i="4"/>
  <c r="IE215" i="4"/>
  <c r="DT215" i="4"/>
  <c r="IE214" i="4"/>
  <c r="DT214" i="4"/>
  <c r="IE213" i="4"/>
  <c r="DT213" i="4"/>
  <c r="IE212" i="4"/>
  <c r="DT212" i="4"/>
  <c r="IE211" i="4"/>
  <c r="DT211" i="4"/>
  <c r="IE210" i="4"/>
  <c r="DT210" i="4"/>
  <c r="IE209" i="4"/>
  <c r="DT209" i="4"/>
  <c r="IE208" i="4"/>
  <c r="DT208" i="4"/>
  <c r="IE207" i="4"/>
  <c r="DT207" i="4"/>
  <c r="IE206" i="4"/>
  <c r="DT206" i="4"/>
  <c r="IE205" i="4"/>
  <c r="DT205" i="4"/>
  <c r="IE204" i="4"/>
  <c r="DT204" i="4"/>
  <c r="IE203" i="4"/>
  <c r="DT203" i="4"/>
  <c r="IE202" i="4"/>
  <c r="DT202" i="4"/>
  <c r="IE201" i="4"/>
  <c r="DT201" i="4"/>
  <c r="IE200" i="4"/>
  <c r="DT200" i="4"/>
  <c r="IE199" i="4"/>
  <c r="DT199" i="4"/>
  <c r="IE198" i="4"/>
  <c r="DT198" i="4"/>
  <c r="IE197" i="4"/>
  <c r="DT197" i="4"/>
  <c r="IE196" i="4"/>
  <c r="DT196" i="4"/>
  <c r="IE195" i="4"/>
  <c r="DT195" i="4"/>
  <c r="IE194" i="4"/>
  <c r="DT194" i="4"/>
  <c r="IE193" i="4"/>
  <c r="DT193" i="4"/>
  <c r="IE192" i="4"/>
  <c r="DT192" i="4"/>
  <c r="IE191" i="4"/>
  <c r="DT191" i="4"/>
  <c r="IE190" i="4"/>
  <c r="DT190" i="4"/>
  <c r="IE189" i="4"/>
  <c r="DT189" i="4"/>
  <c r="IE188" i="4"/>
  <c r="DT188" i="4"/>
  <c r="IE187" i="4"/>
  <c r="DT187" i="4"/>
  <c r="IE186" i="4"/>
  <c r="DT186" i="4"/>
  <c r="IE185" i="4"/>
  <c r="DT185" i="4"/>
  <c r="IE184" i="4"/>
  <c r="DT184" i="4"/>
  <c r="IE183" i="4"/>
  <c r="DT183" i="4"/>
  <c r="IE182" i="4"/>
  <c r="DT182" i="4"/>
  <c r="IE181" i="4"/>
  <c r="DT181" i="4"/>
  <c r="IE180" i="4"/>
  <c r="DT180" i="4"/>
  <c r="IE179" i="4"/>
  <c r="DT179" i="4"/>
  <c r="IE178" i="4"/>
  <c r="DT178" i="4"/>
  <c r="IE177" i="4"/>
  <c r="DT177" i="4"/>
  <c r="IE176" i="4"/>
  <c r="DT176" i="4"/>
  <c r="IE175" i="4"/>
  <c r="DT175" i="4"/>
  <c r="IE174" i="4"/>
  <c r="DT174" i="4"/>
  <c r="IE173" i="4"/>
  <c r="DT173" i="4"/>
  <c r="IE172" i="4"/>
  <c r="DT172" i="4"/>
  <c r="IE171" i="4"/>
  <c r="DT171" i="4"/>
  <c r="IE170" i="4"/>
  <c r="DT170" i="4"/>
  <c r="IE169" i="4"/>
  <c r="DT169" i="4"/>
  <c r="IE168" i="4"/>
  <c r="DT168" i="4"/>
  <c r="IE167" i="4"/>
  <c r="DT167" i="4"/>
  <c r="IE166" i="4"/>
  <c r="DT166" i="4"/>
  <c r="IE165" i="4"/>
  <c r="DT165" i="4"/>
  <c r="IE164" i="4"/>
  <c r="DT164" i="4"/>
  <c r="IE163" i="4"/>
  <c r="DT163" i="4"/>
  <c r="IE162" i="4"/>
  <c r="DT162" i="4"/>
  <c r="IE161" i="4"/>
  <c r="DT161" i="4"/>
  <c r="IE160" i="4"/>
  <c r="DT160" i="4"/>
  <c r="IE159" i="4"/>
  <c r="DT159" i="4"/>
  <c r="IE158" i="4"/>
  <c r="DT158" i="4"/>
  <c r="IE157" i="4"/>
  <c r="DT157" i="4"/>
  <c r="IE156" i="4"/>
  <c r="DT156" i="4"/>
  <c r="IE155" i="4"/>
  <c r="DT155" i="4"/>
  <c r="IE154" i="4"/>
  <c r="DT154" i="4"/>
  <c r="IE153" i="4"/>
  <c r="DT153" i="4"/>
  <c r="IE152" i="4"/>
  <c r="DT152" i="4"/>
  <c r="IE151" i="4"/>
  <c r="DT151" i="4"/>
  <c r="IE150" i="4"/>
  <c r="DT150" i="4"/>
  <c r="IE149" i="4"/>
  <c r="DT149" i="4"/>
  <c r="IE148" i="4"/>
  <c r="DT148" i="4"/>
  <c r="IE147" i="4"/>
  <c r="DT147" i="4"/>
  <c r="IE146" i="4"/>
  <c r="DT146" i="4"/>
  <c r="IE145" i="4"/>
  <c r="DT145" i="4"/>
  <c r="IE144" i="4"/>
  <c r="DT144" i="4"/>
  <c r="IE143" i="4"/>
  <c r="DT143" i="4"/>
  <c r="IE142" i="4"/>
  <c r="DT142" i="4"/>
  <c r="IE141" i="4"/>
  <c r="DT141" i="4"/>
  <c r="IE140" i="4"/>
  <c r="DT140" i="4"/>
  <c r="IE139" i="4"/>
  <c r="DT139" i="4"/>
  <c r="IE138" i="4"/>
  <c r="DT138" i="4"/>
  <c r="IE137" i="4"/>
  <c r="DT137" i="4"/>
  <c r="IE136" i="4"/>
  <c r="DT136" i="4"/>
  <c r="IE135" i="4"/>
  <c r="DT135" i="4"/>
  <c r="IE134" i="4"/>
  <c r="DT134" i="4"/>
  <c r="IE133" i="4"/>
  <c r="DT133" i="4"/>
  <c r="IE132" i="4"/>
  <c r="DT132" i="4"/>
  <c r="IE131" i="4"/>
  <c r="DT131" i="4"/>
  <c r="IE130" i="4"/>
  <c r="DT130" i="4"/>
  <c r="IE129" i="4"/>
  <c r="DT129" i="4"/>
  <c r="IE128" i="4"/>
  <c r="DT128" i="4"/>
  <c r="IE127" i="4"/>
  <c r="DT127" i="4"/>
  <c r="IE126" i="4"/>
  <c r="DT126" i="4"/>
  <c r="IE125" i="4"/>
  <c r="DT125" i="4"/>
  <c r="IE124" i="4"/>
  <c r="DT124" i="4"/>
  <c r="IE123" i="4"/>
  <c r="DT123" i="4"/>
  <c r="IE122" i="4"/>
  <c r="DT122" i="4"/>
  <c r="IE121" i="4"/>
  <c r="DT121" i="4"/>
  <c r="IE120" i="4"/>
  <c r="DT120" i="4"/>
  <c r="IE119" i="4"/>
  <c r="DT119" i="4"/>
  <c r="IE118" i="4"/>
  <c r="DT118" i="4"/>
  <c r="IE117" i="4"/>
  <c r="DT117" i="4"/>
  <c r="IE116" i="4"/>
  <c r="DT116" i="4"/>
  <c r="IE115" i="4"/>
  <c r="DT115" i="4"/>
  <c r="IE114" i="4"/>
  <c r="DT114" i="4"/>
  <c r="IE113" i="4"/>
  <c r="DT113" i="4"/>
  <c r="IE112" i="4"/>
  <c r="DT112" i="4"/>
  <c r="IE111" i="4"/>
  <c r="DT111" i="4"/>
  <c r="AN2" i="4" l="1"/>
  <c r="HB4" i="4" l="1"/>
  <c r="HB3" i="4"/>
  <c r="HB2" i="4"/>
  <c r="HB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110" i="4" l="1"/>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3" i="4"/>
  <c r="O182" i="4"/>
  <c r="O181" i="4"/>
  <c r="O180" i="4"/>
  <c r="O179" i="4"/>
  <c r="O178" i="4"/>
  <c r="O177" i="4"/>
  <c r="O176" i="4"/>
  <c r="N162" i="4"/>
  <c r="J159" i="4"/>
  <c r="J158" i="4"/>
  <c r="O152" i="4"/>
  <c r="O151" i="4"/>
  <c r="O150" i="4"/>
  <c r="O149" i="4"/>
  <c r="K140" i="4"/>
  <c r="K139" i="4"/>
  <c r="K138" i="4"/>
  <c r="K133" i="4"/>
  <c r="O128" i="4"/>
  <c r="O127" i="4"/>
  <c r="O126" i="4"/>
  <c r="O125" i="4"/>
  <c r="O124" i="4"/>
  <c r="O123" i="4"/>
  <c r="O122" i="4"/>
  <c r="O121" i="4"/>
  <c r="N118" i="4"/>
  <c r="N117" i="4"/>
  <c r="N116" i="4"/>
  <c r="N115" i="4"/>
  <c r="N114" i="4"/>
  <c r="N113" i="4"/>
  <c r="N112" i="4"/>
  <c r="N111" i="4"/>
  <c r="L108" i="4"/>
  <c r="J104" i="4"/>
  <c r="K79" i="4"/>
  <c r="K78" i="4"/>
  <c r="EL4" i="4"/>
  <c r="EL3" i="4"/>
  <c r="EL2" i="4"/>
  <c r="EL1"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<sst xmlns="http://schemas.openxmlformats.org/spreadsheetml/2006/main" count="4873" uniqueCount="2561">
  <si>
    <t>Config</t>
  </si>
  <si>
    <t>Параметр</t>
  </si>
  <si>
    <t>Значение</t>
  </si>
  <si>
    <t>Ед.</t>
  </si>
  <si>
    <t>Комментарий</t>
  </si>
  <si>
    <t>Справка</t>
  </si>
  <si>
    <t>[Общие]</t>
  </si>
  <si>
    <t>General.ExecutionReportEnabled</t>
  </si>
  <si>
    <t>Yes</t>
  </si>
  <si>
    <t>-</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</si>
  <si>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</si>
  <si>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</si>
  <si>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</si>
  <si>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</si>
  <si>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</si>
  <si>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</si>
  <si>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</si>
  <si>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</si>
  <si>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</si>
  <si>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</si>
  <si>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</si>
  <si>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</si>
  <si>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Geometry.Type</t>
  </si>
  <si>
    <t>RectSet</t>
  </si>
  <si>
    <t>Тип сечения для Geometry.Source = Generated. Поддерживается: RoundedRectangle, HollowRectangle, Circle или RectSet.</t>
  </si>
  <si>
    <t>Mesh.StepX</t>
  </si>
  <si>
    <t>мм</t>
  </si>
  <si>
    <t>Mesh.StepY</t>
  </si>
  <si>
    <t>Mesh.BoundarySubdivisions</t>
  </si>
  <si>
    <t>шт</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</si>
  <si>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</si>
  <si>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</si>
  <si>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</si>
  <si>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</si>
  <si>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</si>
  <si>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</si>
  <si>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</si>
  <si>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</si>
  <si>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</si>
  <si>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</si>
  <si>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</si>
  <si>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</si>
  <si>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</si>
  <si>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</si>
  <si>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</si>
  <si>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</si>
  <si>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</si>
  <si>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</si>
  <si>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</si>
  <si>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</si>
  <si>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</si>
  <si>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</si>
  <si>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</si>
  <si>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</si>
  <si>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</si>
  <si>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</si>
  <si>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</si>
  <si>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</si>
  <si>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</si>
  <si>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</si>
  <si>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</si>
  <si>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</si>
  <si>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</si>
  <si>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</si>
  <si>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</si>
  <si>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</si>
  <si>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</si>
  <si>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</si>
  <si>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</si>
  <si>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</si>
  <si>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</si>
  <si>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</si>
  <si>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</si>
  <si>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</si>
  <si>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</si>
  <si>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</si>
  <si>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</si>
  <si>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</si>
  <si>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</si>
  <si>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</si>
  <si>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</si>
  <si>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</si>
  <si>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</si>
  <si>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</si>
  <si>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</si>
  <si>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</si>
  <si>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</si>
  <si>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</si>
  <si>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</si>
  <si>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</si>
  <si>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</si>
  <si>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</si>
  <si>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</si>
  <si>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</si>
  <si>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</si>
  <si>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</si>
  <si>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</si>
  <si>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</si>
  <si>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</si>
  <si>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</si>
  <si>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</si>
  <si>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</si>
  <si>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</si>
  <si>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</si>
  <si>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</si>
  <si>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</si>
  <si>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</si>
  <si>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</si>
  <si>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</si>
  <si>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</si>
  <si>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</si>
  <si>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</si>
  <si>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</si>
  <si>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</si>
  <si>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</si>
  <si>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</si>
  <si>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</si>
  <si>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</si>
  <si>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</si>
  <si>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</si>
  <si>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</si>
  <si>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</si>
  <si>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</si>
  <si>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</si>
  <si>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</si>
  <si>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</si>
  <si>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</si>
  <si>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</si>
  <si>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</si>
  <si>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</si>
  <si>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</si>
  <si>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</si>
  <si>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</si>
  <si>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</si>
  <si>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</si>
  <si>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</si>
  <si>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</si>
  <si>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</si>
  <si>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</si>
  <si>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</si>
  <si>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</si>
  <si>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</si>
  <si>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</si>
  <si>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</si>
  <si>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</si>
  <si>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</si>
  <si>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</si>
  <si>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</si>
  <si>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</si>
  <si>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</si>
  <si>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</si>
  <si>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</si>
  <si>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</si>
  <si>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</si>
  <si>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</si>
  <si>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</si>
  <si>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</si>
  <si>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</si>
  <si>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</si>
  <si>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</si>
  <si>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</si>
  <si>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</si>
  <si>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</si>
  <si>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</si>
  <si>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</si>
  <si>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</si>
  <si>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</si>
  <si>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</si>
  <si>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</si>
  <si>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</si>
  <si>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</si>
  <si>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</si>
  <si>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</si>
  <si>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</si>
  <si>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</si>
  <si>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</si>
  <si>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</si>
  <si>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</si>
  <si>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</si>
  <si>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</si>
  <si>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</si>
  <si>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</si>
  <si>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</si>
  <si>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</si>
  <si>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</si>
  <si>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</si>
  <si>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</si>
  <si>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</si>
  <si>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</si>
  <si>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</si>
  <si>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</si>
  <si>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</si>
  <si>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</si>
  <si>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</si>
  <si>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</si>
  <si>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</si>
  <si>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</si>
  <si>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</si>
  <si>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</si>
  <si>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</si>
  <si>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</si>
  <si>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</si>
  <si>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</si>
  <si>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</si>
  <si>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</si>
  <si>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</si>
  <si>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</si>
  <si>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</si>
  <si>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</si>
  <si>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</si>
  <si>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</si>
  <si>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</si>
  <si>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</si>
  <si>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</si>
  <si>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</si>
  <si>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</si>
  <si>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</si>
  <si>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</si>
  <si>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</si>
  <si>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</si>
  <si>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</si>
  <si>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</si>
  <si>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</si>
  <si>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</si>
  <si>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</si>
  <si>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</si>
  <si>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</si>
  <si>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</si>
  <si>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</si>
  <si>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</si>
  <si>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</si>
  <si>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</si>
  <si>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</si>
  <si>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</si>
  <si>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</si>
  <si>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</si>
  <si>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</si>
  <si>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</si>
  <si>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</si>
  <si>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</si>
  <si>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</si>
  <si>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</si>
  <si>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</si>
  <si>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</si>
  <si>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</si>
  <si>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</si>
  <si>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</si>
  <si>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</si>
  <si>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</si>
  <si>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</si>
  <si>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</si>
  <si>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</si>
  <si>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</si>
  <si>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</si>
  <si>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</si>
  <si>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</si>
  <si>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</si>
  <si>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</si>
  <si>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</si>
  <si>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</si>
  <si>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</si>
  <si>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</si>
  <si>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</si>
  <si>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</si>
  <si>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</si>
  <si>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</si>
  <si>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</si>
  <si>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</si>
  <si>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</si>
  <si>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</si>
  <si>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</si>
  <si>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</si>
  <si>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</si>
  <si>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</si>
  <si>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</si>
  <si>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</si>
  <si>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</si>
  <si>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</si>
  <si>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</si>
  <si>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</si>
  <si>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</si>
  <si>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</si>
  <si>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</si>
  <si>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</si>
  <si>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</si>
  <si>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</si>
  <si>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</si>
  <si>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</si>
  <si>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</si>
  <si>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</si>
  <si>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</si>
  <si>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</si>
  <si>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</si>
  <si>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</si>
  <si>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</si>
  <si>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</si>
  <si>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</si>
  <si>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</si>
  <si>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</si>
  <si>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</si>
  <si>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</si>
  <si>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</si>
  <si>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</si>
  <si>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</si>
  <si>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</si>
  <si>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</si>
  <si>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</si>
  <si>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</si>
  <si>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</si>
  <si>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</si>
  <si>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</si>
  <si>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</si>
  <si>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</si>
  <si>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</si>
  <si>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</si>
  <si>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</si>
  <si>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</si>
  <si>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</si>
  <si>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</si>
  <si>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</si>
  <si>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Steel.R.SLS(II)</t>
  </si>
  <si>
    <t>Steel.E</t>
  </si>
  <si>
    <t>Steel.TwoLine.Es2</t>
  </si>
  <si>
    <t>Steel.ThreeLine.Es2</t>
  </si>
  <si>
    <t>Concrete.R.ULS(I)</t>
  </si>
  <si>
    <t>Concrete.R.SLS(II)</t>
  </si>
  <si>
    <t>Concrete.Rb.mc2</t>
  </si>
  <si>
    <t>Concrete.E</t>
  </si>
  <si>
    <t>Concrete.TwoLine.Eb1Red</t>
  </si>
  <si>
    <t>Concrete.ThreeLine.Eb0</t>
  </si>
  <si>
    <t>Concrete.TwoThreeLine.Eb2</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</si>
  <si>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</si>
  <si>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</si>
  <si>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</si>
  <si>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</si>
  <si>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</si>
  <si>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</si>
  <si>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</si>
  <si>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</si>
  <si>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</si>
  <si>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</si>
  <si>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</si>
  <si>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</si>
  <si>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</si>
  <si>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</si>
  <si>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</si>
  <si>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</si>
  <si>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</si>
  <si>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</si>
  <si>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</si>
  <si>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</si>
  <si>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</si>
  <si>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</si>
  <si>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</si>
  <si>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</si>
  <si>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</si>
  <si>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</si>
  <si>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</si>
  <si>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</si>
  <si>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</si>
  <si>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</si>
  <si>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</si>
  <si>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</si>
  <si>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</si>
  <si>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</si>
  <si>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</si>
  <si>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</si>
  <si>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</si>
  <si>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</si>
  <si>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</si>
  <si>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</si>
  <si>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</si>
  <si>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</si>
  <si>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</si>
  <si>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</si>
  <si>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</si>
  <si>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</si>
  <si>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</si>
  <si>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</si>
  <si>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</si>
  <si>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</si>
  <si>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</si>
  <si>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</si>
  <si>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</si>
  <si>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</si>
  <si>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</si>
  <si>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</si>
  <si>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</si>
  <si>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</si>
  <si>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</si>
  <si>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</si>
  <si>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</si>
  <si>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</si>
  <si>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</si>
  <si>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</si>
  <si>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</si>
  <si>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</si>
  <si>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</si>
  <si>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</si>
  <si>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</si>
  <si>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</si>
  <si>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</si>
  <si>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</si>
  <si>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</si>
  <si>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</si>
  <si>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</si>
  <si>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</si>
  <si>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</si>
  <si>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</si>
  <si>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</si>
  <si>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</si>
  <si>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</si>
  <si>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</si>
  <si>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</si>
  <si>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</si>
  <si>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</si>
  <si>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</si>
  <si>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</si>
  <si>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</si>
  <si>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</si>
  <si>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</si>
  <si>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</si>
  <si>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</si>
  <si>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</si>
  <si>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</si>
  <si>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</si>
  <si>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</si>
  <si>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</si>
  <si>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</si>
  <si>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</si>
  <si>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</si>
  <si>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</si>
  <si>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Offset</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</si>
  <si>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</si>
  <si>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</si>
  <si>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</si>
  <si>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</si>
  <si>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</si>
  <si>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</si>
  <si>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</si>
  <si>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</si>
  <si>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</si>
  <si>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</si>
  <si>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</si>
  <si>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</si>
  <si>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</si>
  <si>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</si>
  <si>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</si>
  <si>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</si>
  <si>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</si>
  <si>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</si>
  <si>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</si>
  <si>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</si>
  <si>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</si>
  <si>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</si>
  <si>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</si>
  <si>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</si>
  <si>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</si>
  <si>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</si>
  <si>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</si>
  <si>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</si>
  <si>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</si>
  <si>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</si>
  <si>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</si>
  <si>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</si>
  <si>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</si>
  <si>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</si>
  <si>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</si>
  <si>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</si>
  <si>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</si>
  <si>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</si>
  <si>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</si>
  <si>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</si>
  <si>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</si>
  <si>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</si>
  <si>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</si>
  <si>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</si>
  <si>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</si>
  <si>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</si>
  <si>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</si>
  <si>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</si>
  <si>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</si>
  <si>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</si>
  <si>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</si>
  <si>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</si>
  <si>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</si>
  <si>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</si>
  <si>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</si>
  <si>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</si>
  <si>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</si>
  <si>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</si>
  <si>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</si>
  <si>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</si>
  <si>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</si>
  <si>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</si>
  <si>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</si>
  <si>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</si>
  <si>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</si>
  <si>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</si>
  <si>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</si>
  <si>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</si>
  <si>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</si>
  <si>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</si>
  <si>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</si>
  <si>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</si>
  <si>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</si>
  <si>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</si>
  <si>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</si>
  <si>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</si>
  <si>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</si>
  <si>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</si>
  <si>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</si>
  <si>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</si>
  <si>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</si>
  <si>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</si>
  <si>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</si>
  <si>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</si>
  <si>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</si>
  <si>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</si>
  <si>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</si>
  <si>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</si>
  <si>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</si>
  <si>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</si>
  <si>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</si>
  <si>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</si>
  <si>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</si>
  <si>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</si>
  <si>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</si>
  <si>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</si>
  <si>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</si>
  <si>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</si>
  <si>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</si>
  <si>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</si>
  <si>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</si>
  <si>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</si>
  <si>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</si>
  <si>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</si>
  <si>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</si>
  <si>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</si>
  <si>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</si>
  <si>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</si>
  <si>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</si>
  <si>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</si>
  <si>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</si>
  <si>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</si>
  <si>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</si>
  <si>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</si>
  <si>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</si>
  <si>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</si>
  <si>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</si>
  <si>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</si>
  <si>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</si>
  <si>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</si>
  <si>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</si>
  <si>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</si>
  <si>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</si>
  <si>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</si>
  <si>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</si>
  <si>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</si>
  <si>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</si>
  <si>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</si>
  <si>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</si>
  <si>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</si>
  <si>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</si>
  <si>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</si>
  <si>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</si>
  <si>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</si>
  <si>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</si>
  <si>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</si>
  <si>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</si>
  <si>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</si>
  <si>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</si>
  <si>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</si>
  <si>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</si>
  <si>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</si>
  <si>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</si>
  <si>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</si>
  <si>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</si>
  <si>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</si>
  <si>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</si>
  <si>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</si>
  <si>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</si>
  <si>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</si>
  <si>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</si>
  <si>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</si>
  <si>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</si>
  <si>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</si>
  <si>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</si>
  <si>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</si>
  <si>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</si>
  <si>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</si>
  <si>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</si>
  <si>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</si>
  <si>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</si>
  <si>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</si>
  <si>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</si>
  <si>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</si>
  <si>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</si>
  <si>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</si>
  <si>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</si>
  <si>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</si>
  <si>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</si>
  <si>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</si>
  <si>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</si>
  <si>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</si>
  <si>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</si>
  <si>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</si>
  <si>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</si>
  <si>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</si>
  <si>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</si>
  <si>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</si>
  <si>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</si>
  <si>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</si>
  <si>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</si>
  <si>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</si>
  <si>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</si>
  <si>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</si>
  <si>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</si>
  <si>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</si>
  <si>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</si>
  <si>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</si>
  <si>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</si>
  <si>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</si>
  <si>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Поиск предельной несущей способности</t>
  </si>
  <si>
    <t>Расчет ширины раскрытия нормальных трещин</t>
  </si>
  <si>
    <t>СП 63: расчет ширины нормальных трещин</t>
  </si>
  <si>
    <t>СП 35: расчет ширины нормальных трещин</t>
  </si>
  <si>
    <t>Расчет продольного изгиба и устойчивости</t>
  </si>
  <si>
    <t>Подготовка геометрии в AutoCAD и импорт</t>
  </si>
  <si>
    <t>Справка по настройкам листа Config</t>
  </si>
  <si>
    <t>Нормативные источники</t>
  </si>
  <si>
    <t>СП 63.13330.2018</t>
  </si>
  <si>
    <t>СП 35.13330.2011</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</si>
  <si>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</si>
  <si>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</si>
  <si>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</si>
  <si>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</si>
  <si>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BaseFail</t>
  </si>
  <si>
    <t>NumFail</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</si>
  <si>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</si>
  <si>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</si>
  <si>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</si>
  <si>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</si>
  <si>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</si>
  <si>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Варианты LoadPath</t>
  </si>
  <si>
    <t>Пользовательский Mx.</t>
  </si>
  <si>
    <t>Пользовательский My.</t>
  </si>
  <si>
    <t>Таблица 7.21 СП 35</t>
  </si>
  <si>
    <t>Параметры бетона</t>
  </si>
  <si>
    <t>Параметры арматуры</t>
  </si>
  <si>
    <t>В отчет попадают основные шаги запуска: чтение настроек, построение геометрии, расчет сочетаний, запись Results и обновление схемы.</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</si>
  <si>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</si>
  <si>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</si>
  <si>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</si>
  <si>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</si>
  <si>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</si>
  <si>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</si>
  <si>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</si>
  <si>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</si>
  <si>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</si>
  <si>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</si>
  <si>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</si>
  <si>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</si>
  <si>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</si>
  <si>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</si>
  <si>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</si>
  <si>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</si>
  <si>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</si>
  <si>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</si>
  <si>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</si>
  <si>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</si>
  <si>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</si>
  <si>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</si>
  <si>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</si>
  <si>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</si>
  <si>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</si>
  <si>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</si>
  <si>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</si>
  <si>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</si>
  <si>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</si>
  <si>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</si>
  <si>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</si>
  <si>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</si>
  <si>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</si>
  <si>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</si>
  <si>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</si>
  <si>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</si>
  <si>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</si>
  <si>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</si>
  <si>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</si>
  <si>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Увеличение может помочь тяжелой нелинейной задаче, но увеличивает время и не исправляет ошибочные исходные данные.</t>
  </si>
  <si>
    <t>Больше ступеней обычно устойчивее для нелинейных диаграмм, но каждая ступень требует своих итераций.</t>
  </si>
  <si>
    <t>Настройка используется только при Solver.Method = Secant.</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</si>
  <si>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</si>
  <si>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</si>
  <si>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</si>
  <si>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</si>
  <si>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Capacity.SolverMaxIterations - это защитный численный параметр программы. Он не является расчетным коэффициентом СП.</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</si>
  <si>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</si>
  <si>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</si>
  <si>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</si>
  <si>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</si>
  <si>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</si>
  <si>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</si>
  <si>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</si>
  <si>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</si>
  <si>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</si>
  <si>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</si>
  <si>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</si>
  <si>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</si>
  <si>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</si>
  <si>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</si>
  <si>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</si>
  <si>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</si>
  <si>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</si>
  <si>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</si>
  <si>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</si>
  <si>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</si>
  <si>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</si>
  <si>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</si>
  <si>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</si>
  <si>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</si>
  <si>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</si>
  <si>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</si>
  <si>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</si>
  <si>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</si>
  <si>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</si>
  <si>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</si>
  <si>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</si>
  <si>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</si>
  <si>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</si>
  <si>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</si>
  <si>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</si>
  <si>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</si>
  <si>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</si>
  <si>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</si>
  <si>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</si>
  <si>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</si>
  <si>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</si>
  <si>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</si>
  <si>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</si>
  <si>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</si>
  <si>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</si>
  <si>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</si>
  <si>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</si>
  <si>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</si>
  <si>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</si>
  <si>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</si>
  <si>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</si>
  <si>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</si>
  <si>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</si>
  <si>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</si>
  <si>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</si>
  <si>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</si>
  <si>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</si>
  <si>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</si>
  <si>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</si>
  <si>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</si>
  <si>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</si>
  <si>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</si>
  <si>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</si>
  <si>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</si>
  <si>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</si>
  <si>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</si>
  <si>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</si>
  <si>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</si>
  <si>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</si>
  <si>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</si>
  <si>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</si>
  <si>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</si>
  <si>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</si>
  <si>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</si>
  <si>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</si>
  <si>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</si>
  <si>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</si>
  <si>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</si>
  <si>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</si>
  <si>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</si>
  <si>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</si>
  <si>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</si>
  <si>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</si>
  <si>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</si>
  <si>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</si>
  <si>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</si>
  <si>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</si>
  <si>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</si>
  <si>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</si>
  <si>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Это нижний порог площади Region для импорта.</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</si>
  <si>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</si>
  <si>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</si>
  <si>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</si>
  <si>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</si>
  <si>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</si>
  <si>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</si>
  <si>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</si>
  <si>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</si>
  <si>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</si>
  <si>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</si>
  <si>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</si>
  <si>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</si>
  <si>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</si>
  <si>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</si>
  <si>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</si>
  <si>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</si>
  <si>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</si>
  <si>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</si>
  <si>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</si>
  <si>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</si>
  <si>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</si>
  <si>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</si>
  <si>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</si>
  <si>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</si>
  <si>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</si>
  <si>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</si>
  <si>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</si>
  <si>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</si>
  <si>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</si>
  <si>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</si>
  <si>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</si>
  <si>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</si>
  <si>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</si>
  <si>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</si>
  <si>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</si>
  <si>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</si>
  <si>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</si>
  <si>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</si>
  <si>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</si>
  <si>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</si>
  <si>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</si>
  <si>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</si>
  <si>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</si>
  <si>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</si>
  <si>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</si>
  <si>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</si>
  <si>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</si>
  <si>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</si>
  <si>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</si>
  <si>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</si>
  <si>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</si>
  <si>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</si>
  <si>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</si>
  <si>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</si>
  <si>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</si>
  <si>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</si>
  <si>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</si>
  <si>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</si>
  <si>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</si>
  <si>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</si>
  <si>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</si>
  <si>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</si>
  <si>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</si>
  <si>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</si>
  <si>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</si>
  <si>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</si>
  <si>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</si>
  <si>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</si>
  <si>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</si>
  <si>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</si>
  <si>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Этот контур нужен как читаемая внешняя граница сечения поверх расчетной сетки. Он не влияет на расчет и не заменяет сами бетонные элементы.</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</si>
  <si>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</si>
  <si>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</si>
  <si>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</si>
  <si>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</si>
  <si>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</si>
  <si>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</si>
  <si>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</si>
  <si>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</si>
  <si>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</si>
  <si>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</si>
  <si>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</si>
  <si>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</si>
  <si>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</si>
  <si>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</si>
  <si>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</si>
  <si>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</si>
  <si>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</si>
  <si>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</si>
  <si>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</si>
  <si>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</si>
  <si>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</si>
  <si>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TextGap задает зазор от линии аннотации до текстовой подписи.</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</si>
  <si>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</si>
  <si>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</si>
  <si>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</si>
  <si>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</si>
  <si>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</si>
  <si>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</si>
  <si>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</si>
  <si>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</si>
  <si>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</si>
  <si>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</si>
  <si>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</si>
  <si>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</si>
  <si>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</si>
  <si>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</si>
  <si>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</si>
  <si>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</si>
  <si>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</si>
  <si>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</si>
  <si>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</si>
  <si>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</si>
  <si>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</si>
  <si>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</si>
  <si>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</si>
  <si>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</si>
  <si>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</si>
  <si>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</si>
  <si>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</si>
  <si>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</si>
  <si>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</si>
  <si>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</si>
  <si>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</si>
  <si>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</si>
  <si>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</si>
  <si>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</si>
  <si>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</si>
  <si>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</si>
  <si>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</si>
  <si>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</si>
  <si>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</si>
  <si>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</si>
  <si>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</si>
  <si>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</si>
  <si>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</si>
  <si>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</si>
  <si>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</si>
  <si>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</si>
  <si>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</si>
  <si>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</si>
  <si>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</si>
  <si>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</si>
  <si>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</si>
  <si>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</si>
  <si>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</si>
  <si>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</si>
  <si>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</si>
  <si>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</si>
  <si>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</si>
  <si>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</si>
  <si>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</si>
  <si>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</si>
  <si>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</si>
  <si>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</si>
  <si>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</si>
  <si>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</si>
  <si>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</si>
  <si>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</si>
  <si>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</si>
  <si>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</si>
  <si>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</si>
  <si>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</si>
  <si>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</si>
  <si>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</si>
  <si>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</si>
  <si>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</si>
  <si>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</si>
  <si>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</si>
  <si>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</si>
  <si>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</si>
  <si>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</si>
  <si>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</si>
  <si>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</si>
  <si>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</si>
  <si>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</si>
  <si>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</si>
  <si>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</si>
  <si>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</si>
  <si>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</si>
  <si>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</si>
  <si>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</si>
  <si>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</si>
  <si>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</si>
  <si>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</si>
  <si>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</si>
  <si>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</si>
  <si>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</si>
  <si>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</si>
  <si>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</si>
  <si>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</si>
  <si>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</si>
  <si>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</si>
  <si>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</si>
  <si>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</si>
  <si>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</si>
  <si>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</si>
  <si>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</si>
  <si>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</si>
  <si>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</si>
  <si>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</si>
  <si>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</si>
  <si>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</si>
  <si>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</si>
  <si>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</si>
  <si>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</si>
  <si>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</si>
  <si>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</si>
  <si>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</si>
  <si>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</si>
  <si>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</si>
  <si>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</si>
  <si>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</si>
  <si>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</si>
  <si>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</si>
  <si>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</si>
  <si>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</si>
  <si>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</si>
  <si>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</si>
  <si>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</si>
  <si>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</si>
  <si>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</si>
  <si>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</si>
  <si>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</si>
  <si>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</si>
  <si>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</si>
  <si>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</si>
  <si>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</si>
  <si>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</si>
  <si>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</si>
  <si>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</si>
  <si>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</si>
  <si>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</si>
  <si>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</si>
  <si>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</si>
  <si>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</si>
  <si>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</si>
  <si>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</si>
  <si>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</si>
  <si>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</si>
  <si>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</si>
  <si>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</si>
  <si>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</si>
  <si>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</si>
  <si>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</si>
  <si>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</si>
  <si>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</si>
  <si>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</si>
  <si>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</si>
  <si>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</si>
  <si>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</si>
  <si>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</si>
  <si>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</si>
  <si>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</si>
  <si>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</si>
  <si>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</si>
  <si>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</si>
  <si>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</si>
  <si>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</si>
  <si>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</si>
  <si>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</si>
  <si>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</si>
  <si>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</si>
  <si>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</si>
  <si>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</si>
  <si>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</si>
  <si>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</si>
  <si>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</si>
  <si>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</si>
  <si>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</si>
  <si>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</si>
  <si>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</si>
  <si>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</si>
  <si>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</si>
  <si>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</si>
  <si>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</si>
  <si>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</si>
  <si>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</si>
  <si>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</si>
  <si>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</si>
  <si>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</si>
  <si>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</si>
  <si>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</si>
  <si>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</si>
  <si>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</si>
  <si>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</si>
  <si>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</si>
  <si>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</si>
  <si>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</si>
  <si>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</si>
  <si>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</si>
  <si>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</si>
  <si>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</si>
  <si>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</si>
  <si>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</si>
  <si>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</si>
  <si>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</si>
  <si>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</si>
  <si>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</si>
  <si>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</si>
  <si>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</si>
  <si>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</si>
  <si>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</si>
  <si>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</si>
  <si>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</si>
  <si>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</si>
  <si>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</si>
  <si>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</si>
  <si>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</si>
  <si>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</si>
  <si>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</si>
  <si>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</si>
  <si>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</si>
  <si>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</si>
  <si>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</si>
  <si>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</si>
  <si>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</si>
  <si>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</si>
  <si>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</si>
  <si>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</si>
  <si>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</si>
  <si>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</si>
  <si>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</si>
  <si>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</si>
  <si>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</si>
  <si>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</si>
  <si>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</si>
  <si>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</si>
  <si>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</si>
  <si>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</si>
  <si>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</si>
  <si>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</si>
  <si>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</si>
  <si>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</si>
  <si>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</si>
  <si>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</si>
  <si>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</si>
  <si>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</si>
  <si>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</si>
  <si>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</si>
  <si>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</si>
  <si>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</si>
  <si>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</si>
  <si>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</si>
  <si>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</si>
  <si>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</si>
  <si>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</si>
  <si>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</si>
  <si>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</si>
  <si>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</si>
  <si>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</si>
  <si>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</si>
  <si>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</si>
  <si>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</si>
  <si>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</si>
  <si>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</si>
  <si>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</si>
  <si>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</si>
  <si>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</si>
  <si>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</si>
  <si>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</si>
  <si>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</si>
  <si>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</si>
  <si>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</si>
  <si>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</si>
  <si>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</si>
  <si>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</si>
  <si>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</si>
  <si>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</si>
  <si>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</si>
  <si>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</si>
  <si>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</si>
  <si>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</si>
  <si>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</si>
  <si>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</si>
  <si>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</si>
  <si>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</si>
  <si>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</si>
  <si>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</si>
  <si>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</si>
  <si>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</si>
  <si>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</si>
  <si>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</si>
  <si>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</si>
  <si>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</si>
  <si>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</si>
  <si>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</si>
  <si>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</si>
  <si>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</si>
  <si>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</si>
  <si>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</si>
  <si>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</si>
  <si>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</si>
  <si>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</si>
  <si>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</si>
  <si>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</si>
  <si>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</si>
  <si>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</si>
  <si>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</si>
  <si>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</si>
  <si>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</si>
  <si>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</si>
  <si>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</si>
  <si>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</si>
  <si>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</si>
  <si>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</si>
  <si>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</si>
  <si>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</si>
  <si>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</si>
  <si>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</si>
  <si>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</si>
  <si>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</si>
  <si>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</si>
  <si>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</si>
  <si>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</si>
  <si>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</si>
  <si>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</si>
  <si>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</si>
  <si>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</si>
  <si>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</si>
  <si>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</si>
  <si>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</si>
  <si>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</si>
  <si>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</si>
  <si>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</si>
  <si>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</si>
  <si>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</si>
  <si>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</si>
  <si>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</si>
  <si>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</si>
  <si>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</si>
  <si>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</si>
  <si>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</si>
  <si>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</si>
  <si>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</si>
  <si>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</si>
  <si>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</si>
  <si>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</si>
  <si>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</si>
  <si>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</si>
  <si>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</si>
  <si>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</si>
  <si>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</si>
  <si>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</si>
  <si>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</si>
  <si>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</si>
  <si>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</si>
  <si>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</si>
  <si>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</si>
  <si>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</si>
  <si>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</si>
  <si>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</si>
  <si>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</si>
  <si>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</si>
  <si>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</si>
  <si>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</si>
  <si>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</si>
  <si>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</si>
  <si>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</si>
  <si>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</si>
  <si>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</si>
  <si>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</si>
  <si>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</si>
  <si>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</si>
  <si>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</si>
  <si>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</si>
  <si>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</si>
  <si>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</si>
  <si>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</si>
  <si>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</si>
  <si>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</si>
  <si>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</si>
  <si>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</si>
  <si>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</si>
  <si>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</si>
  <si>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</si>
  <si>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</si>
  <si>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</si>
  <si>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</si>
  <si>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</si>
  <si>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</si>
  <si>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</si>
  <si>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</si>
  <si>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</si>
  <si>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</si>
  <si>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</si>
  <si>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</si>
  <si>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</si>
  <si>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</si>
  <si>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</si>
  <si>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</si>
  <si>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</si>
  <si>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</si>
  <si>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</si>
  <si>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</si>
  <si>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</si>
  <si>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</si>
  <si>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</si>
  <si>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</si>
  <si>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</si>
  <si>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</si>
  <si>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</si>
  <si>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</si>
  <si>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</si>
  <si>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</si>
  <si>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</si>
  <si>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</si>
  <si>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</si>
  <si>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</si>
  <si>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</si>
  <si>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</si>
  <si>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</si>
  <si>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</si>
  <si>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</si>
  <si>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</si>
  <si>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</si>
  <si>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</si>
  <si>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</si>
  <si>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</si>
  <si>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</si>
  <si>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</si>
  <si>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</si>
  <si>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</si>
  <si>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</si>
  <si>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</si>
  <si>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</si>
  <si>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</si>
  <si>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</si>
  <si>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</si>
  <si>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</si>
  <si>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</si>
  <si>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</si>
  <si>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</si>
  <si>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</si>
  <si>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</si>
  <si>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</si>
  <si>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</si>
  <si>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</si>
  <si>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</si>
  <si>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</si>
  <si>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Rebar</t>
  </si>
  <si>
    <t>R3</t>
  </si>
  <si>
    <t>R4</t>
  </si>
  <si>
    <t>R5</t>
  </si>
  <si>
    <t>R6</t>
  </si>
  <si>
    <t>R7</t>
  </si>
  <si>
    <t>R8</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</si>
  <si>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</si>
  <si>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</si>
  <si>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</si>
  <si>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</si>
  <si>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</si>
  <si>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</si>
  <si>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</si>
  <si>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</si>
  <si>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</si>
  <si>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</si>
  <si>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</si>
  <si>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</si>
  <si>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</si>
  <si>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</si>
  <si>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</si>
  <si>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</si>
  <si>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</si>
  <si>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</si>
  <si>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</si>
  <si>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</si>
  <si>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</si>
  <si>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</si>
  <si>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</si>
  <si>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</si>
  <si>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</si>
  <si>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</si>
  <si>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</si>
  <si>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</si>
  <si>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</si>
  <si>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</si>
  <si>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</si>
  <si>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</si>
  <si>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</si>
  <si>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</si>
  <si>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</si>
  <si>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</si>
  <si>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</si>
  <si>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</si>
  <si>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</si>
  <si>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</si>
  <si>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</si>
  <si>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</si>
  <si>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</si>
  <si>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</si>
  <si>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</si>
  <si>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</si>
  <si>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</si>
  <si>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</si>
  <si>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</si>
  <si>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</si>
  <si>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</si>
  <si>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</si>
  <si>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</si>
  <si>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</si>
  <si>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</si>
  <si>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</si>
  <si>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</si>
  <si>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</si>
  <si>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</si>
  <si>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</si>
  <si>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</si>
  <si>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</si>
  <si>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</si>
  <si>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</si>
  <si>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</si>
  <si>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</si>
  <si>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</si>
  <si>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</si>
  <si>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</si>
  <si>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</si>
  <si>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</si>
  <si>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</si>
  <si>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</si>
  <si>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</si>
  <si>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</si>
  <si>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</si>
  <si>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</si>
  <si>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</si>
  <si>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</si>
  <si>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</si>
  <si>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</si>
  <si>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</si>
  <si>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</si>
  <si>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</si>
  <si>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</si>
  <si>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</si>
  <si>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</si>
  <si>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</si>
  <si>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</si>
  <si>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</si>
  <si>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</si>
  <si>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</si>
  <si>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</si>
  <si>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</si>
  <si>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</si>
  <si>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</si>
  <si>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</si>
  <si>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</si>
  <si>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</si>
  <si>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</si>
  <si>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</si>
  <si>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</si>
  <si>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</si>
  <si>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</si>
  <si>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</si>
  <si>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</si>
  <si>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</si>
  <si>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</si>
  <si>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</si>
  <si>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</si>
  <si>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</si>
  <si>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</si>
  <si>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</si>
  <si>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</si>
  <si>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</si>
  <si>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</si>
  <si>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</si>
  <si>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</si>
  <si>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</si>
  <si>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</si>
  <si>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</si>
  <si>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</si>
  <si>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</si>
  <si>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</si>
  <si>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</si>
  <si>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</si>
  <si>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</si>
  <si>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</si>
  <si>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</si>
  <si>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</si>
  <si>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</si>
  <si>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</si>
  <si>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</si>
  <si>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</si>
  <si>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</si>
  <si>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</si>
  <si>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</si>
  <si>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</si>
  <si>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</si>
  <si>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</si>
  <si>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</si>
  <si>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</si>
  <si>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</si>
  <si>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</si>
  <si>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</si>
  <si>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</si>
  <si>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</si>
  <si>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</si>
  <si>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</si>
  <si>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</si>
  <si>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</si>
  <si>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</si>
  <si>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</si>
  <si>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</si>
  <si>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</si>
  <si>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</si>
  <si>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</si>
  <si>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</si>
  <si>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</si>
  <si>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</si>
  <si>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</si>
  <si>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</si>
  <si>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</si>
  <si>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</si>
  <si>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</si>
  <si>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</si>
  <si>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</si>
  <si>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</si>
  <si>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</si>
  <si>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</si>
  <si>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</si>
  <si>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</si>
  <si>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</si>
  <si>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</si>
  <si>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</si>
  <si>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</si>
  <si>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</si>
  <si>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</si>
  <si>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</si>
  <si>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</si>
  <si>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</si>
  <si>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</si>
  <si>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</si>
  <si>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</si>
  <si>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</si>
  <si>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</si>
  <si>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</si>
  <si>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</si>
  <si>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</si>
  <si>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</si>
  <si>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Смысловая роль материальной модели для именованного расчетного состояния.</t>
  </si>
  <si>
    <t>Фактическая спецификация ValueSet/ConcreteDiagram/ConcreteTension/SteelDiagram.</t>
  </si>
  <si>
    <t>Ссылка на бетонную диаграмму в rngNDMMaterialDiagrams.</t>
  </si>
  <si>
    <t>Ссылка на диаграмму арматуры в rngNDMMaterialDiagrams.</t>
  </si>
  <si>
    <t>Кривизна KappaX при координате Y внутренней системы координат модели.</t>
  </si>
  <si>
    <t>Кривизна KappaY при координате X внутренней системы координат модели.</t>
  </si>
  <si>
    <t>Угол нейтральной линии от оси X внутренней системы координат модели против часовой стрелки.</t>
  </si>
  <si>
    <t>Знаковое расстояние от начала внутренней системы координат модели до нейтральной линии по нормали (KappaY, KappaX).</t>
  </si>
  <si>
    <t>True, если это расчетное состояние использовало numerical extension.</t>
  </si>
  <si>
    <t>Короткий статус состояния, сохраненный orchestrator-ом.</t>
  </si>
  <si>
    <t>Пользовательское пояснение результата named-state из ResultMeta.</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</si>
  <si>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</si>
  <si>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</si>
  <si>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</si>
  <si>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</si>
  <si>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</si>
  <si>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</si>
  <si>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</si>
  <si>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</si>
  <si>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</si>
  <si>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</si>
  <si>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</si>
  <si>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</si>
  <si>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</si>
  <si>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</si>
  <si>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</si>
  <si>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</si>
  <si>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</si>
  <si>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</si>
  <si>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</si>
  <si>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</si>
  <si>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</si>
  <si>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</si>
  <si>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</si>
  <si>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</si>
  <si>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</si>
  <si>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REBAR_ANNOTATION</t>
  </si>
  <si>
    <t>TwoRectangles</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</si>
  <si>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</si>
  <si>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</si>
  <si>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</si>
  <si>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</si>
  <si>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</si>
  <si>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</si>
  <si>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</si>
  <si>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</si>
  <si>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</si>
  <si>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</si>
  <si>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</si>
  <si>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</si>
  <si>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</si>
  <si>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</si>
  <si>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</si>
  <si>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</si>
  <si>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</si>
  <si>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</si>
  <si>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</si>
  <si>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</si>
  <si>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</si>
  <si>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</si>
  <si>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</si>
  <si>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</si>
  <si>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</si>
  <si>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</si>
  <si>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</si>
  <si>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</si>
  <si>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</si>
  <si>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</si>
  <si>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</si>
  <si>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</si>
  <si>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</si>
  <si>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</si>
  <si>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</si>
  <si>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</si>
  <si>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</si>
  <si>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</si>
  <si>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</si>
  <si>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</si>
  <si>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</si>
  <si>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6. Поясняющие примечания</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</si>
  <si>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</si>
  <si>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</si>
  <si>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</si>
  <si>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Polyline</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</si>
  <si>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</si>
  <si>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</si>
  <si>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</si>
  <si>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</si>
  <si>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</si>
  <si>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</si>
  <si>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</si>
  <si>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</si>
  <si>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</si>
  <si>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</si>
  <si>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</si>
  <si>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3. Точный контур и несколько отверстий</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</si>
  <si>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</si>
  <si>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</si>
  <si>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</si>
  <si>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</si>
  <si>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</si>
  <si>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</si>
  <si>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</si>
  <si>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</si>
  <si>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</si>
  <si>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</si>
  <si>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</si>
  <si>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На Config включите AutoCAD.Export.ContourEnabled = Yes и выберите настройку AutoCAD.Export.ContourFormat:</t>
  </si>
  <si>
    <t>ширины не мешает посмотреть ее контур.</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</si>
  <si>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</si>
  <si>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</si>
  <si>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</si>
  <si>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</si>
  <si>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</si>
  <si>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</si>
  <si>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</si>
  <si>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</si>
  <si>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</si>
  <si>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</si>
  <si>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5. Продолжение диаграмм и статус</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</si>
  <si>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</si>
  <si>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</si>
  <si>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2. Постоянная и увеличиваемая части</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</si>
  <si>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</si>
  <si>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</si>
  <si>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</si>
  <si>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</si>
  <si>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</si>
  <si>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</si>
  <si>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</si>
  <si>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</si>
  <si>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</si>
  <si>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</si>
  <si>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</si>
  <si>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</si>
  <si>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</si>
  <si>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</si>
  <si>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</si>
  <si>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</si>
  <si>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</si>
  <si>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</si>
  <si>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</si>
  <si>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</si>
  <si>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</si>
  <si>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</si>
  <si>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</si>
  <si>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1. Условие проверки и общая формула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</si>
  <si>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Отдельного пути</t>
  </si>
  <si>
    <t>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</si>
  <si>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</si>
  <si>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</si>
  <si>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</si>
  <si>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</si>
  <si>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</si>
  <si>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</si>
  <si>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</si>
  <si>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</si>
  <si>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</si>
  <si>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</si>
  <si>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</si>
  <si>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Если все сечение растянуто, но кривизна ненулевая, применяется формула:</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</si>
  <si>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</si>
  <si>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</si>
  <si>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</si>
  <si>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</si>
  <si>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</si>
  <si>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</si>
  <si>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</si>
  <si>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</si>
  <si>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</si>
  <si>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</si>
  <si>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</si>
  <si>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7. Расстояние между трещинами</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</si>
  <si>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</si>
  <si>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</si>
  <si>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</si>
  <si>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</si>
  <si>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</si>
  <si>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</si>
  <si>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</si>
  <si>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</si>
  <si>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</si>
  <si>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</si>
  <si>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</si>
  <si>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</si>
  <si>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</si>
  <si>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</si>
  <si>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</si>
  <si>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</si>
  <si>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</si>
  <si>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</si>
  <si>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</si>
  <si>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</si>
  <si>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</si>
  <si>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</si>
  <si>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</si>
  <si>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</si>
  <si>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</si>
  <si>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</si>
  <si>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</si>
  <si>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</si>
  <si>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</si>
  <si>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</si>
  <si>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</si>
  <si>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5. Ряды и граница в сторону НЛ</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</si>
  <si>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</si>
  <si>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7. Площадь бетона и радиус армирования</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</si>
  <si>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</si>
  <si>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</si>
  <si>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</si>
  <si>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</si>
  <si>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8. Формула ширины и напряжение арматуры</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</si>
  <si>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</si>
  <si>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</si>
  <si>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[METHOD] Формулы и пояснения приведены в разделе 4.2.3 Методического пособия 2017 года, формулы (4.306)-(4.312).</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</si>
  <si>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</si>
  <si>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</si>
  <si>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</si>
  <si>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</si>
  <si>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</si>
  <si>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</si>
  <si>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</si>
  <si>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</si>
  <si>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</si>
  <si>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</si>
  <si>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</si>
  <si>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</si>
  <si>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</si>
  <si>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</si>
  <si>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</si>
  <si>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A_red - приведенная площадь; A_b - площадь бетона, A_s - площадь арматуры. Вычитается единица, потому что бетон в месте стержней уже входит в сетку.</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</si>
  <si>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</si>
  <si>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</si>
  <si>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</si>
  <si>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</si>
  <si>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</si>
  <si>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</si>
  <si>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</si>
  <si>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</si>
  <si>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</si>
  <si>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</si>
  <si>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</si>
  <si>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</si>
  <si>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</si>
  <si>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</si>
  <si>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</si>
  <si>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</si>
  <si>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</si>
  <si>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</si>
  <si>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</si>
  <si>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</si>
  <si>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</si>
  <si>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</si>
  <si>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</si>
  <si>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</si>
  <si>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</si>
  <si>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</si>
  <si>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</si>
  <si>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</si>
  <si>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</si>
  <si>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</si>
  <si>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</si>
  <si>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</si>
  <si>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</si>
  <si>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</si>
  <si>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</si>
  <si>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</si>
  <si>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</si>
  <si>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</si>
  <si>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</si>
  <si>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</si>
  <si>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</si>
  <si>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</si>
  <si>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</si>
  <si>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</si>
  <si>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</si>
  <si>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</si>
  <si>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</si>
  <si>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</si>
  <si>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</si>
  <si>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</si>
  <si>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</si>
  <si>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</si>
  <si>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</si>
  <si>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</si>
  <si>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</si>
  <si>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</si>
  <si>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</si>
  <si>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</si>
  <si>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</si>
  <si>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</si>
  <si>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</si>
  <si>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Зависит от ненулевых N, Mx/My.</t>
  </si>
  <si>
    <t>Зависит от выбранного пути.</t>
  </si>
  <si>
    <t>Хотя бы одну ненулевую нагрузку.</t>
  </si>
  <si>
    <t>Для полностью нулевого сочетания.</t>
  </si>
  <si>
    <t>N, My и моменты от смещения N.</t>
  </si>
  <si>
    <t>Ненулевой Mx.</t>
  </si>
  <si>
    <t>При Mx = 0.</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</si>
  <si>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</si>
  <si>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</si>
  <si>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</si>
  <si>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</si>
  <si>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</si>
  <si>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</si>
  <si>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</si>
  <si>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</si>
  <si>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</si>
  <si>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</si>
  <si>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</si>
  <si>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</si>
  <si>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</si>
  <si>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</si>
  <si>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</si>
  <si>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Пустое число или отсутствие строки сочетания означает нулевую дополнительную нагрузку. Текст и ошибка формулы нулем не заменяются. Если ID повторяется, используется первая подходящая строка; лучше удалите повтор.</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</si>
  <si>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</si>
  <si>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</si>
  <si>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</si>
  <si>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</si>
  <si>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</si>
  <si>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</si>
  <si>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</si>
  <si>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На Config задайте уже принятые характеристики бетона с учетом нужных коэффициентов условий работы. Программа не умножает их повторно.</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</si>
  <si>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</si>
  <si>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</si>
  <si>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</si>
  <si>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</si>
  <si>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На Config задайте характеристики обычной ненапрягаемой арматуры. Разные материалы арматуры в одном сечении эта версия не поддерживает.</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</si>
  <si>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</si>
  <si>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</si>
  <si>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</si>
  <si>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</si>
  <si>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</si>
  <si>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</si>
  <si>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</si>
  <si>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</si>
  <si>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</si>
  <si>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</si>
  <si>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</si>
  <si>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</si>
  <si>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</si>
  <si>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</si>
  <si>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</si>
  <si>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</si>
  <si>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Enabled включает соответствующие подписи. При No остальные параметры этой колонки не используются. Эти настройки не меняют расчет и экспорт в AutoCAD.</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</si>
  <si>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</si>
  <si>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</si>
  <si>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</si>
  <si>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Для круга выберите на Config Geometry.Source = Generated и Geometry.Type = Circle. Размеры и армирование задаются в таблице «Круглое сечение» в INPUT Length - единице Config Units.Length.Input.</t>
  </si>
  <si>
    <t>Circle.Diameter - наружный диаметр бетона. Rebar.AxisDistance - расстояние от наружной границы до оси первого ряда стержней, а не до поверхности арматуры. Для активного ряда оно больше половины Rebar.Diameter и меньше половины Circle.Diameter.</t>
  </si>
  <si>
    <t>Rebar.Count задает число равномерно расположенных стержней первого ряда, Rebar.Diameter - их диаметр. Для активного ряда число целое, не меньше 2. Пустой или нулевой Count либо Diameter выключает первый ряд и его дополнительные стержни.</t>
  </si>
  <si>
    <t>Rebar.Diameter2 и Rebar.Diameter3 - диаметры второго и третьего рядов. Пустое значение или 0 означает отсутствие соответствующего ряда.</t>
  </si>
  <si>
    <t>Заполняйте положение только существующего дополнительного ряда. Ошибка неактивного поля не мешает построению; при включении ряда программа попросит исправить его данные. Отрицательные диаметры и количества недопустимы.</t>
  </si>
  <si>
    <t>Габаритный диаметр и подписи арматуры сохраняются вместе с геометрией и используются на схеме и при экспорте.</t>
  </si>
  <si>
    <t>Выберите на Config Geometry.Source = Generated и Geometry.Type = RoundedRectangle. Остальные размеры и армирование задайте в таблице «Скругленный прямоугольник» в INPUT Length - единице Config Units.Length.Input.</t>
  </si>
  <si>
    <t>RoundedRectangle.B - длина горизонтальной базы между боковыми торцами, RoundedRectangle.H - полная высота. Для каждой стороны есть свои настройки с началом RoundedRectangle.Left или RoundedRectangle.Right: Left - левая, Right - правая.</t>
  </si>
  <si>
    <t>Type выбирает форму стороны: Simple - прямой торец со скруглениями, Tapered - наклонная боковая часть с закругленным носом. R1 - радиус верхнего и нижнего скругления. Для Tapered дополнительно нужны W - вынос носа наружу и R2 - его радиус. Например RoundedRectangle.Right.R2 задает носовой радиус справа.</t>
  </si>
  <si>
    <t>Для выбранной формы обязательно заполните B/H, Type и R1 каждой стороны; радиус без скругления задайте числом 0. W/R2 стороны Simple не используются.</t>
  </si>
  <si>
    <t>Основную арматуру задайте по строкам H - левая/правая и B - верхняя/нижняя. as - расстояние от бетонной границы до оси стержня внутрь бетона; d - диаметр; n - число стержней. Для активного ряда as больше d/2. Пустой или нулевой d либо n выключает эту грань вместе с ее дополнительными рядами.</t>
  </si>
  <si>
    <t>По B стержни равномерно располагаются на прямом участке между скруглениями; по H - вдоль выбранной боковой формы с учетом отступа as.</t>
  </si>
  <si>
    <t>В блоке дополнительных рядов d2/d3 задают диаметры. Положение Stacked ставит стержни глубже в бетон, SideBySide - рядом вдоль линии раскладки. Привязка EachBar добавляет стержень к каждому стержню первого ряда, EverySecondBar - через один.</t>
  </si>
  <si>
    <t>Положение и привязку выбирайте отдельно для каждой грани и только для существующего ряда. Пустой или нулевой диаметр выключает ряд; отрицательные диаметры и количества недопустимы. Сообщение об ошибке указывает конкретную ячейку.</t>
  </si>
  <si>
    <t>Наружный контур сохраняется как известная граница сечения и дальше используется так же, как точный контур из AutoCAD.</t>
  </si>
  <si>
    <t>Выберите на Config Geometry.Source = Generated и Geometry.Type = HollowRectangle. Размеры и армирование задайте в таблице «Пустотелый скругленный прямоугольник» в INPUT Length - единице Config Units.Length.Input.</t>
  </si>
  <si>
    <t>H/B/R - наружная высота, ширина и радиус углов; H_o/B_o/R_o - те же размеры отверстия. Индекс o означает отверстие. Их ключи: HollowRectangle.H, HollowRectangle.B, HollowRectangle.R и HollowRectangle.OpeningH, HollowRectangle.OpeningB, HollowRectangle.OpeningR.</t>
  </si>
  <si>
    <t>HollowRectangle.InnerOffsetX и HollowRectangle.InnerOffsetY смещают центр отверстия: плюс по X - вправо, плюс по Y - вверх. Заполните все шесть размеров и оба смещения; отсутствие скругления или смещения задайте числом 0.</t>
  </si>
  <si>
    <t>Отверстие должно целиком находиться внутри наружной границы и оставлять положительную площадь бетона. При неверных размерах программа укажет, что исправить.</t>
  </si>
  <si>
    <t>Наружные строки H - левая/правая и B - верхняя/нижняя задают as - расстояние до оси стержня внутрь бетона, d - диаметр, n - количество. Для активного ряда as больше d/2. Пустой или нулевой d либо n выключает ряд и его дополнительные стержни. По B стержни равномерно располагаются между началами скруглений с одинаковыми концевыми отступами, равными шагу.</t>
  </si>
  <si>
    <t>Строки H_o/B_o задают арматуру у отверстия. Здесь вводятся as и d, а число стержней определяется автоматически проекцией наружного ряда на внутреннюю линию раскладки.</t>
  </si>
  <si>
    <t>У отверстия отступ as направлен из пустоты в бетон. Он ограничивает также проекции соседних внутренних граней, поэтому задайте его явно даже при выключенном собственном ряде. Отступ неотрицателен; для существующих стержней больше d/2. Пустой или нулевой d выключает собственный ряд.</t>
  </si>
  <si>
    <t>В блоке дополнительных рядов d2/d3 - диаметры, Stacked - глубже в бетон, SideBySide - рядом вдоль линии раскладки; EachBar - у каждого стержня первого ряда, EverySecondBar - через один. Настройки каждой грани независимы и используются только для существующего ряда.</t>
  </si>
  <si>
    <t>Для подписи у отверстия Placement = Outside означает сторону пустоты, для наружной грани - сторону вне сечения. Эта настройка задается на Config в таблице аннотаций, колонка арматуры: Plot.RebarLabels.Placement.</t>
  </si>
  <si>
    <t>Наружная граница и отверстие сохраняются в Results. Config AutoCAD.Export.ContourFormat выбирает вывод единой Region с отверстием или отдельных замкнутых полилиний.</t>
  </si>
  <si>
    <t>Выберите на Config Geometry.Source = Generated и Geometry.Type = RectSet. Размеры и армирование задаются в таблице «Сечение из прямоугольников» в INPUT Length - единице Config Units.Length.Input.</t>
  </si>
  <si>
    <t>RectSet.SectionType выбирает форму: Rectangle - один верхний прямоугольник H1/B1; LSection - два прямоугольника с общей левой гранью; TwoRectangles - два прямоугольника, верхний можно смещать по X.</t>
  </si>
  <si>
    <t>H1/B1 - высота и ширина верхнего прямоугольника; H2/B2 - нижнего. Для двух прямоугольников полная высота H1 + H2. В Rectangle нижний прямоугольник, его арматура и смещение не используются.</t>
  </si>
  <si>
    <t>RectSet.UpperOffsetX нужен только для TwoRectangles. 0 совмещает левые грани, положительное значение смещает верхний прямоугольник вправо. Для активной формы заполните ее размеры и, если применимо, смещение; отсутствие смещения задайте числом 0.</t>
  </si>
  <si>
    <t>В строках арматуры H1/H2 обозначают вертикальные грани, B1/B2 - горизонтальные. Суффикс _1 означает левую грань для H и верхнюю для B; _2 - правую для H и нижнюю для B.</t>
  </si>
  <si>
    <t>as_1/as_2 - отступ от соответствующей бетонной грани до оси первого ряда внутрь сечения; d_1/d_2 - диаметр; n_1/n_2 - число стержней. Пустой или нулевой d либо n выключает эту грань и ее дополнительные ряды. Для активного ряда as больше d/2.</t>
  </si>
  <si>
    <t>t1_1/t1_2 - отступ первого стержня от начала линии раскладки, t2_1/t2_2 - отступ последнего от ее конца. Начало и конец определяются обходом грани по часовой стрелке. Все отступы t неотрицательны.</t>
  </si>
  <si>
    <t>Линия осей стержней уже сдвинута внутрь на as, но ее длина равна длине грани соответствующего прямоугольника. Вдоль грани доступную длину уменьшают только два отступа t, а не as. Если отступы длиннее самой грани, исправьте их.</t>
  </si>
  <si>
    <t>При n &gt; 1 стержни располагаются равномерно на доступной длине с шагом, равным этой длине, деленной на n - 1. При n = 1 стержень ставится посередине доступного участка.</t>
  </si>
  <si>
    <t>d_2row/d_3row - диаметры дополнительных рядов. Пустое значение или 0 выключает ряд. Stacked ставит стержни глубже в бетон; SideBySide - вниз вдоль вертикальной H-грани или вправо вдоль горизонтальной B-грани.</t>
  </si>
  <si>
    <t>Положение и привязку второго и третьего рядов задайте отдельно для каждой физической грани. EachBar - у каждого стержня первого ряда, EverySecondBar - через один. Третий ряд строится от первого; при совпадении направлений и наличии второго ряда он ставится за вторым.</t>
  </si>
  <si>
    <t>Настройки неактивной грани или отсутствующего дополнительного ряда не используются. Для активного ряда положение и привязка обязательны. Сообщение об ошибке показывает ячейку Config; неверный ввод не заменяется значениями шаблона.</t>
  </si>
  <si>
    <t>Ключ складывается из названия формы, грани и параметра. Например RectSet.H2.as_1 - отступ у левой грани нижнего прямоугольника. В составной таблице вы задаете его на пересечении строки отступа и колонки H2.</t>
  </si>
  <si>
    <t>Yes разрешает численно продолжать активные диаграммы за физические пределы для поиска равновесия и уточнения причины отказа. No использует только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</si>
  <si>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</si>
  <si>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</si>
  <si>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применяется к равновесию прочности, несущей способности и трещин, но не меняет нормативные формулы устойчивости. Для одной корректно найденной физической точки результаты Yes/No должны совпадать в пределах расчетной точности.</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</si>
  <si>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</si>
  <si>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</si>
  <si>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</si>
  <si>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Задайте положительный допуск по силе N в INPUT Force; единица выбирается на Config в Units.Force.Input.</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</si>
  <si>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</si>
  <si>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</si>
  <si>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</si>
  <si>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</si>
  <si>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Смысл и пересчет такие же, как у Config Solver.ToleranceMx. Меньший допуск строже, но может увеличить число итераций или дать NumFail.</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</si>
  <si>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</si>
  <si>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</si>
  <si>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</si>
  <si>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</si>
  <si>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</si>
  <si>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</si>
  <si>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</si>
  <si>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</si>
  <si>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</si>
  <si>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</si>
  <si>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</si>
  <si>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</si>
  <si>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</si>
  <si>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</si>
  <si>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</si>
  <si>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</si>
  <si>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Выберите способ поиска точки образования нормальной трещины. Физический путь задается отдельно столбцом LoadPath в таблице сочетаний на Config.</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</si>
  <si>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</si>
  <si>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</si>
  <si>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</si>
  <si>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</si>
  <si>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</si>
  <si>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</si>
  <si>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Периодическому профилю соответствует 0,5, гладкому - 0,8 по СП 63, п. 8.2.6. Введите применимое значение на Config; при SLS.Crack.Code = SP35 эта настройка не используется.</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</si>
  <si>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</si>
  <si>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</si>
  <si>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</si>
  <si>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</si>
  <si>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</si>
  <si>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</si>
  <si>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</si>
  <si>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</si>
  <si>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</si>
  <si>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</si>
  <si>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</si>
  <si>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</si>
  <si>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</si>
  <si>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</si>
  <si>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</si>
  <si>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</si>
  <si>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</si>
  <si>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</si>
  <si>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</si>
  <si>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</si>
  <si>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</si>
  <si>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</si>
  <si>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</si>
  <si>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</si>
  <si>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</si>
  <si>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</si>
  <si>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</si>
  <si>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</si>
  <si>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</si>
  <si>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</si>
  <si>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</si>
  <si>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</si>
  <si>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Экспорт берет центр и угол выбранных осей из сохраненных Results и не пересчитывает свойства сечения заново.</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</si>
  <si>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</si>
  <si>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</si>
  <si>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Если точные контуры не сохранены, программа не придумывает их по сетке. No скрывает только этот дополнительный контур.</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</si>
  <si>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</si>
  <si>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LineEnabled - строка колонки арматуры на Config: Plot.RebarLabels.LineEnabled. Показывать короткую линию обозначения арматуры; если No, остается только текст подписи.</t>
  </si>
  <si>
    <t>LineWeight - строка таблицы аннотаций на Config. В колонке арматуры это Plot.RebarLabels.LineWeight, в колонке размеров - Plot.Dimensions.LineWeight. Толщина основной линии аннотации.</t>
  </si>
  <si>
    <t>ExtensionLineWeight - строка колонки размеров на Config: Plot.Dimensions.ExtensionLineWeight. Толщина выносных линий; применяется только для размерных линий.</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</si>
  <si>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</si>
  <si>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</si>
  <si>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</si>
  <si>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Для размеров это расстояние от размерной линии до текста. Для арматуры - от короткой линии обозначения или точки расположения подписи до текста.</t>
  </si>
  <si>
    <t>ArrowType - строка колонки размеров на Config: Plot.Dimensions.ArrowType. Тип стрелки размерной линии.</t>
  </si>
  <si>
    <t>ArrowSize - строка колонки размеров на Config: Plot.Dimensions.ArrowSize. Размер стрелок размерной линии.</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</si>
  <si>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</si>
  <si>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</si>
  <si>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</si>
  <si>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</si>
  <si>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</si>
  <si>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</si>
  <si>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</si>
  <si>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</si>
  <si>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</si>
  <si>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</si>
  <si>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</si>
  <si>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</si>
  <si>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</si>
  <si>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</si>
  <si>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</si>
  <si>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</si>
  <si>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</si>
  <si>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</si>
  <si>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</si>
  <si>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</si>
  <si>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</si>
  <si>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</si>
  <si>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</si>
  <si>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</si>
  <si>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</si>
  <si>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</si>
  <si>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</si>
  <si>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</si>
  <si>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</si>
  <si>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</si>
  <si>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</si>
  <si>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</si>
  <si>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</si>
  <si>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</si>
  <si>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</si>
  <si>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</si>
  <si>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</si>
  <si>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</si>
  <si>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</si>
  <si>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</si>
  <si>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</si>
  <si>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</si>
  <si>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</si>
  <si>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</si>
  <si>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</si>
  <si>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</si>
  <si>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</si>
  <si>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</si>
  <si>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</si>
  <si>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</si>
  <si>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</si>
  <si>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</si>
  <si>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</si>
  <si>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</si>
  <si>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</si>
  <si>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</si>
  <si>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</si>
  <si>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</si>
  <si>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</si>
  <si>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</si>
  <si>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</si>
  <si>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</si>
  <si>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</si>
  <si>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</si>
  <si>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</si>
  <si>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</si>
  <si>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</si>
  <si>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</si>
  <si>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</si>
  <si>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</si>
  <si>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</si>
  <si>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</si>
  <si>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</si>
  <si>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</si>
  <si>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Взрыв Region и дублирование его отверстий на отдельном слое не требуются. Внутренние окружности, не вычтенные из Region, не считаются его отверстиями.</t>
  </si>
  <si>
    <t>4. Импорт и контроль модели</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</si>
  <si>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</si>
  <si>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</si>
  <si>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5. Экспорт сохраненных результатов</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</si>
  <si>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</si>
  <si>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</si>
  <si>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</si>
  <si>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</si>
  <si>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</si>
  <si>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</si>
  <si>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</si>
  <si>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</si>
  <si>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</si>
  <si>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</si>
  <si>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</si>
  <si>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</si>
  <si>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</si>
  <si>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</si>
  <si>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</si>
  <si>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</si>
  <si>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</si>
  <si>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</si>
  <si>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General.DiagramExtension = Yes разрешает численное продолжение активных диаграмм за физические пределы для поиска равновесия и диагностики перегрузки. Сопротивления и предельные деформации материалов</t>
  </si>
  <si>
    <t>не изменяются.</t>
  </si>
  <si>
    <t>6. Результаты и диагностика</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</si>
  <si>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</si>
  <si>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</si>
  <si>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</si>
  <si>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</si>
  <si>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</si>
  <si>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</si>
  <si>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</si>
  <si>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</si>
  <si>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</si>
  <si>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</si>
  <si>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</si>
  <si>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</si>
  <si>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5. Результаты поиска</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</si>
  <si>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</si>
  <si>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</si>
  <si>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</si>
  <si>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</si>
  <si>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</si>
  <si>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</si>
  <si>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</si>
  <si>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</si>
  <si>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</si>
  <si>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</si>
  <si>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</si>
  <si>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</si>
  <si>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</si>
  <si>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</si>
  <si>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Для расчета ширины используются напряжения текущего сочетания. В профиле задаются MaterialModel.CrackedState.ValueSet = SLS(II) и MaterialModel.CrackedState.ConcreteTension = Ignore.</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</si>
  <si>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</si>
  <si>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</si>
  <si>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</si>
  <si>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</si>
  <si>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</si>
  <si>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l_s,0 - исходное расстояние между трещинами, до применения нормативных ограничений. A_bt, A_s и d_s,eq определяются по выбранной расчетной зоне.</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</si>
  <si>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</si>
  <si>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</si>
  <si>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</si>
  <si>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</si>
  <si>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</si>
  <si>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</si>
  <si>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</si>
  <si>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</si>
  <si>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</si>
  <si>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</si>
  <si>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</si>
  <si>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</si>
  <si>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Подробные правила приведены в</t>
  </si>
  <si>
    <t>справке соответствующих настроек.</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</si>
  <si>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</si>
  <si>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</si>
  <si>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</si>
  <si>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</si>
  <si>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</si>
  <si>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</si>
  <si>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</si>
  <si>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</si>
  <si>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</si>
  <si>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</si>
  <si>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</si>
  <si>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</si>
  <si>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</si>
  <si>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</si>
  <si>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</si>
  <si>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</si>
  <si>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</si>
  <si>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</si>
  <si>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</si>
  <si>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</si>
  <si>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</si>
  <si>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</si>
  <si>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</si>
  <si>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</si>
  <si>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</si>
  <si>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</si>
  <si>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</si>
  <si>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</si>
  <si>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</si>
  <si>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</si>
  <si>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</si>
  <si>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</si>
  <si>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</si>
  <si>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</si>
  <si>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</si>
  <si>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</si>
  <si>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</si>
  <si>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</si>
  <si>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</si>
  <si>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</si>
  <si>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</si>
  <si>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</si>
  <si>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</si>
  <si>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</si>
  <si>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</si>
  <si>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</si>
  <si>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</si>
  <si>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</si>
  <si>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</si>
  <si>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</si>
  <si>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</si>
  <si>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</si>
  <si>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</si>
  <si>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</si>
  <si>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</si>
  <si>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</si>
  <si>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9. Центральное растяжение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</si>
  <si>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</si>
  <si>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</si>
  <si>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</si>
  <si>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</si>
  <si>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</si>
  <si>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</si>
  <si>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</si>
  <si>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</si>
  <si>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</si>
  <si>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</si>
  <si>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Коэффициент приведения n_s определяется по модулям выбранной модели: Steel.E и Concrete.E на Config.</t>
  </si>
  <si>
    <t>i и I_red - радиус и приведенный момент инерции проверяемой главной плоскости.</t>
  </si>
  <si>
    <t>L = Stability.ElementLength; μ_1/μ_2 задаются в Stability.Mu1/Mu2 по принятой расчетной схеме. l_0,1/l_0,2 - расчетные длины главных плоскостей.</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</si>
  <si>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</si>
  <si>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</si>
  <si>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</si>
  <si>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</si>
  <si>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</si>
  <si>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N_cr - критическая сила; l_0 - расчетная длина проверяемой плоскости.</t>
  </si>
  <si>
    <t>M_design - момент с учетом продольного изгиба. Stability.PhiLMode = PhiL2 задает φ_l = 2; Auto определяет его по нагрузкам с ограничением 1...2.</t>
  </si>
  <si>
    <t>φ_p задается настройкой Stability.SP35.PhiP.</t>
  </si>
  <si>
    <t>k_1 учитывает бетонный вклад в условную жесткость.</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</si>
  <si>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</si>
  <si>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</si>
  <si>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N_ult,stab - предельная сила по устойчивости; R_sc задается в Steel.R.ULS(I). A_b,stab - бетонная площадь с поправкой данной ветви; A_s - площадь арматуры.</t>
  </si>
  <si>
    <t>8. Результаты проверки</t>
  </si>
  <si>
    <t>Допустимые единицы: Length - mm, cm, m; Area - mm2, cm2, m2; Force - N, kN, tf; Moment - N*mm, kN*m, tf*m; Stress - Pa, kPa, MPa, kgf/cm2, tf/m2; Curvature - 1/mm, 1/m.</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</si>
  <si>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</si>
  <si>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</si>
  <si>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Путь</t>
  </si>
  <si>
    <t>Масштабируемые составляющие</t>
  </si>
  <si>
    <t>Постоянные составляющие</t>
  </si>
  <si>
    <t>Условие применимости</t>
  </si>
  <si>
    <t>Недопустимый случай</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</si>
  <si>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</si>
  <si>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Concrete.R.ULS(I) задает R_b и R_bt для I группы; Concrete.R.SLS(II) - R_b,ser и R_bt,ser для II группы. Колонки соответствуют сжатию и растяжению.</t>
  </si>
  <si>
    <t>Concrete.TwoThreeLine.Eb2 задает предельные деформации ε_b2 и ε_bt2 сжатой и растянутой ветвей.</t>
  </si>
  <si>
    <t>Steel.R.ULS(I) задает R_sc и R_s для I группы; Steel.R.SLS(II) - R_sc,ser и R_s,ser для II группы. Раздельное R_sc,ser предусмотрено программой; в шаблоне принято R_sc,ser = R_s,ser.</t>
  </si>
  <si>
    <t>Steel.TwoLine.Es2 и Steel.ThreeLine.Es2 задают предельные деформации ε_sc2 и ε_s2 соответствующей диаграммы.</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</si>
  <si>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</si>
  <si>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MaterialModel.Stability.ValueSet выбирает характеристики для устойчивости; нормативный вариант - ULS(I). Диаграммы этой проверке не назначаются.</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</si>
  <si>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</si>
  <si>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Color задает цвет текста и основной линии; Plot.Dimensions.ExtensionLineColor - цвет выносных линий. Формат RGB: три целых компонента 0...255.</t>
  </si>
  <si>
    <t>No отключает информационные окна успешного завершения действий.</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</si>
  <si>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</si>
  <si>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</si>
  <si>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Generated - параметрическое построение бетонной сетки, арматуры и аннотаций для Circle, RoundedRectangle, HollowRectangle и RectSet.</t>
  </si>
  <si>
    <t>Поддерживаются Circle, RoundedRectangle, HollowRectangle и RectSet. Тип определяет геометрию, раскладку арматуры и доступные аннотации.</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</si>
  <si>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</si>
  <si>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Смещения учитываются при переносе усилий к расчетной точке. Изменение Load.ReferenceOffsetX/Y изменяет моменты от эксцентриситета N.</t>
  </si>
  <si>
    <t>Искомые параметры плоскости деформаций: ε_0, κ_x и κ_y.</t>
  </si>
  <si>
    <t>Максимальное число итераций на ступени нагрузки.</t>
  </si>
  <si>
    <t>Число ступеней приложения нагрузки в прямом расчете НДС.</t>
  </si>
  <si>
    <t>Равновесие определяется последовательно от частичной до полной нагрузки N + Mx + My.</t>
  </si>
  <si>
    <t>Условие сходимости: |N_int - N| ≤ Solver.ToleranceN, где N_int - внутренняя сила сечения.</t>
  </si>
  <si>
    <t>Условие сходимости: |Mx_int - Mx| ≤ Solver.ToleranceMx, где Mx_int - внутренний момент сечения по X.</t>
  </si>
  <si>
    <t>Условие сходимости: |My_int - My| ≤ Solver.ToleranceMy, где My_int - внутренний момент сечения по Y.</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</si>
  <si>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</si>
  <si>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</si>
  <si>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</si>
  <si>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</si>
  <si>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</si>
  <si>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</si>
  <si>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</si>
  <si>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</si>
  <si>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</si>
  <si>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Способ определения a_s от оси крайнего растянутого стержня до бетонной границы по нормали к НЛ. Применяется только в СП 63.</t>
  </si>
  <si>
    <t>Коэффициент длительности нагрузки φ_1 в формуле ширины СП 63. Для продолжительного раскрытия - 1,4 по п. 8.2.6.</t>
  </si>
  <si>
    <t>Коэффициент профиля арматуры φ_2 в формуле ширины СП 63.</t>
  </si>
  <si>
    <t>Режим определения коэффициента характера работы элемента φ_3 в формуле ширины СП 63.</t>
  </si>
  <si>
    <t>Коэффициент φ_3 применяется при SLS.Crack.Phi3Mode = User и должен быть положительным.</t>
  </si>
  <si>
    <t>Режим определения ψ_s - коэффициента неравномерности деформаций арматуры между трещинами в формуле СП 63. При SLS.Crack.Code = SP35 не используется.</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</si>
  <si>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</si>
  <si>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Способ учета сжатых стержней при определении среднего по площади напряжения σ_s,crc сразу после трещинообразования по СП 63.</t>
  </si>
  <si>
    <t>Пользовательский коэффициент неравномерности деформаций ψ_s применяется при SLS.Crack.PsiMode = User и пригодных данных трещинообразования.</t>
  </si>
  <si>
    <t>[NDM] Максимальное расстояние между поверхностями растянутых арматурных стержней для их объединения в группу; ввод в INPUT Length.</t>
  </si>
  <si>
    <t>Допустимый разнос центров групп одного ряда по нормали к НЛ. Задается в INPUT Length; значение по умолчанию 50 мм.</t>
  </si>
  <si>
    <t>Допустимый диапазон 0...1; значение по умолчанию 0,2. При t/L ниже порога боковой отступ равен r; при равенстве или превышении - min(r; t/2).</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</si>
  <si>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</si>
  <si>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</si>
  <si>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Профиль арматуры для размерного коэффициента раскрытия ψ по СП 35: Periodic - периодический; Smooth - гладкий.</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</si>
  <si>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</si>
  <si>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</si>
  <si>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</si>
  <si>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Вывести фактически полученную площадь взаимодействия при выбранном профилем PreCrackState, PostCrackState или CrackedState. Нового расчета при экспорте нет.</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</si>
  <si>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</si>
  <si>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</si>
  <si>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Для постоянного экранного размера текста и зазора применяется TextUnits = pt; Offset остается геометрическим отступом.</t>
  </si>
  <si>
    <t>Сопротивления бетона I группы: R_b при сжатии и R_bt при растяжении.</t>
  </si>
  <si>
    <t>Сопротивления бетона II группы: R_b,ser при сжатии и R_bt,ser при растяжении.</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</si>
  <si>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</si>
  <si>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</si>
  <si>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</si>
  <si>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Начальные модули бетона E_b и E_bt задаются отдельно для сжатия и растяжения в Units.Stress.Input.</t>
  </si>
  <si>
    <t>Модули используются при построении диаграмм и определении приведенных характеристик сечения.</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</si>
  <si>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</si>
  <si>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Сопротивления арматуры I группы R_sc и R_s задаются в колонках сжатия и растяжения в Units.Stress.Input.</t>
  </si>
  <si>
    <t>Сопротивления арматуры II группы R_s,ser и R_sc,ser задаются в колонках растяжения и сжатия в Units.Stress.Input.</t>
  </si>
  <si>
    <t>Модули арматуры E_sc и E_s задаются отдельно для сжатия и растяжения в Units.Stress.Input.</t>
  </si>
  <si>
    <t>E_s используется в диаграмме растяжения и формуле ширины нормальных трещин.</t>
  </si>
  <si>
    <t>ε_sc2 и ε_s2 - предельные деформации сжатия и растяжения. Задаются положительными модулями и не пересчитываются при смене единиц.</t>
  </si>
  <si>
    <t>Наружный диаметр бетонного сечения. Сетка строится с шагами Mesh.StepX и Mesh.StepY.</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</si>
  <si>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</si>
  <si>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</si>
  <si>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</si>
  <si>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</si>
  <si>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CoreDistance - ядровое расстояние r для линейного сечения. Оно используется при выборе ветви устойчивости СП 35.</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</si>
  <si>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</si>
  <si>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</si>
  <si>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</si>
  <si>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</si>
  <si>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</si>
  <si>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</si>
  <si>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</si>
  <si>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</si>
  <si>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</si>
  <si>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</si>
  <si>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</si>
  <si>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</si>
  <si>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</si>
  <si>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</si>
  <si>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</si>
  <si>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</si>
  <si>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</si>
  <si>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</si>
  <si>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</si>
  <si>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</si>
  <si>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</si>
  <si>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</si>
  <si>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</si>
  <si>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</si>
  <si>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</si>
  <si>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</si>
  <si>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Шаг бетонной сетки по X для Generated и генерации по контурам AutoCAD.</t>
  </si>
  <si>
    <t>Шаг бетонной сетки по Y для Generated и генерации по контурам AutoCAD. Равные шаги дают квадратные элементы.</t>
  </si>
  <si>
    <t>Подъячейки по каждой оси граничной ячейки для Generated и контуров AutoCAD; 1 - отбор по центру ячейки.</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</si>
  <si>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</si>
  <si>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</si>
  <si>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</si>
  <si>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</si>
  <si>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</si>
  <si>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</si>
  <si>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</si>
  <si>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</si>
  <si>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</si>
  <si>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</si>
  <si>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</si>
  <si>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</si>
  <si>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</si>
  <si>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Не используется при Geometry.Source = AutoCAD: форму задают импортированные элементы либо точные наружные контуры и отверстия.</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</si>
  <si>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</si>
  <si>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</si>
  <si>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</si>
  <si>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</si>
  <si>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</si>
  <si>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</si>
  <si>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</si>
  <si>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</si>
  <si>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</si>
  <si>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</si>
  <si>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</si>
  <si>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</si>
  <si>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</si>
  <si>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</si>
  <si>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Geometry.ConcreteMeshSource</t>
  </si>
  <si>
    <t>Источник бетонной сетки: Generated, AutoCADRegions или AutoCADContours.</t>
  </si>
  <si>
    <t>Strength</t>
  </si>
  <si>
    <t>ULS(I)|ThreeLine|Ignore|TwoLine</t>
  </si>
  <si>
    <t>State.StrengthState.MaterialModelRole</t>
  </si>
  <si>
    <t>State.StrengthState.MaterialModelSpec</t>
  </si>
  <si>
    <t>State.StrengthState.ConcreteDiagramId</t>
  </si>
  <si>
    <t>State.StrengthState.RebarDiagramId</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</si>
  <si>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</si>
  <si>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</si>
  <si>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</si>
  <si>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</si>
  <si>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</si>
  <si>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</si>
  <si>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</si>
  <si>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</si>
  <si>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</si>
  <si>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</si>
  <si>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</si>
  <si>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</si>
  <si>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</si>
  <si>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</si>
  <si>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Повтор использует больше ступеней нагрузки. Длина каждого шага подбирается автоматически без изменения заданной физической нагрузки.</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</si>
  <si>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</si>
  <si>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</si>
  <si>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</si>
  <si>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Начальный модуль бетона: E_b при сжатии и E_bt при растяжении; по СП 63 E_bt = E_b. Оба модуля вводите положительными.</t>
  </si>
  <si>
    <t>Для TwoLine: ε_b1,red при сжатии и ε_bt1,red при растяжении. Обе деформации вводите положительными по модулю, без знака минус для сжатия.</t>
  </si>
  <si>
    <t>Для ThreeLine: ε_b0 и ε_bt0 - деформации начала горизонтального участка. Обе деформации вводите положительными по модулю, без знака минус для сжатия.</t>
  </si>
  <si>
    <t>Предельные деформации ε_b2 и ε_bt2 для TwoLine и ThreeLine. Обе деформации вводите положительными по модулю, без знака минус для сжатия.</t>
  </si>
  <si>
    <t>I ГПС по СП: Сжатие = R_sc, Растяжение = R_s. Оба сопротивления вводите положительными, без знака минус для сжатия.</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</si>
  <si>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</si>
  <si>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Модуль арматуры: E_sc при сжатии и E_s при растяжении; по СП 63 модуль принимается одинаковым. Оба модуля вводите положительными.</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</si>
  <si>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</si>
  <si>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</si>
  <si>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</si>
  <si>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</si>
  <si>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</si>
  <si>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</si>
  <si>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</si>
  <si>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</si>
  <si>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</si>
  <si>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</si>
  <si>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</si>
  <si>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</si>
  <si>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</si>
  <si>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</si>
  <si>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</si>
  <si>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</si>
  <si>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</si>
  <si>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ConcreteStrainLimit</t>
  </si>
  <si>
    <t>Полная N при lambdaUltimate в точке приложения нагрузки.</t>
  </si>
  <si>
    <t>Полный Mx при lambdaUltimate в точке приложения нагрузки.</t>
  </si>
  <si>
    <t>Полный My при lambdaUltimate в точке приложения нагрузки.</t>
  </si>
  <si>
    <t>State.CapacityState.MaterialModelRole</t>
  </si>
  <si>
    <t>State.CapacityState.MaterialModelSpec</t>
  </si>
  <si>
    <t>State.CapacityState.ConcreteDiagramId</t>
  </si>
  <si>
    <t>State.CapacityState.RebarDiagramId</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</si>
  <si>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</si>
  <si>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</si>
  <si>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</si>
  <si>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State.CapacityState.KappaY</t>
  </si>
  <si>
    <t>State.CapacityState.NeutralLine.Angle</t>
  </si>
  <si>
    <t>State.CapacityState.NeutralLine.SignedDistance</t>
  </si>
  <si>
    <t>State.CapacityState.ExtensionUsed</t>
  </si>
  <si>
    <t>State.CapacityState.Status</t>
  </si>
  <si>
    <t>State.CapacityState.ResultComment</t>
  </si>
  <si>
    <t>Равновесие заданной плоскости подтверждено по N, Mx и My.</t>
  </si>
  <si>
    <t>State.CapacityState.StopReason</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</si>
  <si>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</si>
  <si>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 и неудачные попытки. Счетчики суммируются по всем сочетаниям одного запуска и обнуляются перед следующим.</t>
  </si>
  <si>
    <t>Количество стартов UltimateStrain</t>
  </si>
  <si>
    <t>Количество итераций НДС</t>
  </si>
  <si>
    <t>Количество итераций UltimateStrain</t>
  </si>
  <si>
    <t>StartSetback</t>
  </si>
  <si>
    <t>EndSetback</t>
  </si>
  <si>
    <t>Количество стержней первого ряда, равномерно разложенных по окружности. Если указать 0, первый и дополнительные ряды не создаются. ClosedUniform: StartSetback/EndSetback неприменимы к полному кольцу. Для отступов задайте открытый участок дуги в рецепте.</t>
  </si>
  <si>
    <t>Добавление нового типа сечения</t>
  </si>
  <si>
    <t/>
  </si>
  <si>
    <t>Возможности</t>
  </si>
  <si>
    <t>Порядок действий</t>
  </si>
  <si>
    <t>Короткий пример контура</t>
  </si>
  <si>
    <t>Короткий пример арматуры</t>
  </si>
  <si>
    <t>Короткий пример аннотаций</t>
  </si>
  <si>
    <t>Включить подробную диагностику выполнения расчета. Диагностика обновляется при каждом новом запуске.</t>
  </si>
  <si>
    <t>Подробная диагностика обновляется при каждом запуске.</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</si>
  <si>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</si>
  <si>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</si>
  <si>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CSectionRecipeRoundedRectangle.</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</si>
  <si>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</si>
  <si>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Для отверстия создайте другую замкнутую линию и передайте в Opening её имя и имя наружной границы, внутри которой находится отверстие.</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</si>
  <si>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</si>
  <si>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Первая строка добавляет подпись числа и диаметра стержней верхнего ряда. Вторая — горизонтальный размер B между x = 0 и x = 600 на уровне y = 1000:</t>
  </si>
  <si>
    <t>Подпись арматуры учитывает фактически созданные стержни и исчезает, если их нет. Размеры сечения сохраняются и на сторонах без арматуры.</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</si>
  <si>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</si>
  <si>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</si>
  <si>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</si>
  <si>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Yes включает подробную диагностику выполнения расчета.</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</si>
  <si>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</si>
  <si>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</si>
  <si>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Пособие к СП 35 (2017)</t>
  </si>
  <si>
    <t>Для подробной диагностики включите на Config General.ExecutionReportEnabled = Yes. Диагностика обновляется при каждом запуске.</t>
  </si>
  <si>
    <t>Бетонные и железобетонные конструкции. Основные положения. СНиП 52-01-2003 (с Изменениями № 1, 2).</t>
  </si>
  <si>
    <t>Мосты и трубы. Актуализированная редакция СНиП 2.05.03-84* (с Изменениями № 1–5).</t>
  </si>
  <si>
    <t>Методическое пособие. Методические рекомендации по применению СП 35.13330.2011 «СНиП 2.05.03-84* Мосты и трубы» (2017).</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</si>
  <si>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</si>
  <si>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</si>
  <si>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</si>
  <si>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</si>
  <si>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</si>
  <si>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</si>
  <si>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</si>
  <si>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</si>
  <si>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</si>
  <si>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</si>
  <si>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</si>
  <si>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</si>
  <si>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Set path = facade.RectanglePath("Boundary", 0#, 0#, 600#, 1000#) ' Boundary: имя; (0,0): нижний угол; 600,1000: B,H в мм.</t>
  </si>
  <si>
    <t>facade.Outer "OUTER", path.ID ' OUTER: имя границы бетона; path.ID: замкнутый контур.</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</si>
  <si>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</si>
  <si>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</si>
  <si>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</si>
  <si>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facade.HorizontalDistance "DIM_B", "B", 0#, 600#, 1000# ' DIM_B: имя; B: подпись; 0,600: X точек; 1000: Y, мм.</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</si>
  <si>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</si>
  <si>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</si>
  <si>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facade.RebarRowLabel "Top", "Top.Main", 0#, 1# ' Top: группа; Top.Main: ряд; (0,1): направление подписи вверх.</t>
  </si>
  <si>
    <t>5. При необходимости добавьте размеры и подписи. Anchor задаёт исходную точку, PathAnchor — точку готовой линии; Dimension с Aligned показывает истинное расстояние между ними, с Horizontal/Vertical — проекцию. Вызовите Finish, чтобы проверить контуры и ссылки и завершить описание. После него новые команды и повторный Finish запрещены. Арматурные условия и фактическое размещение проверяются общим Build до создания сетки.</t>
  </si>
  <si>
    <t>Как примеры нового сечения используйте штатные классы-рецепты CSectionRecipeCircle (круг), CSectionRecipeRectSet (прямоугольные сечения), CSectionRecipeRoundedRectangle (скруглённые стороны) и CSectionRecipeHollowRectangle (сечение с отверстием). Они находятся в редакторе VBA этой книги: Alt+F11 → Ctrl+R → Class Modules. Код общих методов смотрите в соответствующих классах этого же проекта.</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</si>
  <si>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</si>
  <si>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</si>
  <si>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1. В редакторе VBA (Alt+F11) создайте класс с Implements ISectionRecipe.</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</si>
  <si>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</si>
  <si>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Rebar.Bind2row</t>
  </si>
  <si>
    <t>Второй ряд: EachBar — у каждого стержня первого ряда; EverySecondBar — у первого, третьего и следующих нечётных.</t>
  </si>
  <si>
    <t>Rebar.Bind3row</t>
  </si>
  <si>
    <t>Третий ряд: EachBar — у каждого стержня первого ряда; EverySecondBar — у первого, третьего и следующих нечётных. Выбирается независимо от второго ряда.</t>
  </si>
  <si>
    <t>Для выбора участка методом Chain имя сегмента можно получить по координатам точки через path.ResolveAnchor. Выбирайте точку внутри нужного отрезка или дуги: общий стык нескольких сегментов неоднозначен. Подробный пример — в modSectionRecipeApiGuide. 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</si>
  <si>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Размеры сечения, поясняющий текст и подписи числа и диаметра стержней задаются отдельно. RebarLabel поддерживает любую нормаль normalX/normalY, например (1,1) для диагонали; у отверстия её направляют в пустоту. Текст подписи и размера, в том числе Dimension с Aligned, следует своей линии и разворачивается для удобного чтения. На стороне без арматуры подпись не выводится.</t>
  </si>
  <si>
    <t>6. В CSectionTypeRegistry.Class_Initialize добавьте вызов RegisterRecipe с именем типа, экземпляром нового класса и именами его входных таблиц. Запустите макрос UpdateSectionRecipeTypes через Alt+F8: он обновит только список Geometry.Type по реестру, сохранив выбранный тип и остальные таблицы Config.</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</si>
  <si>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</si>
  <si>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Rebar.Loc2row и Rebar.Loc3row задают положение дополнительных стержней: Stacked - внутрь по радиусу к центру, SideBySide - рядом по часовой касательной. Третий ряд строится относительно первого; при совпадении направлений и наличии второго ряда он ставится дальше, за вторым. Rebar.Bind2row и Rebar.Bind3row выбираются независимо: EachBar — у каждого стержня первого ряда; EverySecondBar — у первого, третьего и следующих нечётных. По умолчанию оба ряда используют EachBar.</t>
  </si>
  <si>
    <t>Placement — строка таблицы аннотаций на Config. В колонке арматуры это Plot.RebarLabels.Placement, в колонке размеров — Plot.Dimensions.Placement. Для арматуры задаёт сторону подписи от бетонной границы; для размеров — сторону текста относительно размерной линии.</t>
  </si>
  <si>
    <t>Offset — строка таблицы аннотаций на Config: Plot.RebarLabels.Offset и Plot.Dimensions.Offset. Оба базовых отступа в мм умножаются на max(1; D/1000), где D — наибольший габарит сечения в мм. Размеры и подписи арматуры используют один коэффициент.</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</si>
  <si>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</si>
  <si>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</si>
  <si>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r>
      <t>Настройки оформления схемы</t>
    </r>
    <r>
      <rPr>
        <u/>
        <sz val="11"/>
        <color theme="10"/>
        <rFont val="Calibri"/>
        <family val="2"/>
        <charset val="204"/>
        <scheme val="minor"/>
      </rPr>
      <t xml:space="preserve"> </t>
    </r>
    <r>
      <rPr>
        <u/>
        <sz val="11"/>
        <color rgb="FF0000FF"/>
        <rFont val="Calibri"/>
        <family val="2"/>
        <charset val="204"/>
        <scheme val="minor"/>
      </rPr>
      <t>(Подробнее)</t>
    </r>
  </si>
  <si>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</si>
  <si>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</si>
  <si>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Настройки оформления схемы</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</si>
  <si>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</si>
  <si>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Настройки оформления схемы: Enabled</t>
  </si>
  <si>
    <t>Настройки оформления схемы: Placement</t>
  </si>
  <si>
    <t>Настройки оформления схемы: Offset</t>
  </si>
  <si>
    <t>Настройки оформления схемы: LineEnabled</t>
  </si>
  <si>
    <t>Настройки оформления схемы: LineWeight</t>
  </si>
  <si>
    <t>Настройки оформления схемы: ExtensionLineWeight</t>
  </si>
  <si>
    <t>Настройки оформления схемы: TextUnits</t>
  </si>
  <si>
    <t>Настройки оформления схемы: TextHeight</t>
  </si>
  <si>
    <t>Настройки оформления схемы: TextGap</t>
  </si>
  <si>
    <t>Настройки оформления схемы: ArrowType</t>
  </si>
  <si>
    <t>Настройки оформления схемы: ArrowSize</t>
  </si>
  <si>
    <t>Настройки оформления схемы: Color</t>
  </si>
  <si>
    <t>Настройки оформления схемы: ExtensionLineColor</t>
  </si>
  <si>
    <t>Настройки оформления схемы: ContourLineWeight</t>
  </si>
  <si>
    <t>1</t>
  </si>
  <si>
    <t>ContourLineWeight — общая толщина наружных границ и границ отверстий на Excel-схеме, в пунктах (pt). Значение по умолчанию — 2 pt.</t>
  </si>
  <si>
    <t>2</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</si>
  <si>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</si>
  <si>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4. Опишите получение линий центров арматуры, например смещением контура с учётом as. Задайте диаметры и число стержней либо расстояния между ними. Дополнительный ряд можно связать с уже заданным рядом. В CRebarRuleOptions поле AnnotationGroup объединяет стержни в одну подпись, Publication задаёт порядок их вывода, Coincidence — обработку совпавших позиций. ConfigureDependentContact задаёт контактное расстояние дополнительного ряда при строго положительных диаметрах. Отключённый ряд рецепт пропускает до вызова этого помощника; ноль в нём вызывает ошибку. Произвольное смещение задаётся полями NormalOffset/TangentOffset. Штатные рецепты используют общий RecipeContactOptions из modSectionRecipeRows для подготовки контактных рядов; направления, привязки и политики каждого ряда остаются в рецепте.</t>
  </si>
  <si>
    <t>Параметрическая бетонная сетка</t>
  </si>
  <si>
    <t>Круг: основной ряд арматуры
RecipeTrace:RuleId=Circle.Main|PathId=Circle.Axis|SourcePositionId=B1</t>
  </si>
  <si>
    <t>Круг: основной ряд арматуры
RecipeTrace:RuleId=Circle.Main|PathId=Circle.Axis|SourcePositionId=B2</t>
  </si>
  <si>
    <t>Круг: основной ряд арматуры
RecipeTrace:RuleId=Circle.Main|PathId=Circle.Axis|SourcePositionId=B3</t>
  </si>
  <si>
    <t>Круг: основной ряд арматуры
RecipeTrace:RuleId=Circle.Main|PathId=Circle.Axis|SourcePositionId=B4</t>
  </si>
  <si>
    <t>Круг: основной ряд арматуры
RecipeTrace:RuleId=Circle.Main|PathId=Circle.Axis|SourcePositionId=B5</t>
  </si>
  <si>
    <t>Круг: основной ряд арматуры
RecipeTrace:RuleId=Circle.Main|PathId=Circle.Axis|SourcePositionId=B6</t>
  </si>
  <si>
    <t>Круг: основной ряд арматуры
RecipeTrace:RuleId=Circle.Main|PathId=Circle.Axis|SourcePositionId=B7</t>
  </si>
  <si>
    <t>Круг: основной ряд арматуры
RecipeTrace:RuleId=Circle.Main|PathId=Circle.Axis|SourcePositionId=B8</t>
  </si>
  <si>
    <t>OUTER</t>
  </si>
  <si>
    <t>CONTOUR_CIRCLE</t>
  </si>
  <si>
    <t>Круговой контур сечения.</t>
  </si>
  <si>
    <t>Geometry.RecipeDiagnostics</t>
  </si>
  <si>
    <t xml:space="preserve">Requested=8; Created=8; Merged=0; Skipped=0; Conflicts=0; BarOverlaps=0; DiagnosticRecordsOmitted=0_x000D_
Rule=Circle.Main; Requested=8; Created=8; Merged=0; Skipped=0; StationSteps=8; StationStepMin=86.3937979737193; StationStepMax=86.3937979737194; CenterStepMin=84.1903551203197; CenterStepMax=84.1903551203198_x000D_
</t>
  </si>
  <si>
    <t>Запрошенные/созданные позиции, совпадения, пропуски и конфликты. StationStep и CenterStep в мм; для связанного ряда StationStep относится к исходному пути.</t>
  </si>
  <si>
    <t>DIM_CIRCLE_D</t>
  </si>
  <si>
    <t>D=0.3 m</t>
  </si>
  <si>
    <t>Диаметр параметрического круглого сечения.</t>
  </si>
  <si>
    <t>REBAR_Circle</t>
  </si>
  <si>
    <t>8Ø20</t>
  </si>
  <si>
    <t>Групповая подпись арматуры по смысловой грани.</t>
  </si>
  <si>
    <t>InactiveTensionConcrete</t>
  </si>
  <si>
    <t>НДС: Не удалось решить касательную систему: Матрица вырождена.; Несущая: Путь λ*Mx: Равновесие для исходной точки пути несущей не найдено численно: касательная матрица вырождена. Путь λ*N: Равновесие для исходной точки пути несущей не найдено численно: касательная матрица вырождена. Итоговый путь λ*NMxy: Поиск несущей способности через UltimateStrain сошелся. Несущая способность не проходит: предел по выбранному пути достигается при lambda = 0.089205, раньше заданной нагрузки (lambda = 1).</t>
  </si>
  <si>
    <t>PR1|CapacityState|Strength|Concrete|Physical|ULS(I)|ThreeLine|Ignore|TwoLine</t>
  </si>
  <si>
    <t>PR1|CapacityState|Strength|Rebar|Physical|ULS(I)|ThreeLine|Ignore|TwoLine</t>
  </si>
  <si>
    <t>PR1|StrengthState|Strength|Concrete|Physical|ULS(I)|ThreeLine|Ignore|TwoLine</t>
  </si>
  <si>
    <t>PR1|StrengthState|Strength|Rebar|Physical|ULS(I)|ThreeLine|Ignore|TwoLine</t>
  </si>
  <si>
    <t>Не удалось решить касательную систему: Матрица вырождена.</t>
  </si>
  <si>
    <t>Physical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</si>
</sst>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
    <numFmt numFmtId="166" formatCode="0.000000"/>
    <numFmt numFmtId="167" formatCode="dd\.mm\.yy"/>
    <numFmt numFmtId="168" formatCode="0.0###"/>
    <numFmt numFmtId="169" formatCode="0.########"/>
  </numFmts>
  <fonts count="29"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0"/>
      <color rgb="FFFF0000"/>
      <name val="Arial"/>
      <family val="2"/>
      <charset val="204"/>
    </font>
    <font>
      <sz val="11"/>
      <color theme="1"/>
      <name val="Arial"/>
      <family val="2"/>
      <charset val="204"/>
    </font>
    <font>
      <sz val="11"/>
      <color rgb="FF000000"/>
      <name val="Arial"/>
      <family val="2"/>
      <charset val="204"/>
    </font>
    <font>
      <sz val="11"/>
      <color rgb="FF70707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sz val="10"/>
      <color rgb="FF000000"/>
      <name val="Arial"/>
      <family val="2"/>
      <charset val="204"/>
    </font>
    <font>
      <b/>
      <sz val="10"/>
      <color rgb="FF000000"/>
      <name val="Arial"/>
      <family val="2"/>
      <charset val="204"/>
    </font>
    <font>
      <sz val="9"/>
      <color rgb="FF000000"/>
      <name val="Arial"/>
      <family val="2"/>
      <charset val="204"/>
    </font>
  </fonts>
  <fills count="12">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
      <patternFill patternType="solid">
        <fgColor rgb="FFFFFFFF"/>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
      <left style="dashed">
        <color rgb="FF000000"/>
      </left>
      <right style="dashed">
        <color rgb="FF000000"/>
      </right>
      <top style="dashed">
        <color rgb="FF000000"/>
      </top>
      <bottom/>
      <diagonal/>
    </border>
    <border>
      <left style="dashed">
        <color rgb="FF000000"/>
      </left>
      <right style="dashed">
        <color rgb="FF000000"/>
      </right>
      <top/>
      <bottom style="dashed">
        <color rgb="FF000000"/>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style="thin">
        <color rgb="FF000000"/>
      </left>
      <right style="thin">
        <color auto="1"/>
      </right>
      <top style="thin">
        <color rgb="FF000000"/>
      </top>
      <bottom style="thin">
        <color rgb="FF000000"/>
      </bottom>
      <diagonal/>
    </border>
    <border>
      <left style="thin">
        <color rgb="FFD9D9D9"/>
      </left>
      <right style="thin">
        <color auto="1"/>
      </right>
      <top style="thin">
        <color rgb="FFD9D9D9"/>
      </top>
      <bottom style="thin">
        <color rgb="FFD9D9D9"/>
      </bottom>
      <diagonal/>
    </border>
    <border>
      <left/>
      <right style="thin">
        <color auto="1"/>
      </right>
      <top style="thin">
        <color rgb="FFD9D9D9"/>
      </top>
      <bottom style="thin">
        <color rgb="FFD9D9D9"/>
      </bottom>
      <diagonal/>
    </border>
    <border>
      <left/>
      <right style="thin">
        <color auto="1"/>
      </right>
      <top/>
      <bottom/>
      <diagonal/>
    </border>
    <border>
      <left style="thin">
        <color rgb="FFD9D9D9"/>
      </left>
      <right style="thin">
        <color rgb="FFD9D9D9"/>
      </right>
      <top style="thin">
        <color rgb="FFD9D9D9"/>
      </top>
      <bottom/>
      <diagonal/>
    </border>
    <border>
      <left style="thin">
        <color rgb="FFD9D9D9"/>
      </left>
      <right style="thin">
        <color auto="1"/>
      </right>
      <top style="thin">
        <color rgb="FFD9D9D9"/>
      </top>
      <bottom/>
      <diagonal/>
    </border>
    <border>
      <left style="thin">
        <color rgb="FFD9D9D9"/>
      </left>
      <right style="thin">
        <color rgb="FF000000"/>
      </right>
      <top style="thin">
        <color rgb="FFD9D9D9"/>
      </top>
      <bottom style="thin">
        <color rgb="FFD9D9D9"/>
      </bottom>
      <diagonal/>
    </border>
    <border>
      <left/>
      <right style="thin">
        <color rgb="FF000000"/>
      </right>
      <top style="thin">
        <color rgb="FFD9D9D9"/>
      </top>
      <bottom style="thin">
        <color rgb="FFD9D9D9"/>
      </bottom>
      <diagonal/>
    </border>
    <border>
      <left style="thin">
        <color rgb="FFD9D9D9"/>
      </left>
      <right style="thin">
        <color rgb="FFD9D9D9"/>
      </right>
      <top/>
      <bottom style="thin">
        <color rgb="FFD9D9D9"/>
      </bottom>
      <diagonal/>
    </border>
    <border>
      <left style="thin">
        <color rgb="FFD9D9D9"/>
      </left>
      <right style="thin">
        <color rgb="FF000000"/>
      </right>
      <top/>
      <bottom style="thin">
        <color rgb="FFD9D9D9"/>
      </bottom>
      <diagonal/>
    </border>
    <border>
      <left style="thin">
        <color rgb="FFD9D9D9"/>
      </left>
      <right style="thin">
        <color rgb="FF000000"/>
      </right>
      <top style="thin">
        <color rgb="FFD9D9D9"/>
      </top>
      <bottom/>
      <diagonal/>
    </border>
  </borders>
  <cellStyleXfs count="2">
    <xf numFmtId="0" fontId="0" fillId="0" borderId="0"/>
    <xf numFmtId="0" fontId="12" fillId="0" borderId="0" applyNumberFormat="0" applyFill="0" applyBorder="0" applyAlignment="0" applyProtection="0"/>
  </cellStyleXfs>
  <cellXfs count="205">
    <xf numFmtId="0" fontId="0" fillId="0" borderId="0" xfId="0"/>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168" fontId="2" fillId="0" borderId="2" xfId="0" applyNumberFormat="1" applyFont="1" applyBorder="1" applyAlignment="1">
      <alignment horizontal="center" vertical="center"/>
    </xf>
    <xf numFmtId="0" fontId="2" fillId="0" borderId="2" xfId="0" applyFont="1" applyFill="1" applyBorder="1"/>
    <xf numFmtId="0" fontId="2" fillId="0" borderId="2" xfId="0" applyFont="1" applyFill="1" applyBorder="1" applyAlignment="1">
      <alignment horizontal="center" vertical="center"/>
    </xf>
    <xf numFmtId="0" fontId="12" fillId="0" borderId="2" xfId="1" applyFill="1" applyBorder="1"/>
    <xf numFmtId="0" fontId="2" fillId="0" borderId="10" xfId="0" applyFont="1" applyFill="1" applyBorder="1" applyAlignment="1">
      <alignment horizontal="left"/>
    </xf>
    <xf numFmtId="0" fontId="12" fillId="0" borderId="11" xfId="1" applyBorder="1"/>
    <xf numFmtId="0" fontId="5" fillId="3" borderId="12" xfId="0" applyFont="1" applyFill="1" applyBorder="1" applyAlignment="1">
      <alignment horizontal="center" vertical="center"/>
    </xf>
    <xf numFmtId="0" fontId="12" fillId="0" borderId="12" xfId="1" applyBorder="1"/>
    <xf numFmtId="1" fontId="2" fillId="2" borderId="4" xfId="0" applyNumberFormat="1" applyFont="1" applyFill="1" applyBorder="1" applyAlignment="1">
      <alignment horizontal="center" vertical="center"/>
    </xf>
    <xf numFmtId="0" fontId="2" fillId="0" borderId="15" xfId="0" applyFont="1" applyBorder="1" applyAlignment="1">
      <alignment vertical="center"/>
    </xf>
    <xf numFmtId="0" fontId="2" fillId="0" borderId="15" xfId="0" applyFont="1" applyBorder="1" applyAlignment="1">
      <alignment horizontal="center" vertical="center"/>
    </xf>
    <xf numFmtId="169" fontId="2" fillId="0" borderId="15" xfId="0" applyNumberFormat="1" applyFont="1" applyBorder="1" applyAlignment="1">
      <alignment horizontal="center" vertical="center"/>
    </xf>
    <xf numFmtId="0" fontId="2" fillId="0" borderId="15" xfId="0" applyFont="1" applyBorder="1" applyAlignment="1">
      <alignment horizontal="left" vertical="center"/>
    </xf>
    <xf numFmtId="0" fontId="4" fillId="2" borderId="15" xfId="0" applyFont="1" applyFill="1" applyBorder="1" applyAlignment="1">
      <alignment vertical="center" wrapText="1"/>
    </xf>
    <xf numFmtId="0" fontId="4" fillId="2" borderId="15" xfId="0" applyFont="1" applyFill="1" applyBorder="1" applyAlignment="1">
      <alignment horizontal="center" vertical="center" wrapText="1"/>
    </xf>
    <xf numFmtId="0" fontId="4" fillId="2" borderId="15" xfId="0" applyFont="1" applyFill="1" applyBorder="1" applyAlignment="1">
      <alignment horizontal="left" vertical="center" wrapText="1"/>
    </xf>
    <xf numFmtId="0" fontId="6" fillId="0" borderId="0" xfId="0" applyFont="1" applyBorder="1" applyAlignment="1">
      <alignment wrapText="1"/>
    </xf>
    <xf numFmtId="0" fontId="6" fillId="0" borderId="16" xfId="0" applyFont="1" applyBorder="1" applyAlignment="1">
      <alignment vertical="top" wrapText="1"/>
    </xf>
    <xf numFmtId="0" fontId="6" fillId="0" borderId="18" xfId="0" applyFont="1" applyBorder="1" applyAlignment="1">
      <alignment wrapText="1"/>
    </xf>
    <xf numFmtId="0" fontId="7" fillId="2" borderId="16" xfId="0" applyFont="1" applyFill="1" applyBorder="1" applyAlignment="1">
      <alignment horizontal="left" vertical="top" wrapText="1"/>
    </xf>
    <xf numFmtId="169" fontId="2" fillId="0" borderId="2" xfId="0" applyNumberFormat="1" applyFont="1" applyFill="1" applyBorder="1" applyAlignment="1">
      <alignment horizontal="center" vertical="center"/>
    </xf>
    <xf numFmtId="0" fontId="26" fillId="0" borderId="3" xfId="0" applyNumberFormat="1" applyFont="1" applyFill="1" applyBorder="1" applyAlignment="1">
      <alignment vertical="top" wrapText="1"/>
    </xf>
    <xf numFmtId="0" fontId="6" fillId="0" borderId="19" xfId="0" applyFont="1" applyBorder="1" applyAlignment="1">
      <alignment vertical="top" wrapText="1"/>
    </xf>
    <xf numFmtId="0" fontId="6" fillId="0" borderId="19" xfId="0" applyFont="1" applyBorder="1" applyAlignment="1">
      <alignment horizontal="left" vertical="top" wrapText="1"/>
    </xf>
    <xf numFmtId="0" fontId="6" fillId="0" borderId="20" xfId="0" applyFont="1" applyBorder="1" applyAlignment="1">
      <alignment vertical="top" wrapText="1"/>
    </xf>
    <xf numFmtId="0" fontId="26" fillId="0" borderId="21" xfId="0" applyNumberFormat="1" applyFont="1" applyFill="1" applyBorder="1" applyAlignment="1">
      <alignment vertical="top" wrapText="1"/>
    </xf>
    <xf numFmtId="0" fontId="26" fillId="0" borderId="23" xfId="0" applyNumberFormat="1" applyFont="1" applyFill="1" applyBorder="1" applyAlignment="1">
      <alignment vertical="top" wrapText="1"/>
    </xf>
    <xf numFmtId="0" fontId="26" fillId="0" borderId="24" xfId="0" applyNumberFormat="1" applyFont="1" applyFill="1" applyBorder="1" applyAlignment="1">
      <alignment vertical="top" wrapText="1"/>
    </xf>
    <xf numFmtId="0" fontId="26" fillId="0" borderId="23" xfId="0" applyNumberFormat="1" applyFont="1" applyFill="1" applyBorder="1" applyAlignment="1">
      <alignment horizontal="left" vertical="top" wrapText="1"/>
    </xf>
    <xf numFmtId="0" fontId="26" fillId="0" borderId="3" xfId="0" applyNumberFormat="1" applyFont="1" applyFill="1" applyBorder="1" applyAlignment="1">
      <alignment horizontal="left" vertical="top" wrapText="1"/>
    </xf>
    <xf numFmtId="0" fontId="26" fillId="0" borderId="19" xfId="0" applyNumberFormat="1" applyFont="1" applyFill="1" applyBorder="1" applyAlignment="1">
      <alignment vertical="top" wrapText="1"/>
    </xf>
    <xf numFmtId="0" fontId="26" fillId="0" borderId="25" xfId="0" applyNumberFormat="1" applyFont="1" applyFill="1" applyBorder="1" applyAlignment="1">
      <alignment vertical="top" wrapText="1"/>
    </xf>
    <xf numFmtId="0" fontId="6" fillId="0" borderId="23" xfId="0" applyFont="1" applyBorder="1" applyAlignment="1">
      <alignment vertical="top" wrapText="1"/>
    </xf>
    <xf numFmtId="0" fontId="2" fillId="0" borderId="0" xfId="0" applyFont="1"/>
    <xf numFmtId="0" fontId="28" fillId="11" borderId="1" xfId="0" applyNumberFormat="1" applyFont="1" applyFill="1" applyBorder="1" applyAlignment="1" applyProtection="1"/>
    <xf numFmtId="0" fontId="28" fillId="11" borderId="1" xfId="0" applyNumberFormat="1" applyFont="1" applyFill="1" applyBorder="1" applyAlignment="1" applyProtection="1">
      <alignment horizontal="center" vertical="center"/>
    </xf>
    <xf numFmtId="0" fontId="28" fillId="11" borderId="1" xfId="0" applyNumberFormat="1" applyFont="1" applyFill="1" applyBorder="1" applyAlignment="1" applyProtection="1">
      <alignment horizontal="right"/>
    </xf>
    <xf numFmtId="0" fontId="13"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xf numFmtId="0" fontId="0" fillId="0" borderId="0" xfId="0"/>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0" fontId="7" fillId="3" borderId="3" xfId="0" applyFont="1" applyFill="1" applyBorder="1" applyAlignment="1">
      <alignment vertical="top"/>
    </xf>
    <xf numFmtId="0" fontId="7" fillId="3" borderId="16" xfId="0" applyFont="1" applyFill="1" applyBorder="1" applyAlignment="1">
      <alignment vertical="top"/>
    </xf>
    <xf numFmtId="0" fontId="6" fillId="0" borderId="3" xfId="0" applyFont="1" applyBorder="1" applyAlignment="1">
      <alignment horizontal="left" vertical="top" wrapText="1"/>
    </xf>
    <xf numFmtId="0" fontId="6" fillId="0" borderId="3" xfId="0" applyFont="1" applyBorder="1" applyAlignment="1">
      <alignment vertical="top" wrapText="1"/>
    </xf>
    <xf numFmtId="0" fontId="6" fillId="0" borderId="16" xfId="0" applyFont="1" applyBorder="1" applyAlignment="1">
      <alignment vertical="top" wrapText="1"/>
    </xf>
    <xf numFmtId="49" fontId="22" fillId="0" borderId="3" xfId="0" applyNumberFormat="1" applyFont="1" applyFill="1" applyBorder="1" applyAlignment="1">
      <alignment horizontal="left" vertical="top" wrapText="1"/>
    </xf>
    <xf numFmtId="49" fontId="22" fillId="0" borderId="16" xfId="0" applyNumberFormat="1" applyFont="1" applyFill="1" applyBorder="1" applyAlignment="1">
      <alignment horizontal="left" vertical="top" wrapText="1"/>
    </xf>
    <xf numFmtId="49" fontId="21" fillId="0" borderId="3" xfId="0" applyNumberFormat="1" applyFont="1" applyFill="1" applyBorder="1" applyAlignment="1">
      <alignment horizontal="left" vertical="top" wrapText="1"/>
    </xf>
    <xf numFmtId="49" fontId="21" fillId="0" borderId="16" xfId="0" applyNumberFormat="1" applyFont="1" applyFill="1" applyBorder="1" applyAlignment="1">
      <alignment horizontal="left" vertical="top" wrapText="1"/>
    </xf>
    <xf numFmtId="49" fontId="23" fillId="2" borderId="3" xfId="0" applyNumberFormat="1" applyFont="1" applyFill="1" applyBorder="1" applyAlignment="1">
      <alignment horizontal="left" vertical="top" wrapText="1"/>
    </xf>
    <xf numFmtId="49" fontId="23" fillId="2" borderId="16" xfId="0" applyNumberFormat="1" applyFont="1" applyFill="1" applyBorder="1" applyAlignment="1">
      <alignment horizontal="left" vertical="top" wrapText="1"/>
    </xf>
    <xf numFmtId="49" fontId="25" fillId="3" borderId="3" xfId="0" applyNumberFormat="1" applyFont="1" applyFill="1" applyBorder="1" applyAlignment="1">
      <alignment horizontal="left" vertical="top" wrapText="1"/>
    </xf>
    <xf numFmtId="49" fontId="25" fillId="3" borderId="16" xfId="0" applyNumberFormat="1" applyFont="1" applyFill="1" applyBorder="1" applyAlignment="1">
      <alignment horizontal="left" vertical="top" wrapText="1"/>
    </xf>
    <xf numFmtId="49" fontId="24" fillId="3" borderId="3" xfId="0" applyNumberFormat="1" applyFont="1" applyFill="1" applyBorder="1" applyAlignment="1">
      <alignment horizontal="left" vertical="top" wrapText="1"/>
    </xf>
    <xf numFmtId="49" fontId="24" fillId="3" borderId="16" xfId="0" applyNumberFormat="1" applyFont="1" applyFill="1" applyBorder="1" applyAlignment="1">
      <alignment horizontal="left" vertical="top" wrapText="1"/>
    </xf>
    <xf numFmtId="0" fontId="27" fillId="3" borderId="13" xfId="0" applyNumberFormat="1" applyFont="1" applyFill="1" applyBorder="1" applyAlignment="1">
      <alignment vertical="top"/>
    </xf>
    <xf numFmtId="0" fontId="27" fillId="3" borderId="14" xfId="0" applyNumberFormat="1" applyFont="1" applyFill="1" applyBorder="1" applyAlignment="1">
      <alignment vertical="top"/>
    </xf>
    <xf numFmtId="0" fontId="27" fillId="3" borderId="22" xfId="0" applyNumberFormat="1" applyFont="1" applyFill="1" applyBorder="1" applyAlignment="1">
      <alignment vertical="top"/>
    </xf>
    <xf numFmtId="49" fontId="6" fillId="0" borderId="3" xfId="0" applyNumberFormat="1" applyFont="1" applyBorder="1" applyAlignment="1">
      <alignment vertical="top" wrapText="1"/>
    </xf>
    <xf numFmtId="49" fontId="6" fillId="0" borderId="16" xfId="0" applyNumberFormat="1" applyFont="1" applyBorder="1" applyAlignment="1">
      <alignment vertical="top" wrapText="1"/>
    </xf>
    <xf numFmtId="0" fontId="9" fillId="4" borderId="3" xfId="0" applyFont="1" applyFill="1" applyBorder="1" applyAlignment="1">
      <alignment horizontal="center" vertical="top" wrapText="1"/>
    </xf>
    <xf numFmtId="0" fontId="9" fillId="4" borderId="16" xfId="0" applyFont="1" applyFill="1" applyBorder="1" applyAlignment="1">
      <alignment horizontal="center" vertical="top" wrapText="1"/>
    </xf>
    <xf numFmtId="0" fontId="8" fillId="3" borderId="3" xfId="0" applyFont="1" applyFill="1" applyBorder="1" applyAlignment="1">
      <alignment horizontal="left" vertical="top" wrapText="1"/>
    </xf>
    <xf numFmtId="0" fontId="8" fillId="3" borderId="16" xfId="0" applyFont="1" applyFill="1" applyBorder="1" applyAlignment="1">
      <alignment horizontal="left" vertical="top" wrapText="1"/>
    </xf>
    <xf numFmtId="49" fontId="7" fillId="0" borderId="3" xfId="0" applyNumberFormat="1" applyFont="1" applyBorder="1" applyAlignment="1">
      <alignment vertical="top" wrapText="1"/>
    </xf>
    <xf numFmtId="49" fontId="7" fillId="0" borderId="16" xfId="0" applyNumberFormat="1" applyFont="1" applyBorder="1" applyAlignment="1">
      <alignment vertical="top" wrapText="1"/>
    </xf>
    <xf numFmtId="0" fontId="3" fillId="3" borderId="3" xfId="0" applyFont="1" applyFill="1" applyBorder="1" applyAlignment="1">
      <alignment horizontal="left" vertical="top" wrapText="1"/>
    </xf>
    <xf numFmtId="0" fontId="3" fillId="3" borderId="16" xfId="0" applyFont="1" applyFill="1" applyBorder="1" applyAlignment="1">
      <alignment horizontal="left" vertical="top" wrapText="1"/>
    </xf>
    <xf numFmtId="0" fontId="10" fillId="3" borderId="3" xfId="0" applyFont="1" applyFill="1" applyBorder="1" applyAlignment="1">
      <alignment horizontal="left" vertical="top" wrapText="1"/>
    </xf>
    <xf numFmtId="0" fontId="10" fillId="3" borderId="16" xfId="0" applyFont="1" applyFill="1" applyBorder="1" applyAlignment="1">
      <alignment horizontal="left" vertical="top" wrapText="1"/>
    </xf>
    <xf numFmtId="49" fontId="19" fillId="0" borderId="3" xfId="0" applyNumberFormat="1" applyFont="1" applyBorder="1" applyAlignment="1">
      <alignment vertical="top" wrapText="1"/>
    </xf>
    <xf numFmtId="49" fontId="19" fillId="0" borderId="16" xfId="0" applyNumberFormat="1" applyFont="1" applyBorder="1" applyAlignment="1">
      <alignment vertical="top" wrapText="1"/>
    </xf>
    <xf numFmtId="49" fontId="20" fillId="0" borderId="13" xfId="0" applyNumberFormat="1" applyFont="1" applyBorder="1" applyAlignment="1">
      <alignment vertical="top" wrapText="1"/>
    </xf>
    <xf numFmtId="49" fontId="20" fillId="0" borderId="14" xfId="0" applyNumberFormat="1" applyFont="1" applyBorder="1" applyAlignment="1">
      <alignment vertical="top" wrapText="1"/>
    </xf>
    <xf numFmtId="49" fontId="20" fillId="0" borderId="17" xfId="0" applyNumberFormat="1" applyFont="1" applyBorder="1" applyAlignment="1">
      <alignment vertical="top" wrapText="1"/>
    </xf>
    <xf numFmtId="0" fontId="4" fillId="2" borderId="9" xfId="0" applyFont="1" applyFill="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6" fillId="2" borderId="4" xfId="0" applyFont="1" applyFill="1" applyBorder="1" applyAlignment="1">
      <alignment horizontal="left" vertical="center"/>
    </xf>
    <xf numFmtId="0" fontId="2" fillId="8" borderId="4" xfId="0" applyFont="1" applyFill="1" applyBorder="1" applyAlignment="1">
      <alignment horizontal="center" vertical="center"/>
    </xf>
    <xf numFmtId="49" fontId="2" fillId="8" borderId="1" xfId="0" applyNumberFormat="1" applyFont="1" applyFill="1" applyBorder="1" applyAlignment="1">
      <alignment horizontal="center" vertical="center"/>
    </xf>
    <xf numFmtId="0" fontId="2" fillId="0" borderId="8" xfId="0" applyFont="1" applyFill="1" applyBorder="1" applyAlignment="1">
      <alignment horizontal="center" vertical="center" wrapText="1"/>
    </xf>
    <xf numFmtId="0" fontId="2" fillId="0" borderId="8" xfId="0" applyFont="1" applyFill="1" applyBorder="1" applyAlignment="1">
      <alignment horizontal="right" vertical="center" wrapText="1"/>
    </xf>
    <xf numFmtId="0" fontId="2" fillId="9" borderId="4" xfId="0" applyFont="1" applyFill="1" applyBorder="1" applyAlignment="1">
      <alignment horizontal="center" vertical="center"/>
    </xf>
    <xf numFmtId="49" fontId="2" fillId="9" borderId="1" xfId="0" applyNumberFormat="1"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361.16589962743808"/>
          <c:min val="-361.16589962743808"/>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264.10256410256409"/>
          <c:min val="-264.10256410256409"/>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D27B262B-4CB6-4863-A19A-27DAD703C01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440180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6" name="NDMHelpFormula_002" descr="M_y = M_{y,user} + N·(X_ref - X_calc)">
          <a:extLst>
            <a:ext uri="{FF2B5EF4-FFF2-40B4-BE49-F238E27FC236}">
              <a16:creationId xmlns:a16="http://schemas.microsoft.com/office/drawing/2014/main" id="{F1150532-5714-4564-BDB0-8D35329B7A5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440180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9" name="NDMHelpFormula_003" descr="ε(x,y) = ε_0 + κ_x·y + κ_y·x">
          <a:extLst>
            <a:ext uri="{FF2B5EF4-FFF2-40B4-BE49-F238E27FC236}">
              <a16:creationId xmlns:a16="http://schemas.microsoft.com/office/drawing/2014/main" id="{25BBF41A-B838-4FB0-AFC2-5466FA6475B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440180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12" name="NDMHelpFormula_004" descr="|N_int - N| ≤ T_N;    |Mx_int - Mx| ≤ T_Mx;    |My_int - My| ≤ T_My">
          <a:extLst>
            <a:ext uri="{FF2B5EF4-FFF2-40B4-BE49-F238E27FC236}">
              <a16:creationId xmlns:a16="http://schemas.microsoft.com/office/drawing/2014/main" id="{777F1ABC-D133-4850-90FA-71A06BB0952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4401800"/>
          <a:ext cx="5575300" cy="0"/>
        </a:xfrm>
        <a:prstGeom prst="rect">
          <a:avLst/>
        </a:prstGeom>
      </xdr:spPr>
    </xdr:pic>
    <xdr:clientData/>
  </xdr:twoCellAnchor>
  <xdr:twoCellAnchor>
    <xdr:from>
      <xdr:col>1</xdr:col>
      <xdr:colOff>4743450</xdr:colOff>
      <xdr:row>129</xdr:row>
      <xdr:rowOff>2</xdr:rowOff>
    </xdr:from>
    <xdr:to>
      <xdr:col>1</xdr:col>
      <xdr:colOff>6915150</xdr:colOff>
      <xdr:row>129</xdr:row>
      <xdr:rowOff>2</xdr:rowOff>
    </xdr:to>
    <xdr:pic>
      <xdr:nvPicPr>
        <xdr:cNvPr id="15" name="NDMHelpFormula_005" descr="N(λ) = N_0 + λ·N_base">
          <a:extLst>
            <a:ext uri="{FF2B5EF4-FFF2-40B4-BE49-F238E27FC236}">
              <a16:creationId xmlns:a16="http://schemas.microsoft.com/office/drawing/2014/main" id="{A9AD05C6-CAB3-4754-9834-629E152AB59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3231477"/>
          <a:ext cx="2171700" cy="0"/>
        </a:xfrm>
        <a:prstGeom prst="rect">
          <a:avLst/>
        </a:prstGeom>
      </xdr:spPr>
    </xdr:pic>
    <xdr:clientData/>
  </xdr:twoCellAnchor>
  <xdr:twoCellAnchor>
    <xdr:from>
      <xdr:col>1</xdr:col>
      <xdr:colOff>3267075</xdr:colOff>
      <xdr:row>129</xdr:row>
      <xdr:rowOff>2</xdr:rowOff>
    </xdr:from>
    <xdr:to>
      <xdr:col>2</xdr:col>
      <xdr:colOff>476250</xdr:colOff>
      <xdr:row>129</xdr:row>
      <xdr:rowOff>2</xdr:rowOff>
    </xdr:to>
    <xdr:pic>
      <xdr:nvPicPr>
        <xdr:cNvPr id="18" name="NDMHelpFormula_006" descr="M_x(λ) = M_{x,0} + λ·M_{x,base};    M_y(λ) = M_{y,0} + λ·M_{y,base}">
          <a:extLst>
            <a:ext uri="{FF2B5EF4-FFF2-40B4-BE49-F238E27FC236}">
              <a16:creationId xmlns:a16="http://schemas.microsoft.com/office/drawing/2014/main" id="{CEB77DC8-35E4-4E75-9857-1E570E64DBD5}"/>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3231477"/>
          <a:ext cx="5124450" cy="0"/>
        </a:xfrm>
        <a:prstGeom prst="rect">
          <a:avLst/>
        </a:prstGeom>
      </xdr:spPr>
    </xdr:pic>
    <xdr:clientData/>
  </xdr:twoCellAnchor>
  <xdr:twoCellAnchor>
    <xdr:from>
      <xdr:col>1</xdr:col>
      <xdr:colOff>4549775</xdr:colOff>
      <xdr:row>129</xdr:row>
      <xdr:rowOff>2</xdr:rowOff>
    </xdr:from>
    <xdr:to>
      <xdr:col>1</xdr:col>
      <xdr:colOff>7108825</xdr:colOff>
      <xdr:row>129</xdr:row>
      <xdr:rowOff>2</xdr:rowOff>
    </xdr:to>
    <xdr:pic>
      <xdr:nvPicPr>
        <xdr:cNvPr id="21" name="NDMHelpFormula_007" descr="max(|ε_b|/ε_{b,ult}; |ε_s|/ε_{s,ult}) = 1">
          <a:extLst>
            <a:ext uri="{FF2B5EF4-FFF2-40B4-BE49-F238E27FC236}">
              <a16:creationId xmlns:a16="http://schemas.microsoft.com/office/drawing/2014/main" id="{065ABDFB-DB0B-4C83-B4EB-E2CB39556BB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3231477"/>
          <a:ext cx="2559050" cy="0"/>
        </a:xfrm>
        <a:prstGeom prst="rect">
          <a:avLst/>
        </a:prstGeom>
      </xdr:spPr>
    </xdr:pic>
    <xdr:clientData/>
  </xdr:twoCellAnchor>
  <xdr:twoCellAnchor>
    <xdr:from>
      <xdr:col>1</xdr:col>
      <xdr:colOff>4991100</xdr:colOff>
      <xdr:row>129</xdr:row>
      <xdr:rowOff>2</xdr:rowOff>
    </xdr:from>
    <xdr:to>
      <xdr:col>1</xdr:col>
      <xdr:colOff>6667500</xdr:colOff>
      <xdr:row>129</xdr:row>
      <xdr:rowOff>2</xdr:rowOff>
    </xdr:to>
    <xdr:pic>
      <xdr:nvPicPr>
        <xdr:cNvPr id="24" name="NDMHelpFormula_008" descr="SF_capacity = λ_ult">
          <a:extLst>
            <a:ext uri="{FF2B5EF4-FFF2-40B4-BE49-F238E27FC236}">
              <a16:creationId xmlns:a16="http://schemas.microsoft.com/office/drawing/2014/main" id="{1B57C12D-1771-4746-8673-5A9FF9E7931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23231477"/>
          <a:ext cx="1676400" cy="0"/>
        </a:xfrm>
        <a:prstGeom prst="rect">
          <a:avLst/>
        </a:prstGeom>
      </xdr:spPr>
    </xdr:pic>
    <xdr:clientData/>
  </xdr:twoCellAnchor>
  <xdr:twoCellAnchor>
    <xdr:from>
      <xdr:col>1</xdr:col>
      <xdr:colOff>4454525</xdr:colOff>
      <xdr:row>172</xdr:row>
      <xdr:rowOff>0</xdr:rowOff>
    </xdr:from>
    <xdr:to>
      <xdr:col>1</xdr:col>
      <xdr:colOff>7204075</xdr:colOff>
      <xdr:row>172</xdr:row>
      <xdr:rowOff>0</xdr:rowOff>
    </xdr:to>
    <xdr:pic>
      <xdr:nvPicPr>
        <xdr:cNvPr id="27" name="NDMHelpFormula_009" descr="a_crc ≤ a_crc,ult      СП 63, п. 8.2.6, ф. (8.118)">
          <a:extLst>
            <a:ext uri="{FF2B5EF4-FFF2-40B4-BE49-F238E27FC236}">
              <a16:creationId xmlns:a16="http://schemas.microsoft.com/office/drawing/2014/main" id="{4F9C0992-8899-44D1-804F-7E178498535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2318325"/>
          <a:ext cx="2749550" cy="0"/>
        </a:xfrm>
        <a:prstGeom prst="rect">
          <a:avLst/>
        </a:prstGeom>
      </xdr:spPr>
    </xdr:pic>
    <xdr:clientData/>
  </xdr:twoCellAnchor>
  <xdr:twoCellAnchor>
    <xdr:from>
      <xdr:col>1</xdr:col>
      <xdr:colOff>3540125</xdr:colOff>
      <xdr:row>172</xdr:row>
      <xdr:rowOff>0</xdr:rowOff>
    </xdr:from>
    <xdr:to>
      <xdr:col>2</xdr:col>
      <xdr:colOff>203200</xdr:colOff>
      <xdr:row>172</xdr:row>
      <xdr:rowOff>0</xdr:rowOff>
    </xdr:to>
    <xdr:pic>
      <xdr:nvPicPr>
        <xdr:cNvPr id="30" name="NDMHelpFormula_010" descr="a_crc = φ_1·φ_2·φ_3·ψ_s · (σ_s) / (E_s) · l_s      СП 63, п. 8.2.15, ф. (8.128)">
          <a:extLst>
            <a:ext uri="{FF2B5EF4-FFF2-40B4-BE49-F238E27FC236}">
              <a16:creationId xmlns:a16="http://schemas.microsoft.com/office/drawing/2014/main" id="{7F99270D-F969-4B5F-AC23-EBFD1F434E9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2318325"/>
          <a:ext cx="4578350" cy="0"/>
        </a:xfrm>
        <a:prstGeom prst="rect">
          <a:avLst/>
        </a:prstGeom>
      </xdr:spPr>
    </xdr:pic>
    <xdr:clientData/>
  </xdr:twoCellAnchor>
  <xdr:twoCellAnchor>
    <xdr:from>
      <xdr:col>1</xdr:col>
      <xdr:colOff>2409825</xdr:colOff>
      <xdr:row>172</xdr:row>
      <xdr:rowOff>0</xdr:rowOff>
    </xdr:from>
    <xdr:to>
      <xdr:col>3</xdr:col>
      <xdr:colOff>85725</xdr:colOff>
      <xdr:row>172</xdr:row>
      <xdr:rowOff>0</xdr:rowOff>
    </xdr:to>
    <xdr:pic>
      <xdr:nvPicPr>
        <xdr:cNvPr id="225" name="NDMHelpFormula_011" descr="λ_crc ≤ 1: трещина образуется;    λ_crc &gt; 1: трещина еще не образуется">
          <a:extLst>
            <a:ext uri="{FF2B5EF4-FFF2-40B4-BE49-F238E27FC236}">
              <a16:creationId xmlns:a16="http://schemas.microsoft.com/office/drawing/2014/main" id="{995F4091-4391-4198-AE78-C3E729A5131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2318325"/>
          <a:ext cx="6838950" cy="0"/>
        </a:xfrm>
        <a:prstGeom prst="rect">
          <a:avLst/>
        </a:prstGeom>
      </xdr:spPr>
    </xdr:pic>
    <xdr:clientData/>
  </xdr:twoCellAnchor>
  <xdr:twoCellAnchor>
    <xdr:from>
      <xdr:col>1</xdr:col>
      <xdr:colOff>4635500</xdr:colOff>
      <xdr:row>172</xdr:row>
      <xdr:rowOff>0</xdr:rowOff>
    </xdr:from>
    <xdr:to>
      <xdr:col>1</xdr:col>
      <xdr:colOff>7023100</xdr:colOff>
      <xdr:row>172</xdr:row>
      <xdr:rowOff>0</xdr:rowOff>
    </xdr:to>
    <xdr:pic>
      <xdr:nvPicPr>
        <xdr:cNvPr id="228" name="NDMHelpFormula_012" descr="N &gt; N_crc      СП 63, п. 8.2.4, ф. (8.117)">
          <a:extLst>
            <a:ext uri="{FF2B5EF4-FFF2-40B4-BE49-F238E27FC236}">
              <a16:creationId xmlns:a16="http://schemas.microsoft.com/office/drawing/2014/main" id="{A3179CD4-AC19-42D4-84B9-C071D66AF5A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2318325"/>
          <a:ext cx="2387600" cy="0"/>
        </a:xfrm>
        <a:prstGeom prst="rect">
          <a:avLst/>
        </a:prstGeom>
      </xdr:spPr>
    </xdr:pic>
    <xdr:clientData/>
  </xdr:twoCellAnchor>
  <xdr:twoCellAnchor>
    <xdr:from>
      <xdr:col>1</xdr:col>
      <xdr:colOff>4127500</xdr:colOff>
      <xdr:row>172</xdr:row>
      <xdr:rowOff>0</xdr:rowOff>
    </xdr:from>
    <xdr:to>
      <xdr:col>1</xdr:col>
      <xdr:colOff>7531100</xdr:colOff>
      <xdr:row>172</xdr:row>
      <xdr:rowOff>0</xdr:rowOff>
    </xdr:to>
    <xdr:pic>
      <xdr:nvPicPr>
        <xdr:cNvPr id="231" name="NDMHelpFormula_013" descr="N_crc = A_red · R_bt,ser      СП 63, п. 8.2.13, ф. (8.127)">
          <a:extLst>
            <a:ext uri="{FF2B5EF4-FFF2-40B4-BE49-F238E27FC236}">
              <a16:creationId xmlns:a16="http://schemas.microsoft.com/office/drawing/2014/main" id="{88AEE41F-CF33-441D-B81F-68C7810D30E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2318325"/>
          <a:ext cx="34036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234" name="NDMHelpFormula_014" descr="A_red = A_b + A_s,total · E_s/E_b">
          <a:extLst>
            <a:ext uri="{FF2B5EF4-FFF2-40B4-BE49-F238E27FC236}">
              <a16:creationId xmlns:a16="http://schemas.microsoft.com/office/drawing/2014/main" id="{F4C04404-BBBA-4B0E-9AC1-A184E59736D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5060950</xdr:colOff>
      <xdr:row>172</xdr:row>
      <xdr:rowOff>0</xdr:rowOff>
    </xdr:from>
    <xdr:to>
      <xdr:col>1</xdr:col>
      <xdr:colOff>6597650</xdr:colOff>
      <xdr:row>172</xdr:row>
      <xdr:rowOff>0</xdr:rowOff>
    </xdr:to>
    <xdr:pic>
      <xdr:nvPicPr>
        <xdr:cNvPr id="237" name="NDMHelpFormula_015" descr="λ_crc = (N_crc) / (N)">
          <a:extLst>
            <a:ext uri="{FF2B5EF4-FFF2-40B4-BE49-F238E27FC236}">
              <a16:creationId xmlns:a16="http://schemas.microsoft.com/office/drawing/2014/main" id="{E80D72E2-FA3F-4AC1-B636-B9A44BA98FC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32318325"/>
          <a:ext cx="1536700" cy="0"/>
        </a:xfrm>
        <a:prstGeom prst="rect">
          <a:avLst/>
        </a:prstGeom>
      </xdr:spPr>
    </xdr:pic>
    <xdr:clientData/>
  </xdr:twoCellAnchor>
  <xdr:twoCellAnchor>
    <xdr:from>
      <xdr:col>1</xdr:col>
      <xdr:colOff>4514850</xdr:colOff>
      <xdr:row>172</xdr:row>
      <xdr:rowOff>0</xdr:rowOff>
    </xdr:from>
    <xdr:to>
      <xdr:col>1</xdr:col>
      <xdr:colOff>7143750</xdr:colOff>
      <xdr:row>172</xdr:row>
      <xdr:rowOff>0</xdr:rowOff>
    </xdr:to>
    <xdr:pic>
      <xdr:nvPicPr>
        <xdr:cNvPr id="240" name="NDMHelpFormula_016" descr="ε_{bt,ult} = ε_{bt2}      СП 63, п. 8.2.14 и 8.1.30">
          <a:extLst>
            <a:ext uri="{FF2B5EF4-FFF2-40B4-BE49-F238E27FC236}">
              <a16:creationId xmlns:a16="http://schemas.microsoft.com/office/drawing/2014/main" id="{BBB3CCDC-9490-4EFD-99B2-64558B77FB1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32318325"/>
          <a:ext cx="2628900" cy="0"/>
        </a:xfrm>
        <a:prstGeom prst="rect">
          <a:avLst/>
        </a:prstGeom>
      </xdr:spPr>
    </xdr:pic>
    <xdr:clientData/>
  </xdr:twoCellAnchor>
  <xdr:twoCellAnchor>
    <xdr:from>
      <xdr:col>1</xdr:col>
      <xdr:colOff>3603625</xdr:colOff>
      <xdr:row>172</xdr:row>
      <xdr:rowOff>0</xdr:rowOff>
    </xdr:from>
    <xdr:to>
      <xdr:col>2</xdr:col>
      <xdr:colOff>139700</xdr:colOff>
      <xdr:row>172</xdr:row>
      <xdr:rowOff>0</xdr:rowOff>
    </xdr:to>
    <xdr:pic>
      <xdr:nvPicPr>
        <xdr:cNvPr id="243" name="NDMHelpFormula_017" descr="ε_{bt,ult} = ε_{bt2} - (ε_{bt2} - ε_{bt0}) · ε_1/ε_2">
          <a:extLst>
            <a:ext uri="{FF2B5EF4-FFF2-40B4-BE49-F238E27FC236}">
              <a16:creationId xmlns:a16="http://schemas.microsoft.com/office/drawing/2014/main" id="{A693EA48-705C-4211-9BDA-05952845E9D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32318325"/>
          <a:ext cx="4451350" cy="0"/>
        </a:xfrm>
        <a:prstGeom prst="rect">
          <a:avLst/>
        </a:prstGeom>
      </xdr:spPr>
    </xdr:pic>
    <xdr:clientData/>
  </xdr:twoCellAnchor>
  <xdr:twoCellAnchor>
    <xdr:from>
      <xdr:col>1</xdr:col>
      <xdr:colOff>4203700</xdr:colOff>
      <xdr:row>172</xdr:row>
      <xdr:rowOff>0</xdr:rowOff>
    </xdr:from>
    <xdr:to>
      <xdr:col>1</xdr:col>
      <xdr:colOff>7454900</xdr:colOff>
      <xdr:row>172</xdr:row>
      <xdr:rowOff>0</xdr:rowOff>
    </xdr:to>
    <xdr:pic>
      <xdr:nvPicPr>
        <xdr:cNvPr id="246" name="NDMHelpFormula_018" descr="h_bt = min(max(x_t; 2a_s); 0.5·h)">
          <a:extLst>
            <a:ext uri="{FF2B5EF4-FFF2-40B4-BE49-F238E27FC236}">
              <a16:creationId xmlns:a16="http://schemas.microsoft.com/office/drawing/2014/main" id="{9061ED0F-A5C4-4458-835B-10C831A80737}"/>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32318325"/>
          <a:ext cx="3251200" cy="0"/>
        </a:xfrm>
        <a:prstGeom prst="rect">
          <a:avLst/>
        </a:prstGeom>
      </xdr:spPr>
    </xdr:pic>
    <xdr:clientData/>
  </xdr:twoCellAnchor>
  <xdr:twoCellAnchor>
    <xdr:from>
      <xdr:col>1</xdr:col>
      <xdr:colOff>4762500</xdr:colOff>
      <xdr:row>172</xdr:row>
      <xdr:rowOff>0</xdr:rowOff>
    </xdr:from>
    <xdr:to>
      <xdr:col>1</xdr:col>
      <xdr:colOff>6896100</xdr:colOff>
      <xdr:row>172</xdr:row>
      <xdr:rowOff>0</xdr:rowOff>
    </xdr:to>
    <xdr:pic>
      <xdr:nvPicPr>
        <xdr:cNvPr id="249" name="NDMHelpFormula_019" descr="σ_s = (Σ(A_s,i · σ_s,i)) / (ΣA_s,i)">
          <a:extLst>
            <a:ext uri="{FF2B5EF4-FFF2-40B4-BE49-F238E27FC236}">
              <a16:creationId xmlns:a16="http://schemas.microsoft.com/office/drawing/2014/main" id="{C17B5B47-33F4-4907-93E0-587E1398E06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32318325"/>
          <a:ext cx="2133600" cy="0"/>
        </a:xfrm>
        <a:prstGeom prst="rect">
          <a:avLst/>
        </a:prstGeom>
      </xdr:spPr>
    </xdr:pic>
    <xdr:clientData/>
  </xdr:twoCellAnchor>
  <xdr:twoCellAnchor>
    <xdr:from>
      <xdr:col>1</xdr:col>
      <xdr:colOff>4752975</xdr:colOff>
      <xdr:row>172</xdr:row>
      <xdr:rowOff>0</xdr:rowOff>
    </xdr:from>
    <xdr:to>
      <xdr:col>1</xdr:col>
      <xdr:colOff>6905625</xdr:colOff>
      <xdr:row>172</xdr:row>
      <xdr:rowOff>0</xdr:rowOff>
    </xdr:to>
    <xdr:pic>
      <xdr:nvPicPr>
        <xdr:cNvPr id="252" name="NDMHelpFormula_020" descr="d_s,eq = (Σ(n_i·d_i^2)) / (Σ(n_i·d_i))">
          <a:extLst>
            <a:ext uri="{FF2B5EF4-FFF2-40B4-BE49-F238E27FC236}">
              <a16:creationId xmlns:a16="http://schemas.microsoft.com/office/drawing/2014/main" id="{2DE3C693-817B-495E-B901-3E76AFC304B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32318325"/>
          <a:ext cx="2152650" cy="0"/>
        </a:xfrm>
        <a:prstGeom prst="rect">
          <a:avLst/>
        </a:prstGeom>
      </xdr:spPr>
    </xdr:pic>
    <xdr:clientData/>
  </xdr:twoCellAnchor>
  <xdr:twoCellAnchor>
    <xdr:from>
      <xdr:col>1</xdr:col>
      <xdr:colOff>3971925</xdr:colOff>
      <xdr:row>172</xdr:row>
      <xdr:rowOff>0</xdr:rowOff>
    </xdr:from>
    <xdr:to>
      <xdr:col>1</xdr:col>
      <xdr:colOff>7686675</xdr:colOff>
      <xdr:row>172</xdr:row>
      <xdr:rowOff>0</xdr:rowOff>
    </xdr:to>
    <xdr:pic>
      <xdr:nvPicPr>
        <xdr:cNvPr id="255" name="NDMHelpFormula_021" descr="l_{s,0} = 0.5 · (A_bt) / (A_s) · d_s,eq      СП 63, п. 8.2.17, ф. (8.136)">
          <a:extLst>
            <a:ext uri="{FF2B5EF4-FFF2-40B4-BE49-F238E27FC236}">
              <a16:creationId xmlns:a16="http://schemas.microsoft.com/office/drawing/2014/main" id="{70975400-6F9C-4EED-81D5-3D82A33B7B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32318325"/>
          <a:ext cx="3714750" cy="0"/>
        </a:xfrm>
        <a:prstGeom prst="rect">
          <a:avLst/>
        </a:prstGeom>
      </xdr:spPr>
    </xdr:pic>
    <xdr:clientData/>
  </xdr:twoCellAnchor>
  <xdr:twoCellAnchor>
    <xdr:from>
      <xdr:col>1</xdr:col>
      <xdr:colOff>4200525</xdr:colOff>
      <xdr:row>172</xdr:row>
      <xdr:rowOff>0</xdr:rowOff>
    </xdr:from>
    <xdr:to>
      <xdr:col>1</xdr:col>
      <xdr:colOff>7458075</xdr:colOff>
      <xdr:row>172</xdr:row>
      <xdr:rowOff>0</xdr:rowOff>
    </xdr:to>
    <xdr:pic>
      <xdr:nvPicPr>
        <xdr:cNvPr id="34" name="NDMHelpFormula_022" descr="l_s = max(l_{s,0}; 10·d_s,eq; 100 мм)">
          <a:extLst>
            <a:ext uri="{FF2B5EF4-FFF2-40B4-BE49-F238E27FC236}">
              <a16:creationId xmlns:a16="http://schemas.microsoft.com/office/drawing/2014/main" id="{93B74B10-6A16-46D1-A7B2-608A1118D89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32318325"/>
          <a:ext cx="3257550" cy="0"/>
        </a:xfrm>
        <a:prstGeom prst="rect">
          <a:avLst/>
        </a:prstGeom>
      </xdr:spPr>
    </xdr:pic>
    <xdr:clientData/>
  </xdr:twoCellAnchor>
  <xdr:twoCellAnchor>
    <xdr:from>
      <xdr:col>1</xdr:col>
      <xdr:colOff>3848100</xdr:colOff>
      <xdr:row>172</xdr:row>
      <xdr:rowOff>0</xdr:rowOff>
    </xdr:from>
    <xdr:to>
      <xdr:col>1</xdr:col>
      <xdr:colOff>7810500</xdr:colOff>
      <xdr:row>172</xdr:row>
      <xdr:rowOff>0</xdr:rowOff>
    </xdr:to>
    <xdr:pic>
      <xdr:nvPicPr>
        <xdr:cNvPr id="37" name="NDMHelpFormula_023" descr="l_s = min(l_s; 40·d_s,eq; 400 мм)      СП 63, п. 8.2.17">
          <a:extLst>
            <a:ext uri="{FF2B5EF4-FFF2-40B4-BE49-F238E27FC236}">
              <a16:creationId xmlns:a16="http://schemas.microsoft.com/office/drawing/2014/main" id="{8F6C3842-4DAB-476E-BAB9-D5F41BD68FE6}"/>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32318325"/>
          <a:ext cx="3962400" cy="0"/>
        </a:xfrm>
        <a:prstGeom prst="rect">
          <a:avLst/>
        </a:prstGeom>
      </xdr:spPr>
    </xdr:pic>
    <xdr:clientData/>
  </xdr:twoCellAnchor>
  <xdr:twoCellAnchor>
    <xdr:from>
      <xdr:col>1</xdr:col>
      <xdr:colOff>4044950</xdr:colOff>
      <xdr:row>172</xdr:row>
      <xdr:rowOff>0</xdr:rowOff>
    </xdr:from>
    <xdr:to>
      <xdr:col>1</xdr:col>
      <xdr:colOff>7613650</xdr:colOff>
      <xdr:row>172</xdr:row>
      <xdr:rowOff>0</xdr:rowOff>
    </xdr:to>
    <xdr:pic>
      <xdr:nvPicPr>
        <xdr:cNvPr id="40" name="NDMHelpFormula_024" descr="ψ_s = 1 - 0.8 · (σ_s,crc) / (σ_s)       СП 63, п. 8.2.18, ф. (8.137)">
          <a:extLst>
            <a:ext uri="{FF2B5EF4-FFF2-40B4-BE49-F238E27FC236}">
              <a16:creationId xmlns:a16="http://schemas.microsoft.com/office/drawing/2014/main" id="{BA4EF87C-D71D-4417-AE20-B180F6A4F159}"/>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32318325"/>
          <a:ext cx="3568700" cy="0"/>
        </a:xfrm>
        <a:prstGeom prst="rect">
          <a:avLst/>
        </a:prstGeom>
      </xdr:spPr>
    </xdr:pic>
    <xdr:clientData/>
  </xdr:twoCellAnchor>
  <xdr:twoCellAnchor>
    <xdr:from>
      <xdr:col>1</xdr:col>
      <xdr:colOff>4933950</xdr:colOff>
      <xdr:row>172</xdr:row>
      <xdr:rowOff>0</xdr:rowOff>
    </xdr:from>
    <xdr:to>
      <xdr:col>1</xdr:col>
      <xdr:colOff>6724650</xdr:colOff>
      <xdr:row>172</xdr:row>
      <xdr:rowOff>0</xdr:rowOff>
    </xdr:to>
    <xdr:pic>
      <xdr:nvPicPr>
        <xdr:cNvPr id="43" name="NDMHelpFormula_025" descr="SF_crc = (a_crc,ult) / (a_crc)">
          <a:extLst>
            <a:ext uri="{FF2B5EF4-FFF2-40B4-BE49-F238E27FC236}">
              <a16:creationId xmlns:a16="http://schemas.microsoft.com/office/drawing/2014/main" id="{C9A47E2B-A599-41C9-875E-9642CC2B05F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32318325"/>
          <a:ext cx="1790700" cy="0"/>
        </a:xfrm>
        <a:prstGeom prst="rect">
          <a:avLst/>
        </a:prstGeom>
      </xdr:spPr>
    </xdr:pic>
    <xdr:clientData/>
  </xdr:twoCellAnchor>
  <xdr:twoCellAnchor>
    <xdr:from>
      <xdr:col>1</xdr:col>
      <xdr:colOff>5003800</xdr:colOff>
      <xdr:row>172</xdr:row>
      <xdr:rowOff>0</xdr:rowOff>
    </xdr:from>
    <xdr:to>
      <xdr:col>1</xdr:col>
      <xdr:colOff>6654800</xdr:colOff>
      <xdr:row>172</xdr:row>
      <xdr:rowOff>0</xdr:rowOff>
    </xdr:to>
    <xdr:pic>
      <xdr:nvPicPr>
        <xdr:cNvPr id="46" name="NDMHelpFormula_026" descr="σ_c,max ≤ R_b,mc2">
          <a:extLst>
            <a:ext uri="{FF2B5EF4-FFF2-40B4-BE49-F238E27FC236}">
              <a16:creationId xmlns:a16="http://schemas.microsoft.com/office/drawing/2014/main" id="{9A334FDD-ACFB-4C98-B9FD-EC7E6B279F7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32318325"/>
          <a:ext cx="1651000" cy="0"/>
        </a:xfrm>
        <a:prstGeom prst="rect">
          <a:avLst/>
        </a:prstGeom>
      </xdr:spPr>
    </xdr:pic>
    <xdr:clientData/>
  </xdr:twoCellAnchor>
  <xdr:twoCellAnchor>
    <xdr:from>
      <xdr:col>1</xdr:col>
      <xdr:colOff>4892675</xdr:colOff>
      <xdr:row>172</xdr:row>
      <xdr:rowOff>0</xdr:rowOff>
    </xdr:from>
    <xdr:to>
      <xdr:col>1</xdr:col>
      <xdr:colOff>6765925</xdr:colOff>
      <xdr:row>172</xdr:row>
      <xdr:rowOff>0</xdr:rowOff>
    </xdr:to>
    <xdr:pic>
      <xdr:nvPicPr>
        <xdr:cNvPr id="49" name="NDMHelpFormula_027" descr="SF_long = (R_b,mc2) / (σ_c,max)">
          <a:extLst>
            <a:ext uri="{FF2B5EF4-FFF2-40B4-BE49-F238E27FC236}">
              <a16:creationId xmlns:a16="http://schemas.microsoft.com/office/drawing/2014/main" id="{9A8994A9-30C5-492F-A963-A76C460A020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32318325"/>
          <a:ext cx="1873250" cy="0"/>
        </a:xfrm>
        <a:prstGeom prst="rect">
          <a:avLst/>
        </a:prstGeom>
      </xdr:spPr>
    </xdr:pic>
    <xdr:clientData/>
  </xdr:twoCellAnchor>
  <xdr:twoCellAnchor>
    <xdr:from>
      <xdr:col>1</xdr:col>
      <xdr:colOff>4648200</xdr:colOff>
      <xdr:row>172</xdr:row>
      <xdr:rowOff>0</xdr:rowOff>
    </xdr:from>
    <xdr:to>
      <xdr:col>1</xdr:col>
      <xdr:colOff>7010400</xdr:colOff>
      <xdr:row>172</xdr:row>
      <xdr:rowOff>0</xdr:rowOff>
    </xdr:to>
    <xdr:pic>
      <xdr:nvPicPr>
        <xdr:cNvPr id="52" name="NDMHelpFormula_028" descr="s_{12} = L_{12} - (d_1 + d_2) / (2)">
          <a:extLst>
            <a:ext uri="{FF2B5EF4-FFF2-40B4-BE49-F238E27FC236}">
              <a16:creationId xmlns:a16="http://schemas.microsoft.com/office/drawing/2014/main" id="{813C7421-1871-40F9-82BC-E72D9E444675}"/>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32318325"/>
          <a:ext cx="2362200" cy="0"/>
        </a:xfrm>
        <a:prstGeom prst="rect">
          <a:avLst/>
        </a:prstGeom>
      </xdr:spPr>
    </xdr:pic>
    <xdr:clientData/>
  </xdr:twoCellAnchor>
  <xdr:twoCellAnchor>
    <xdr:from>
      <xdr:col>1</xdr:col>
      <xdr:colOff>4235450</xdr:colOff>
      <xdr:row>172</xdr:row>
      <xdr:rowOff>0</xdr:rowOff>
    </xdr:from>
    <xdr:to>
      <xdr:col>1</xdr:col>
      <xdr:colOff>7423150</xdr:colOff>
      <xdr:row>172</xdr:row>
      <xdr:rowOff>0</xdr:rowOff>
    </xdr:to>
    <xdr:pic>
      <xdr:nvPicPr>
        <xdr:cNvPr id="55" name="NDMHelpFormula_029" descr="L_12 = √((x_2-x_1)^2 + (y_2-y_1)^2)">
          <a:extLst>
            <a:ext uri="{FF2B5EF4-FFF2-40B4-BE49-F238E27FC236}">
              <a16:creationId xmlns:a16="http://schemas.microsoft.com/office/drawing/2014/main" id="{60C9B109-F36E-4B9A-A637-416B0290FEB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32318325"/>
          <a:ext cx="3187700" cy="0"/>
        </a:xfrm>
        <a:prstGeom prst="rect">
          <a:avLst/>
        </a:prstGeom>
      </xdr:spPr>
    </xdr:pic>
    <xdr:clientData/>
  </xdr:twoCellAnchor>
  <xdr:twoCellAnchor>
    <xdr:from>
      <xdr:col>1</xdr:col>
      <xdr:colOff>3667125</xdr:colOff>
      <xdr:row>172</xdr:row>
      <xdr:rowOff>0</xdr:rowOff>
    </xdr:from>
    <xdr:to>
      <xdr:col>2</xdr:col>
      <xdr:colOff>76200</xdr:colOff>
      <xdr:row>172</xdr:row>
      <xdr:rowOff>0</xdr:rowOff>
    </xdr:to>
    <xdr:pic>
      <xdr:nvPicPr>
        <xdr:cNvPr id="58" name="NDMHelpFormula_030" descr="x_ц = (A_1·x_1 + A_2·x_2 + ...) / (A_1 + A_2 + ...) ; аналогично y_ц">
          <a:extLst>
            <a:ext uri="{FF2B5EF4-FFF2-40B4-BE49-F238E27FC236}">
              <a16:creationId xmlns:a16="http://schemas.microsoft.com/office/drawing/2014/main" id="{33E8D9B3-30EE-480D-8749-FF3464781DF7}"/>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32318325"/>
          <a:ext cx="43243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61" name="NDMHelpFormula_031" descr="Группы стержней: число стержней, коэффициент β и положение центра.">
          <a:extLst>
            <a:ext uri="{FF2B5EF4-FFF2-40B4-BE49-F238E27FC236}">
              <a16:creationId xmlns:a16="http://schemas.microsoft.com/office/drawing/2014/main" id="{EE787852-112C-4AF4-84E3-13F1CC507F55}"/>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5067300</xdr:colOff>
      <xdr:row>172</xdr:row>
      <xdr:rowOff>0</xdr:rowOff>
    </xdr:from>
    <xdr:to>
      <xdr:col>1</xdr:col>
      <xdr:colOff>6591300</xdr:colOff>
      <xdr:row>172</xdr:row>
      <xdr:rowOff>0</xdr:rowOff>
    </xdr:to>
    <xdr:pic>
      <xdr:nvPicPr>
        <xdr:cNvPr id="256" name="NDMHelpFormula_032" descr="r_бок = k·d_бок">
          <a:extLst>
            <a:ext uri="{FF2B5EF4-FFF2-40B4-BE49-F238E27FC236}">
              <a16:creationId xmlns:a16="http://schemas.microsoft.com/office/drawing/2014/main" id="{0140CBE6-F6CD-4866-8904-24CED67DC79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32318325"/>
          <a:ext cx="1524000" cy="0"/>
        </a:xfrm>
        <a:prstGeom prst="rect">
          <a:avLst/>
        </a:prstGeom>
      </xdr:spPr>
    </xdr:pic>
    <xdr:clientData/>
  </xdr:twoCellAnchor>
  <xdr:twoCellAnchor>
    <xdr:from>
      <xdr:col>1</xdr:col>
      <xdr:colOff>4349750</xdr:colOff>
      <xdr:row>172</xdr:row>
      <xdr:rowOff>0</xdr:rowOff>
    </xdr:from>
    <xdr:to>
      <xdr:col>1</xdr:col>
      <xdr:colOff>7308850</xdr:colOff>
      <xdr:row>172</xdr:row>
      <xdr:rowOff>0</xdr:rowOff>
    </xdr:to>
    <xdr:pic>
      <xdr:nvPicPr>
        <xdr:cNvPr id="259" name="NDMHelpFormula_033" descr="L = √((x_2-x_1)^2 + (y_2-y_1)^2)">
          <a:extLst>
            <a:ext uri="{FF2B5EF4-FFF2-40B4-BE49-F238E27FC236}">
              <a16:creationId xmlns:a16="http://schemas.microsoft.com/office/drawing/2014/main" id="{BB2C4D38-6E01-42A0-9887-E2AC778CAF0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32318325"/>
          <a:ext cx="2959100" cy="0"/>
        </a:xfrm>
        <a:prstGeom prst="rect">
          <a:avLst/>
        </a:prstGeom>
      </xdr:spPr>
    </xdr:pic>
    <xdr:clientData/>
  </xdr:twoCellAnchor>
  <xdr:twoCellAnchor>
    <xdr:from>
      <xdr:col>1</xdr:col>
      <xdr:colOff>3594100</xdr:colOff>
      <xdr:row>172</xdr:row>
      <xdr:rowOff>0</xdr:rowOff>
    </xdr:from>
    <xdr:to>
      <xdr:col>2</xdr:col>
      <xdr:colOff>149225</xdr:colOff>
      <xdr:row>172</xdr:row>
      <xdr:rowOff>0</xdr:rowOff>
    </xdr:to>
    <xdr:pic>
      <xdr:nvPicPr>
        <xdr:cNvPr id="262" name="NDMHelpFormula_034" descr="t/L &lt; q: b = r_бок; t/L ≥ q: b = min(r_бок; t/2)">
          <a:extLst>
            <a:ext uri="{FF2B5EF4-FFF2-40B4-BE49-F238E27FC236}">
              <a16:creationId xmlns:a16="http://schemas.microsoft.com/office/drawing/2014/main" id="{FEF9FE1B-21C5-4082-BEF6-04ABEFB0471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32318325"/>
          <a:ext cx="4470400" cy="0"/>
        </a:xfrm>
        <a:prstGeom prst="rect">
          <a:avLst/>
        </a:prstGeom>
      </xdr:spPr>
    </xdr:pic>
    <xdr:clientData/>
  </xdr:twoCellAnchor>
  <xdr:twoCellAnchor>
    <xdr:from>
      <xdr:col>1</xdr:col>
      <xdr:colOff>5080000</xdr:colOff>
      <xdr:row>172</xdr:row>
      <xdr:rowOff>0</xdr:rowOff>
    </xdr:from>
    <xdr:to>
      <xdr:col>1</xdr:col>
      <xdr:colOff>6578600</xdr:colOff>
      <xdr:row>172</xdr:row>
      <xdr:rowOff>0</xdr:rowOff>
    </xdr:to>
    <xdr:pic>
      <xdr:nvPicPr>
        <xdr:cNvPr id="265" name="NDMHelpFormula_035" descr="r_НЛ = k·d_ряд">
          <a:extLst>
            <a:ext uri="{FF2B5EF4-FFF2-40B4-BE49-F238E27FC236}">
              <a16:creationId xmlns:a16="http://schemas.microsoft.com/office/drawing/2014/main" id="{4CD339CF-53BE-4F59-B58E-8F4E24B5F49E}"/>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32318325"/>
          <a:ext cx="14986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68"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FEF36622-B8FE-4077-B844-63EFE919A9B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3536950</xdr:colOff>
      <xdr:row>172</xdr:row>
      <xdr:rowOff>0</xdr:rowOff>
    </xdr:from>
    <xdr:to>
      <xdr:col>2</xdr:col>
      <xdr:colOff>206375</xdr:colOff>
      <xdr:row>172</xdr:row>
      <xdr:rowOff>0</xdr:rowOff>
    </xdr:to>
    <xdr:pic>
      <xdr:nvPicPr>
        <xdr:cNvPr id="271" name="NDMHelpFormula_037" descr="A_r = A_{бет,1} + A_{бет,2} + ... - (A_{отв,1} + A_{отв,2} + ...)">
          <a:extLst>
            <a:ext uri="{FF2B5EF4-FFF2-40B4-BE49-F238E27FC236}">
              <a16:creationId xmlns:a16="http://schemas.microsoft.com/office/drawing/2014/main" id="{8DBBB57D-103D-4B17-A815-A1BEFEFCD80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32318325"/>
          <a:ext cx="45847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74"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B40F8DCD-0217-428D-9A8C-6BA53FF33152}"/>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4384675</xdr:colOff>
      <xdr:row>172</xdr:row>
      <xdr:rowOff>0</xdr:rowOff>
    </xdr:from>
    <xdr:to>
      <xdr:col>1</xdr:col>
      <xdr:colOff>7273925</xdr:colOff>
      <xdr:row>172</xdr:row>
      <xdr:rowOff>0</xdr:rowOff>
    </xdr:to>
    <xdr:pic>
      <xdr:nvPicPr>
        <xdr:cNvPr id="277" name="NDMHelpFormula_039" descr="R_r = (A_r) / (Σβnd)       СП 35, п. 7.110, ф. (7.100)">
          <a:extLst>
            <a:ext uri="{FF2B5EF4-FFF2-40B4-BE49-F238E27FC236}">
              <a16:creationId xmlns:a16="http://schemas.microsoft.com/office/drawing/2014/main" id="{77DE38C5-CC7D-4583-BB3F-424DBA07622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32318325"/>
          <a:ext cx="2889250" cy="0"/>
        </a:xfrm>
        <a:prstGeom prst="rect">
          <a:avLst/>
        </a:prstGeom>
      </xdr:spPr>
    </xdr:pic>
    <xdr:clientData/>
  </xdr:twoCellAnchor>
  <xdr:twoCellAnchor>
    <xdr:from>
      <xdr:col>1</xdr:col>
      <xdr:colOff>4343400</xdr:colOff>
      <xdr:row>172</xdr:row>
      <xdr:rowOff>0</xdr:rowOff>
    </xdr:from>
    <xdr:to>
      <xdr:col>1</xdr:col>
      <xdr:colOff>7315200</xdr:colOff>
      <xdr:row>172</xdr:row>
      <xdr:rowOff>0</xdr:rowOff>
    </xdr:to>
    <xdr:pic>
      <xdr:nvPicPr>
        <xdr:cNvPr id="280" name="NDMHelpFormula_040" descr="Σβnd = β_1·D_1 + β_2·D_2 + ...">
          <a:extLst>
            <a:ext uri="{FF2B5EF4-FFF2-40B4-BE49-F238E27FC236}">
              <a16:creationId xmlns:a16="http://schemas.microsoft.com/office/drawing/2014/main" id="{C359780D-28DC-4321-9388-2C222BA8C8C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32318325"/>
          <a:ext cx="2971800" cy="0"/>
        </a:xfrm>
        <a:prstGeom prst="rect">
          <a:avLst/>
        </a:prstGeom>
      </xdr:spPr>
    </xdr:pic>
    <xdr:clientData/>
  </xdr:twoCellAnchor>
  <xdr:twoCellAnchor>
    <xdr:from>
      <xdr:col>1</xdr:col>
      <xdr:colOff>3609975</xdr:colOff>
      <xdr:row>172</xdr:row>
      <xdr:rowOff>0</xdr:rowOff>
    </xdr:from>
    <xdr:to>
      <xdr:col>2</xdr:col>
      <xdr:colOff>133350</xdr:colOff>
      <xdr:row>172</xdr:row>
      <xdr:rowOff>0</xdr:rowOff>
    </xdr:to>
    <xdr:pic>
      <xdr:nvPicPr>
        <xdr:cNvPr id="283" name="NDMHelpFormula_041" descr="Σβnd = 0.85·(20 + 25) + 1.00·16 = 54.25 мм">
          <a:extLst>
            <a:ext uri="{FF2B5EF4-FFF2-40B4-BE49-F238E27FC236}">
              <a16:creationId xmlns:a16="http://schemas.microsoft.com/office/drawing/2014/main" id="{192C6E5A-167B-4074-BB8D-6E4F955B4B4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32318325"/>
          <a:ext cx="4438650" cy="0"/>
        </a:xfrm>
        <a:prstGeom prst="rect">
          <a:avLst/>
        </a:prstGeom>
      </xdr:spPr>
    </xdr:pic>
    <xdr:clientData/>
  </xdr:twoCellAnchor>
  <xdr:twoCellAnchor>
    <xdr:from>
      <xdr:col>1</xdr:col>
      <xdr:colOff>2917825</xdr:colOff>
      <xdr:row>172</xdr:row>
      <xdr:rowOff>0</xdr:rowOff>
    </xdr:from>
    <xdr:to>
      <xdr:col>2</xdr:col>
      <xdr:colOff>825500</xdr:colOff>
      <xdr:row>172</xdr:row>
      <xdr:rowOff>0</xdr:rowOff>
    </xdr:to>
    <xdr:pic>
      <xdr:nvPicPr>
        <xdr:cNvPr id="286" name="NDMHelpFormula_042" descr="ψ = 1.5·√R_r (Periodic); ψ = 0.35·R_r (Smooth)">
          <a:extLst>
            <a:ext uri="{FF2B5EF4-FFF2-40B4-BE49-F238E27FC236}">
              <a16:creationId xmlns:a16="http://schemas.microsoft.com/office/drawing/2014/main" id="{836217C6-18E6-48F9-AFC8-97903EA0919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32318325"/>
          <a:ext cx="5822950" cy="0"/>
        </a:xfrm>
        <a:prstGeom prst="rect">
          <a:avLst/>
        </a:prstGeom>
      </xdr:spPr>
    </xdr:pic>
    <xdr:clientData/>
  </xdr:twoCellAnchor>
  <xdr:twoCellAnchor>
    <xdr:from>
      <xdr:col>1</xdr:col>
      <xdr:colOff>4108450</xdr:colOff>
      <xdr:row>172</xdr:row>
      <xdr:rowOff>0</xdr:rowOff>
    </xdr:from>
    <xdr:to>
      <xdr:col>1</xdr:col>
      <xdr:colOff>7550150</xdr:colOff>
      <xdr:row>172</xdr:row>
      <xdr:rowOff>0</xdr:rowOff>
    </xdr:to>
    <xdr:pic>
      <xdr:nvPicPr>
        <xdr:cNvPr id="65" name="NDMHelpFormula_043" descr="a_cr = (σ_s) / (E_s) · ψ ≤ Δ_cr      СП 35, п. 7.105, ф. (7.93)">
          <a:extLst>
            <a:ext uri="{FF2B5EF4-FFF2-40B4-BE49-F238E27FC236}">
              <a16:creationId xmlns:a16="http://schemas.microsoft.com/office/drawing/2014/main" id="{C3DFDEE6-50E1-45D9-8D7C-8034F074C63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32318325"/>
          <a:ext cx="3441700" cy="0"/>
        </a:xfrm>
        <a:prstGeom prst="rect">
          <a:avLst/>
        </a:prstGeom>
      </xdr:spPr>
    </xdr:pic>
    <xdr:clientData/>
  </xdr:twoCellAnchor>
  <xdr:twoCellAnchor>
    <xdr:from>
      <xdr:col>1</xdr:col>
      <xdr:colOff>4394200</xdr:colOff>
      <xdr:row>172</xdr:row>
      <xdr:rowOff>0</xdr:rowOff>
    </xdr:from>
    <xdr:to>
      <xdr:col>1</xdr:col>
      <xdr:colOff>7264400</xdr:colOff>
      <xdr:row>172</xdr:row>
      <xdr:rowOff>0</xdr:rowOff>
    </xdr:to>
    <xdr:pic>
      <xdr:nvPicPr>
        <xdr:cNvPr id="68" name="NDMHelpFormula_044" descr="a_{cr}[мм] = (σ_s) / (E_s) · ψ[см] · 10">
          <a:extLst>
            <a:ext uri="{FF2B5EF4-FFF2-40B4-BE49-F238E27FC236}">
              <a16:creationId xmlns:a16="http://schemas.microsoft.com/office/drawing/2014/main" id="{5F05BFFC-832D-4EEE-B0C5-C0775BA2188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32318325"/>
          <a:ext cx="28702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71" name="NDMHelpFormula_045" descr="a_{cr} = max(a_{cr,1}; a_{cr,2}; ...)">
          <a:extLst>
            <a:ext uri="{FF2B5EF4-FFF2-40B4-BE49-F238E27FC236}">
              <a16:creationId xmlns:a16="http://schemas.microsoft.com/office/drawing/2014/main" id="{B6E6824D-7A46-46A5-848C-B0F022169A7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74"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169B31C7-3353-466A-B1E2-602BD79F743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2568575</xdr:colOff>
      <xdr:row>394</xdr:row>
      <xdr:rowOff>0</xdr:rowOff>
    </xdr:from>
    <xdr:to>
      <xdr:col>2</xdr:col>
      <xdr:colOff>1174750</xdr:colOff>
      <xdr:row>394</xdr:row>
      <xdr:rowOff>0</xdr:rowOff>
    </xdr:to>
    <xdr:pic>
      <xdr:nvPicPr>
        <xdr:cNvPr id="77" name="NDMHelpFormula_047" descr="M_1 = M_x,red·cos α + M_y,red·sin α;    M_2 = -M_x,red·sin α + M_y,red·cos α">
          <a:extLst>
            <a:ext uri="{FF2B5EF4-FFF2-40B4-BE49-F238E27FC236}">
              <a16:creationId xmlns:a16="http://schemas.microsoft.com/office/drawing/2014/main" id="{FB200C40-E5B8-42E0-8B26-D52F8B7616A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7316925"/>
          <a:ext cx="6521450" cy="0"/>
        </a:xfrm>
        <a:prstGeom prst="rect">
          <a:avLst/>
        </a:prstGeom>
      </xdr:spPr>
    </xdr:pic>
    <xdr:clientData/>
  </xdr:twoCellAnchor>
  <xdr:twoCellAnchor>
    <xdr:from>
      <xdr:col>1</xdr:col>
      <xdr:colOff>5168900</xdr:colOff>
      <xdr:row>394</xdr:row>
      <xdr:rowOff>0</xdr:rowOff>
    </xdr:from>
    <xdr:to>
      <xdr:col>1</xdr:col>
      <xdr:colOff>6489700</xdr:colOff>
      <xdr:row>394</xdr:row>
      <xdr:rowOff>0</xdr:rowOff>
    </xdr:to>
    <xdr:pic>
      <xdr:nvPicPr>
        <xdr:cNvPr id="80" name="NDMHelpFormula_048" descr="n_s = (E_s) / (E_b)">
          <a:extLst>
            <a:ext uri="{FF2B5EF4-FFF2-40B4-BE49-F238E27FC236}">
              <a16:creationId xmlns:a16="http://schemas.microsoft.com/office/drawing/2014/main" id="{73F090FF-0EEA-435E-BB8A-67A0EFFA619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97316925"/>
          <a:ext cx="1320800" cy="0"/>
        </a:xfrm>
        <a:prstGeom prst="rect">
          <a:avLst/>
        </a:prstGeom>
      </xdr:spPr>
    </xdr:pic>
    <xdr:clientData/>
  </xdr:twoCellAnchor>
  <xdr:twoCellAnchor>
    <xdr:from>
      <xdr:col>1</xdr:col>
      <xdr:colOff>4562475</xdr:colOff>
      <xdr:row>394</xdr:row>
      <xdr:rowOff>0</xdr:rowOff>
    </xdr:from>
    <xdr:to>
      <xdr:col>1</xdr:col>
      <xdr:colOff>7096125</xdr:colOff>
      <xdr:row>394</xdr:row>
      <xdr:rowOff>0</xdr:rowOff>
    </xdr:to>
    <xdr:pic>
      <xdr:nvPicPr>
        <xdr:cNvPr id="83" name="NDMHelpFormula_049" descr="A_red = A_b + (n_s - 1)·A_s">
          <a:extLst>
            <a:ext uri="{FF2B5EF4-FFF2-40B4-BE49-F238E27FC236}">
              <a16:creationId xmlns:a16="http://schemas.microsoft.com/office/drawing/2014/main" id="{2D8F0965-4A66-4287-902D-21F90F87C62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97316925"/>
          <a:ext cx="2533650" cy="0"/>
        </a:xfrm>
        <a:prstGeom prst="rect">
          <a:avLst/>
        </a:prstGeom>
      </xdr:spPr>
    </xdr:pic>
    <xdr:clientData/>
  </xdr:twoCellAnchor>
  <xdr:twoCellAnchor>
    <xdr:from>
      <xdr:col>1</xdr:col>
      <xdr:colOff>5026025</xdr:colOff>
      <xdr:row>394</xdr:row>
      <xdr:rowOff>0</xdr:rowOff>
    </xdr:from>
    <xdr:to>
      <xdr:col>1</xdr:col>
      <xdr:colOff>6632575</xdr:colOff>
      <xdr:row>394</xdr:row>
      <xdr:rowOff>0</xdr:rowOff>
    </xdr:to>
    <xdr:pic>
      <xdr:nvPicPr>
        <xdr:cNvPr id="86" name="NDMHelpFormula_050" descr="i = √(I_red/A_red)">
          <a:extLst>
            <a:ext uri="{FF2B5EF4-FFF2-40B4-BE49-F238E27FC236}">
              <a16:creationId xmlns:a16="http://schemas.microsoft.com/office/drawing/2014/main" id="{73EF202D-8FB2-4E58-AB6A-1023697EFC1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97316925"/>
          <a:ext cx="1606550" cy="0"/>
        </a:xfrm>
        <a:prstGeom prst="rect">
          <a:avLst/>
        </a:prstGeom>
      </xdr:spPr>
    </xdr:pic>
    <xdr:clientData/>
  </xdr:twoCellAnchor>
  <xdr:twoCellAnchor>
    <xdr:from>
      <xdr:col>1</xdr:col>
      <xdr:colOff>5089525</xdr:colOff>
      <xdr:row>394</xdr:row>
      <xdr:rowOff>0</xdr:rowOff>
    </xdr:from>
    <xdr:to>
      <xdr:col>1</xdr:col>
      <xdr:colOff>6569075</xdr:colOff>
      <xdr:row>394</xdr:row>
      <xdr:rowOff>0</xdr:rowOff>
    </xdr:to>
    <xdr:pic>
      <xdr:nvPicPr>
        <xdr:cNvPr id="89" name="NDMHelpFormula_051" descr="r = (I_red) / (A_red·c)">
          <a:extLst>
            <a:ext uri="{FF2B5EF4-FFF2-40B4-BE49-F238E27FC236}">
              <a16:creationId xmlns:a16="http://schemas.microsoft.com/office/drawing/2014/main" id="{B6B48EC6-E86B-4A52-ADCB-1BCAC5B42A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97316925"/>
          <a:ext cx="1479550" cy="0"/>
        </a:xfrm>
        <a:prstGeom prst="rect">
          <a:avLst/>
        </a:prstGeom>
      </xdr:spPr>
    </xdr:pic>
    <xdr:clientData/>
  </xdr:twoCellAnchor>
  <xdr:twoCellAnchor>
    <xdr:from>
      <xdr:col>1</xdr:col>
      <xdr:colOff>4514850</xdr:colOff>
      <xdr:row>394</xdr:row>
      <xdr:rowOff>0</xdr:rowOff>
    </xdr:from>
    <xdr:to>
      <xdr:col>1</xdr:col>
      <xdr:colOff>7143750</xdr:colOff>
      <xdr:row>394</xdr:row>
      <xdr:rowOff>0</xdr:rowOff>
    </xdr:to>
    <xdr:pic>
      <xdr:nvPicPr>
        <xdr:cNvPr id="92" name="NDMHelpFormula_052" descr="l_0,1 = μ_1·L;    l_0,2 = μ_2·L">
          <a:extLst>
            <a:ext uri="{FF2B5EF4-FFF2-40B4-BE49-F238E27FC236}">
              <a16:creationId xmlns:a16="http://schemas.microsoft.com/office/drawing/2014/main" id="{EB10D71B-8B43-4D34-86E4-86E157E4623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97316925"/>
          <a:ext cx="2628900" cy="0"/>
        </a:xfrm>
        <a:prstGeom prst="rect">
          <a:avLst/>
        </a:prstGeom>
      </xdr:spPr>
    </xdr:pic>
    <xdr:clientData/>
  </xdr:twoCellAnchor>
  <xdr:twoCellAnchor>
    <xdr:from>
      <xdr:col>1</xdr:col>
      <xdr:colOff>3838575</xdr:colOff>
      <xdr:row>394</xdr:row>
      <xdr:rowOff>0</xdr:rowOff>
    </xdr:from>
    <xdr:to>
      <xdr:col>1</xdr:col>
      <xdr:colOff>7820025</xdr:colOff>
      <xdr:row>394</xdr:row>
      <xdr:rowOff>0</xdr:rowOff>
    </xdr:to>
    <xdr:pic>
      <xdr:nvPicPr>
        <xdr:cNvPr id="95" name="NDMHelpFormula_053" descr="e_a = max(L/600; h/30; 10 мм)">
          <a:extLst>
            <a:ext uri="{FF2B5EF4-FFF2-40B4-BE49-F238E27FC236}">
              <a16:creationId xmlns:a16="http://schemas.microsoft.com/office/drawing/2014/main" id="{103EB787-2F85-4A35-96B3-26EFCEB6908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97316925"/>
          <a:ext cx="3981450" cy="0"/>
        </a:xfrm>
        <a:prstGeom prst="rect">
          <a:avLst/>
        </a:prstGeom>
      </xdr:spPr>
    </xdr:pic>
    <xdr:clientData/>
  </xdr:twoCellAnchor>
  <xdr:twoCellAnchor>
    <xdr:from>
      <xdr:col>1</xdr:col>
      <xdr:colOff>4670425</xdr:colOff>
      <xdr:row>394</xdr:row>
      <xdr:rowOff>0</xdr:rowOff>
    </xdr:from>
    <xdr:to>
      <xdr:col>1</xdr:col>
      <xdr:colOff>6988175</xdr:colOff>
      <xdr:row>394</xdr:row>
      <xdr:rowOff>0</xdr:rowOff>
    </xdr:to>
    <xdr:pic>
      <xdr:nvPicPr>
        <xdr:cNvPr id="290" name="NDMHelpFormula_054" descr="e_{c,sl} = (L) / (400)       СП 35, п. 7.52">
          <a:extLst>
            <a:ext uri="{FF2B5EF4-FFF2-40B4-BE49-F238E27FC236}">
              <a16:creationId xmlns:a16="http://schemas.microsoft.com/office/drawing/2014/main" id="{841F4FA9-7244-4EF1-9D50-EDE69953382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97316925"/>
          <a:ext cx="2317750" cy="0"/>
        </a:xfrm>
        <a:prstGeom prst="rect">
          <a:avLst/>
        </a:prstGeom>
      </xdr:spPr>
    </xdr:pic>
    <xdr:clientData/>
  </xdr:twoCellAnchor>
  <xdr:twoCellAnchor>
    <xdr:from>
      <xdr:col>1</xdr:col>
      <xdr:colOff>5111750</xdr:colOff>
      <xdr:row>394</xdr:row>
      <xdr:rowOff>0</xdr:rowOff>
    </xdr:from>
    <xdr:to>
      <xdr:col>1</xdr:col>
      <xdr:colOff>6546850</xdr:colOff>
      <xdr:row>394</xdr:row>
      <xdr:rowOff>0</xdr:rowOff>
    </xdr:to>
    <xdr:pic>
      <xdr:nvPicPr>
        <xdr:cNvPr id="293" name="NDMHelpFormula_055" descr="e_stat = (M) / (N)">
          <a:extLst>
            <a:ext uri="{FF2B5EF4-FFF2-40B4-BE49-F238E27FC236}">
              <a16:creationId xmlns:a16="http://schemas.microsoft.com/office/drawing/2014/main" id="{443565B5-77F9-446C-ACF8-8D8EB370CA5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97316925"/>
          <a:ext cx="1435100" cy="0"/>
        </a:xfrm>
        <a:prstGeom prst="rect">
          <a:avLst/>
        </a:prstGeom>
      </xdr:spPr>
    </xdr:pic>
    <xdr:clientData/>
  </xdr:twoCellAnchor>
  <xdr:twoCellAnchor>
    <xdr:from>
      <xdr:col>1</xdr:col>
      <xdr:colOff>2266950</xdr:colOff>
      <xdr:row>394</xdr:row>
      <xdr:rowOff>0</xdr:rowOff>
    </xdr:from>
    <xdr:to>
      <xdr:col>3</xdr:col>
      <xdr:colOff>228600</xdr:colOff>
      <xdr:row>394</xdr:row>
      <xdr:rowOff>0</xdr:rowOff>
    </xdr:to>
    <xdr:pic>
      <xdr:nvPicPr>
        <xdr:cNvPr id="296" name="NDMHelpFormula_056" descr="Determinate: e_0 = e_stat + e_a;    Indeterminate: e_0 = sign·max(|e_stat|; |e_a|)">
          <a:extLst>
            <a:ext uri="{FF2B5EF4-FFF2-40B4-BE49-F238E27FC236}">
              <a16:creationId xmlns:a16="http://schemas.microsoft.com/office/drawing/2014/main" id="{850D4E18-D660-41E2-B0B1-8D69548E1BF2}"/>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97316925"/>
          <a:ext cx="7124700" cy="0"/>
        </a:xfrm>
        <a:prstGeom prst="rect">
          <a:avLst/>
        </a:prstGeom>
      </xdr:spPr>
    </xdr:pic>
    <xdr:clientData/>
  </xdr:twoCellAnchor>
  <xdr:twoCellAnchor>
    <xdr:from>
      <xdr:col>1</xdr:col>
      <xdr:colOff>4121150</xdr:colOff>
      <xdr:row>394</xdr:row>
      <xdr:rowOff>0</xdr:rowOff>
    </xdr:from>
    <xdr:to>
      <xdr:col>1</xdr:col>
      <xdr:colOff>7537450</xdr:colOff>
      <xdr:row>394</xdr:row>
      <xdr:rowOff>0</xdr:rowOff>
    </xdr:to>
    <xdr:pic>
      <xdr:nvPicPr>
        <xdr:cNvPr id="299" name="NDMHelpFormula_057" descr="φ_l = 1 + (M_{l1}) / (M_1) ; φ_l ≤ 2      СП 63, п. 8.1.15">
          <a:extLst>
            <a:ext uri="{FF2B5EF4-FFF2-40B4-BE49-F238E27FC236}">
              <a16:creationId xmlns:a16="http://schemas.microsoft.com/office/drawing/2014/main" id="{12CAF223-3669-4F6A-B4A7-DC7441EB8031}"/>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97316925"/>
          <a:ext cx="3416300" cy="0"/>
        </a:xfrm>
        <a:prstGeom prst="rect">
          <a:avLst/>
        </a:prstGeom>
      </xdr:spPr>
    </xdr:pic>
    <xdr:clientData/>
  </xdr:twoCellAnchor>
  <xdr:twoCellAnchor>
    <xdr:from>
      <xdr:col>1</xdr:col>
      <xdr:colOff>5083175</xdr:colOff>
      <xdr:row>394</xdr:row>
      <xdr:rowOff>0</xdr:rowOff>
    </xdr:from>
    <xdr:to>
      <xdr:col>1</xdr:col>
      <xdr:colOff>6575425</xdr:colOff>
      <xdr:row>394</xdr:row>
      <xdr:rowOff>0</xdr:rowOff>
    </xdr:to>
    <xdr:pic>
      <xdr:nvPicPr>
        <xdr:cNvPr id="302" name="NDMHelpFormula_058" descr="δ_e = (|e_0|) / (h)">
          <a:extLst>
            <a:ext uri="{FF2B5EF4-FFF2-40B4-BE49-F238E27FC236}">
              <a16:creationId xmlns:a16="http://schemas.microsoft.com/office/drawing/2014/main" id="{E3615FAA-F3B7-4FB9-8AB7-4B5F1189B60C}"/>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97316925"/>
          <a:ext cx="1492250" cy="0"/>
        </a:xfrm>
        <a:prstGeom prst="rect">
          <a:avLst/>
        </a:prstGeom>
      </xdr:spPr>
    </xdr:pic>
    <xdr:clientData/>
  </xdr:twoCellAnchor>
  <xdr:twoCellAnchor>
    <xdr:from>
      <xdr:col>1</xdr:col>
      <xdr:colOff>4679950</xdr:colOff>
      <xdr:row>394</xdr:row>
      <xdr:rowOff>0</xdr:rowOff>
    </xdr:from>
    <xdr:to>
      <xdr:col>1</xdr:col>
      <xdr:colOff>6978650</xdr:colOff>
      <xdr:row>394</xdr:row>
      <xdr:rowOff>0</xdr:rowOff>
    </xdr:to>
    <xdr:pic>
      <xdr:nvPicPr>
        <xdr:cNvPr id="305" name="NDMHelpFormula_059" descr="k_b = (0.15) / (φ_l·(0.3 + δ_e))">
          <a:extLst>
            <a:ext uri="{FF2B5EF4-FFF2-40B4-BE49-F238E27FC236}">
              <a16:creationId xmlns:a16="http://schemas.microsoft.com/office/drawing/2014/main" id="{FF92CDD7-5D6E-4E6F-A634-26066D635175}"/>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97316925"/>
          <a:ext cx="2298700" cy="0"/>
        </a:xfrm>
        <a:prstGeom prst="rect">
          <a:avLst/>
        </a:prstGeom>
      </xdr:spPr>
    </xdr:pic>
    <xdr:clientData/>
  </xdr:twoCellAnchor>
  <xdr:twoCellAnchor>
    <xdr:from>
      <xdr:col>1</xdr:col>
      <xdr:colOff>4083050</xdr:colOff>
      <xdr:row>394</xdr:row>
      <xdr:rowOff>0</xdr:rowOff>
    </xdr:from>
    <xdr:to>
      <xdr:col>1</xdr:col>
      <xdr:colOff>7575550</xdr:colOff>
      <xdr:row>394</xdr:row>
      <xdr:rowOff>0</xdr:rowOff>
    </xdr:to>
    <xdr:pic>
      <xdr:nvPicPr>
        <xdr:cNvPr id="308" name="NDMHelpFormula_060" descr="D = k_b·E_b·I_b + k_s·E_s·I_s      СП 63, п. 8.1.15">
          <a:extLst>
            <a:ext uri="{FF2B5EF4-FFF2-40B4-BE49-F238E27FC236}">
              <a16:creationId xmlns:a16="http://schemas.microsoft.com/office/drawing/2014/main" id="{C531D1E6-62FE-4B03-9C03-465587BE560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97316925"/>
          <a:ext cx="3492500" cy="0"/>
        </a:xfrm>
        <a:prstGeom prst="rect">
          <a:avLst/>
        </a:prstGeom>
      </xdr:spPr>
    </xdr:pic>
    <xdr:clientData/>
  </xdr:twoCellAnchor>
  <xdr:twoCellAnchor>
    <xdr:from>
      <xdr:col>1</xdr:col>
      <xdr:colOff>5000625</xdr:colOff>
      <xdr:row>394</xdr:row>
      <xdr:rowOff>0</xdr:rowOff>
    </xdr:from>
    <xdr:to>
      <xdr:col>1</xdr:col>
      <xdr:colOff>6657975</xdr:colOff>
      <xdr:row>394</xdr:row>
      <xdr:rowOff>0</xdr:rowOff>
    </xdr:to>
    <xdr:pic>
      <xdr:nvPicPr>
        <xdr:cNvPr id="311" name="NDMHelpFormula_061" descr="N_cr = (π^2·D) / (l_0^2)">
          <a:extLst>
            <a:ext uri="{FF2B5EF4-FFF2-40B4-BE49-F238E27FC236}">
              <a16:creationId xmlns:a16="http://schemas.microsoft.com/office/drawing/2014/main" id="{405AA60D-EFA5-4BFD-B453-6184CE8B2F97}"/>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97316925"/>
          <a:ext cx="1657350" cy="0"/>
        </a:xfrm>
        <a:prstGeom prst="rect">
          <a:avLst/>
        </a:prstGeom>
      </xdr:spPr>
    </xdr:pic>
    <xdr:clientData/>
  </xdr:twoCellAnchor>
  <xdr:twoCellAnchor>
    <xdr:from>
      <xdr:col>1</xdr:col>
      <xdr:colOff>5041900</xdr:colOff>
      <xdr:row>394</xdr:row>
      <xdr:rowOff>0</xdr:rowOff>
    </xdr:from>
    <xdr:to>
      <xdr:col>1</xdr:col>
      <xdr:colOff>6616700</xdr:colOff>
      <xdr:row>394</xdr:row>
      <xdr:rowOff>0</xdr:rowOff>
    </xdr:to>
    <xdr:pic>
      <xdr:nvPicPr>
        <xdr:cNvPr id="314" name="NDMHelpFormula_062" descr="η = (N_cr) / (N_cr - N)">
          <a:extLst>
            <a:ext uri="{FF2B5EF4-FFF2-40B4-BE49-F238E27FC236}">
              <a16:creationId xmlns:a16="http://schemas.microsoft.com/office/drawing/2014/main" id="{6B09DF90-124F-47AE-A1E4-844423E5C11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97316925"/>
          <a:ext cx="1574800" cy="0"/>
        </a:xfrm>
        <a:prstGeom prst="rect">
          <a:avLst/>
        </a:prstGeom>
      </xdr:spPr>
    </xdr:pic>
    <xdr:clientData/>
  </xdr:twoCellAnchor>
  <xdr:twoCellAnchor>
    <xdr:from>
      <xdr:col>1</xdr:col>
      <xdr:colOff>4918075</xdr:colOff>
      <xdr:row>394</xdr:row>
      <xdr:rowOff>0</xdr:rowOff>
    </xdr:from>
    <xdr:to>
      <xdr:col>1</xdr:col>
      <xdr:colOff>6740525</xdr:colOff>
      <xdr:row>394</xdr:row>
      <xdr:rowOff>0</xdr:rowOff>
    </xdr:to>
    <xdr:pic>
      <xdr:nvPicPr>
        <xdr:cNvPr id="317" name="NDMHelpFormula_063" descr="M_design = η·N·e_0">
          <a:extLst>
            <a:ext uri="{FF2B5EF4-FFF2-40B4-BE49-F238E27FC236}">
              <a16:creationId xmlns:a16="http://schemas.microsoft.com/office/drawing/2014/main" id="{D43C175A-3E1C-4C6B-BD22-07D6C512677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97316925"/>
          <a:ext cx="1822450" cy="0"/>
        </a:xfrm>
        <a:prstGeom prst="rect">
          <a:avLst/>
        </a:prstGeom>
      </xdr:spPr>
    </xdr:pic>
    <xdr:clientData/>
  </xdr:twoCellAnchor>
  <xdr:twoCellAnchor>
    <xdr:from>
      <xdr:col>1</xdr:col>
      <xdr:colOff>3794125</xdr:colOff>
      <xdr:row>394</xdr:row>
      <xdr:rowOff>0</xdr:rowOff>
    </xdr:from>
    <xdr:to>
      <xdr:col>1</xdr:col>
      <xdr:colOff>7864475</xdr:colOff>
      <xdr:row>394</xdr:row>
      <xdr:rowOff>0</xdr:rowOff>
    </xdr:to>
    <xdr:pic>
      <xdr:nvPicPr>
        <xdr:cNvPr id="96" name="NDMHelpFormula_064" descr="φ_l = 1 + (M_l) / (M) ; 1 ≤ φ_l ≤ 2      СП 35, п. 7.54, ф. (7.11)">
          <a:extLst>
            <a:ext uri="{FF2B5EF4-FFF2-40B4-BE49-F238E27FC236}">
              <a16:creationId xmlns:a16="http://schemas.microsoft.com/office/drawing/2014/main" id="{E1F818C5-D94C-484D-9F5C-CAFDE6B6DD4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97316925"/>
          <a:ext cx="4070350" cy="0"/>
        </a:xfrm>
        <a:prstGeom prst="rect">
          <a:avLst/>
        </a:prstGeom>
      </xdr:spPr>
    </xdr:pic>
    <xdr:clientData/>
  </xdr:twoCellAnchor>
  <xdr:twoCellAnchor>
    <xdr:from>
      <xdr:col>1</xdr:col>
      <xdr:colOff>3743325</xdr:colOff>
      <xdr:row>394</xdr:row>
      <xdr:rowOff>0</xdr:rowOff>
    </xdr:from>
    <xdr:to>
      <xdr:col>2</xdr:col>
      <xdr:colOff>0</xdr:colOff>
      <xdr:row>394</xdr:row>
      <xdr:rowOff>0</xdr:rowOff>
    </xdr:to>
    <xdr:pic>
      <xdr:nvPicPr>
        <xdr:cNvPr id="99" name="NDMHelpFormula_065" descr="δ = max(|e_c|/h; 0.5 - 0.01·l_0/h - 0.01·R_b)">
          <a:extLst>
            <a:ext uri="{FF2B5EF4-FFF2-40B4-BE49-F238E27FC236}">
              <a16:creationId xmlns:a16="http://schemas.microsoft.com/office/drawing/2014/main" id="{9168BBD8-4E5E-4374-BAD1-B17CC68A41C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97316925"/>
          <a:ext cx="4171950" cy="0"/>
        </a:xfrm>
        <a:prstGeom prst="rect">
          <a:avLst/>
        </a:prstGeom>
      </xdr:spPr>
    </xdr:pic>
    <xdr:clientData/>
  </xdr:twoCellAnchor>
  <xdr:twoCellAnchor>
    <xdr:from>
      <xdr:col>1</xdr:col>
      <xdr:colOff>5149850</xdr:colOff>
      <xdr:row>394</xdr:row>
      <xdr:rowOff>0</xdr:rowOff>
    </xdr:from>
    <xdr:to>
      <xdr:col>1</xdr:col>
      <xdr:colOff>6508750</xdr:colOff>
      <xdr:row>394</xdr:row>
      <xdr:rowOff>0</xdr:rowOff>
    </xdr:to>
    <xdr:pic>
      <xdr:nvPicPr>
        <xdr:cNvPr id="102" name="NDMHelpFormula_066" descr="δ_p = (δ) / (φ_p)">
          <a:extLst>
            <a:ext uri="{FF2B5EF4-FFF2-40B4-BE49-F238E27FC236}">
              <a16:creationId xmlns:a16="http://schemas.microsoft.com/office/drawing/2014/main" id="{6244145C-C66F-4DA2-9CC3-795E1F129C2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97316925"/>
          <a:ext cx="1358900" cy="0"/>
        </a:xfrm>
        <a:prstGeom prst="rect">
          <a:avLst/>
        </a:prstGeom>
      </xdr:spPr>
    </xdr:pic>
    <xdr:clientData/>
  </xdr:twoCellAnchor>
  <xdr:twoCellAnchor>
    <xdr:from>
      <xdr:col>1</xdr:col>
      <xdr:colOff>4657725</xdr:colOff>
      <xdr:row>394</xdr:row>
      <xdr:rowOff>0</xdr:rowOff>
    </xdr:from>
    <xdr:to>
      <xdr:col>1</xdr:col>
      <xdr:colOff>7000875</xdr:colOff>
      <xdr:row>394</xdr:row>
      <xdr:rowOff>0</xdr:rowOff>
    </xdr:to>
    <xdr:pic>
      <xdr:nvPicPr>
        <xdr:cNvPr id="105" name="NDMHelpFormula_067" descr="k_1 = (0.11) / (0.1 + δ_p) + 0.1">
          <a:extLst>
            <a:ext uri="{FF2B5EF4-FFF2-40B4-BE49-F238E27FC236}">
              <a16:creationId xmlns:a16="http://schemas.microsoft.com/office/drawing/2014/main" id="{4B4FD59A-E0F1-4F4F-9852-ED7DA023C971}"/>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97316925"/>
          <a:ext cx="2343150" cy="0"/>
        </a:xfrm>
        <a:prstGeom prst="rect">
          <a:avLst/>
        </a:prstGeom>
      </xdr:spPr>
    </xdr:pic>
    <xdr:clientData/>
  </xdr:twoCellAnchor>
  <xdr:twoCellAnchor>
    <xdr:from>
      <xdr:col>1</xdr:col>
      <xdr:colOff>3594100</xdr:colOff>
      <xdr:row>394</xdr:row>
      <xdr:rowOff>0</xdr:rowOff>
    </xdr:from>
    <xdr:to>
      <xdr:col>2</xdr:col>
      <xdr:colOff>149225</xdr:colOff>
      <xdr:row>394</xdr:row>
      <xdr:rowOff>0</xdr:rowOff>
    </xdr:to>
    <xdr:pic>
      <xdr:nvPicPr>
        <xdr:cNvPr id="108" name="NDMHelpFormula_068" descr="D = 6.4·E_b·[I_b/φ_l·k_1 + (E_s/E_b)·I_s]">
          <a:extLst>
            <a:ext uri="{FF2B5EF4-FFF2-40B4-BE49-F238E27FC236}">
              <a16:creationId xmlns:a16="http://schemas.microsoft.com/office/drawing/2014/main" id="{06345862-EFBD-4A8D-9819-0C9F9379241C}"/>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97316925"/>
          <a:ext cx="4470400" cy="0"/>
        </a:xfrm>
        <a:prstGeom prst="rect">
          <a:avLst/>
        </a:prstGeom>
      </xdr:spPr>
    </xdr:pic>
    <xdr:clientData/>
  </xdr:twoCellAnchor>
  <xdr:twoCellAnchor>
    <xdr:from>
      <xdr:col>1</xdr:col>
      <xdr:colOff>4498975</xdr:colOff>
      <xdr:row>394</xdr:row>
      <xdr:rowOff>0</xdr:rowOff>
    </xdr:from>
    <xdr:to>
      <xdr:col>1</xdr:col>
      <xdr:colOff>7159625</xdr:colOff>
      <xdr:row>394</xdr:row>
      <xdr:rowOff>0</xdr:rowOff>
    </xdr:to>
    <xdr:pic>
      <xdr:nvPicPr>
        <xdr:cNvPr id="111" name="NDMHelpFormula_069" descr="N_cr = (D) / (l_0^2)       СП 35, п. 7.54, ф. (7.10)">
          <a:extLst>
            <a:ext uri="{FF2B5EF4-FFF2-40B4-BE49-F238E27FC236}">
              <a16:creationId xmlns:a16="http://schemas.microsoft.com/office/drawing/2014/main" id="{FF0992DF-7B39-4F85-A998-7766A27D692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97316925"/>
          <a:ext cx="2660650" cy="0"/>
        </a:xfrm>
        <a:prstGeom prst="rect">
          <a:avLst/>
        </a:prstGeom>
      </xdr:spPr>
    </xdr:pic>
    <xdr:clientData/>
  </xdr:twoCellAnchor>
  <xdr:twoCellAnchor>
    <xdr:from>
      <xdr:col>1</xdr:col>
      <xdr:colOff>5187950</xdr:colOff>
      <xdr:row>394</xdr:row>
      <xdr:rowOff>0</xdr:rowOff>
    </xdr:from>
    <xdr:to>
      <xdr:col>1</xdr:col>
      <xdr:colOff>6470650</xdr:colOff>
      <xdr:row>394</xdr:row>
      <xdr:rowOff>0</xdr:rowOff>
    </xdr:to>
    <xdr:pic>
      <xdr:nvPicPr>
        <xdr:cNvPr id="114" name="NDMHelpFormula_070" descr="q_l = (N_l) / (N)">
          <a:extLst>
            <a:ext uri="{FF2B5EF4-FFF2-40B4-BE49-F238E27FC236}">
              <a16:creationId xmlns:a16="http://schemas.microsoft.com/office/drawing/2014/main" id="{ADA1CD01-4ACE-4C52-94EB-F897D19FF93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97316925"/>
          <a:ext cx="1282700" cy="0"/>
        </a:xfrm>
        <a:prstGeom prst="rect">
          <a:avLst/>
        </a:prstGeom>
      </xdr:spPr>
    </xdr:pic>
    <xdr:clientData/>
  </xdr:twoCellAnchor>
  <xdr:twoCellAnchor>
    <xdr:from>
      <xdr:col>1</xdr:col>
      <xdr:colOff>5073650</xdr:colOff>
      <xdr:row>394</xdr:row>
      <xdr:rowOff>0</xdr:rowOff>
    </xdr:from>
    <xdr:to>
      <xdr:col>1</xdr:col>
      <xdr:colOff>6584950</xdr:colOff>
      <xdr:row>394</xdr:row>
      <xdr:rowOff>0</xdr:rowOff>
    </xdr:to>
    <xdr:pic>
      <xdr:nvPicPr>
        <xdr:cNvPr id="117" name="NDMHelpFormula_071" descr="φ_{ml} = (φ_m) / (φ_l)">
          <a:extLst>
            <a:ext uri="{FF2B5EF4-FFF2-40B4-BE49-F238E27FC236}">
              <a16:creationId xmlns:a16="http://schemas.microsoft.com/office/drawing/2014/main" id="{F32FE30D-CBF9-48EC-8848-9C02C9B6EA1F}"/>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97316925"/>
          <a:ext cx="1511300" cy="0"/>
        </a:xfrm>
        <a:prstGeom prst="rect">
          <a:avLst/>
        </a:prstGeom>
      </xdr:spPr>
    </xdr:pic>
    <xdr:clientData/>
  </xdr:twoCellAnchor>
  <xdr:twoCellAnchor>
    <xdr:from>
      <xdr:col>1</xdr:col>
      <xdr:colOff>3987800</xdr:colOff>
      <xdr:row>394</xdr:row>
      <xdr:rowOff>0</xdr:rowOff>
    </xdr:from>
    <xdr:to>
      <xdr:col>1</xdr:col>
      <xdr:colOff>7670800</xdr:colOff>
      <xdr:row>394</xdr:row>
      <xdr:rowOff>0</xdr:rowOff>
    </xdr:to>
    <xdr:pic>
      <xdr:nvPicPr>
        <xdr:cNvPr id="120" name="NDMHelpFormula_072" descr="φ = (φ_m) / (q_l·φ_{ml} + (1 - q_l))       СП 35, п. 7.55, ф. (7.15)">
          <a:extLst>
            <a:ext uri="{FF2B5EF4-FFF2-40B4-BE49-F238E27FC236}">
              <a16:creationId xmlns:a16="http://schemas.microsoft.com/office/drawing/2014/main" id="{F68F9406-91A0-49B7-AE4A-D403BDC9B10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97316925"/>
          <a:ext cx="3683000" cy="0"/>
        </a:xfrm>
        <a:prstGeom prst="rect">
          <a:avLst/>
        </a:prstGeom>
      </xdr:spPr>
    </xdr:pic>
    <xdr:clientData/>
  </xdr:twoCellAnchor>
  <xdr:twoCellAnchor>
    <xdr:from>
      <xdr:col>1</xdr:col>
      <xdr:colOff>4095750</xdr:colOff>
      <xdr:row>394</xdr:row>
      <xdr:rowOff>0</xdr:rowOff>
    </xdr:from>
    <xdr:to>
      <xdr:col>1</xdr:col>
      <xdr:colOff>7562850</xdr:colOff>
      <xdr:row>394</xdr:row>
      <xdr:rowOff>0</xdr:rowOff>
    </xdr:to>
    <xdr:pic>
      <xdr:nvPicPr>
        <xdr:cNvPr id="123" name="NDMHelpFormula_073" descr="N_ult,stab = φ·(R_b·A_b,stab + R_sc·A_s)">
          <a:extLst>
            <a:ext uri="{FF2B5EF4-FFF2-40B4-BE49-F238E27FC236}">
              <a16:creationId xmlns:a16="http://schemas.microsoft.com/office/drawing/2014/main" id="{EC334955-E601-40F7-91C7-AFA975D7970E}"/>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97316925"/>
          <a:ext cx="3467100" cy="0"/>
        </a:xfrm>
        <a:prstGeom prst="rect">
          <a:avLst/>
        </a:prstGeom>
      </xdr:spPr>
    </xdr:pic>
    <xdr:clientData/>
  </xdr:twoCellAnchor>
  <xdr:twoCellAnchor>
    <xdr:from>
      <xdr:col>1</xdr:col>
      <xdr:colOff>4854575</xdr:colOff>
      <xdr:row>394</xdr:row>
      <xdr:rowOff>0</xdr:rowOff>
    </xdr:from>
    <xdr:to>
      <xdr:col>1</xdr:col>
      <xdr:colOff>6804025</xdr:colOff>
      <xdr:row>394</xdr:row>
      <xdr:rowOff>0</xdr:rowOff>
    </xdr:to>
    <xdr:pic>
      <xdr:nvPicPr>
        <xdr:cNvPr id="126" name="NDMHelpFormula_074" descr="SF_stab = (N_ult,stab) / (N)">
          <a:extLst>
            <a:ext uri="{FF2B5EF4-FFF2-40B4-BE49-F238E27FC236}">
              <a16:creationId xmlns:a16="http://schemas.microsoft.com/office/drawing/2014/main" id="{BFD98175-9753-4B07-9C21-12DD034AC19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97316925"/>
          <a:ext cx="1949450" cy="0"/>
        </a:xfrm>
        <a:prstGeom prst="rect">
          <a:avLst/>
        </a:prstGeom>
      </xdr:spPr>
    </xdr:pic>
    <xdr:clientData/>
  </xdr:twoCellAnchor>
  <xdr:twoCellAnchor>
    <xdr:from>
      <xdr:col>1</xdr:col>
      <xdr:colOff>5168900</xdr:colOff>
      <xdr:row>504</xdr:row>
      <xdr:rowOff>0</xdr:rowOff>
    </xdr:from>
    <xdr:to>
      <xdr:col>1</xdr:col>
      <xdr:colOff>6489700</xdr:colOff>
      <xdr:row>504</xdr:row>
      <xdr:rowOff>0</xdr:rowOff>
    </xdr:to>
    <xdr:pic>
      <xdr:nvPicPr>
        <xdr:cNvPr id="321" name="NDMHelpFormula_075" descr="n_s = (E_s) / (E_b)">
          <a:extLst>
            <a:ext uri="{FF2B5EF4-FFF2-40B4-BE49-F238E27FC236}">
              <a16:creationId xmlns:a16="http://schemas.microsoft.com/office/drawing/2014/main" id="{D5DA105A-DF00-4FEA-91C0-D130A6077DE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2921375"/>
          <a:ext cx="1320800" cy="0"/>
        </a:xfrm>
        <a:prstGeom prst="rect">
          <a:avLst/>
        </a:prstGeom>
      </xdr:spPr>
    </xdr:pic>
    <xdr:clientData/>
  </xdr:twoCellAnchor>
  <xdr:twoCellAnchor>
    <xdr:from>
      <xdr:col>1</xdr:col>
      <xdr:colOff>5216525</xdr:colOff>
      <xdr:row>504</xdr:row>
      <xdr:rowOff>0</xdr:rowOff>
    </xdr:from>
    <xdr:to>
      <xdr:col>1</xdr:col>
      <xdr:colOff>6442075</xdr:colOff>
      <xdr:row>504</xdr:row>
      <xdr:rowOff>0</xdr:rowOff>
    </xdr:to>
    <xdr:pic>
      <xdr:nvPicPr>
        <xdr:cNvPr id="324" name="NDMHelpFormula_076" descr="r = (I) / (A·c)">
          <a:extLst>
            <a:ext uri="{FF2B5EF4-FFF2-40B4-BE49-F238E27FC236}">
              <a16:creationId xmlns:a16="http://schemas.microsoft.com/office/drawing/2014/main" id="{B4D80295-583E-4AC3-B52B-CB4A134CA32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2921375"/>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0.32932</cdr:x>
      <cdr:y>0.68379</cdr:y>
    </cdr:from>
    <cdr:to>
      <cdr:x>0.36714</cdr:x>
      <cdr:y>0.74122</cdr:y>
    </cdr:to>
    <cdr:sp macro="" textlink="">
      <cdr:nvSpPr>
        <cdr:cNvPr id="21834" name="NDMPlot_ElementConcrete1">
          <a:extLst xmlns:a="http://schemas.openxmlformats.org/drawingml/2006/main">
            <a:ext uri="{FF2B5EF4-FFF2-40B4-BE49-F238E27FC236}">
              <a16:creationId xmlns:a16="http://schemas.microsoft.com/office/drawing/2014/main" id="{702F2B5A-012A-4CE9-BB92-4DD5F8F6B826}"/>
            </a:ext>
          </a:extLst>
        </cdr:cNvPr>
        <cdr:cNvSpPr/>
      </cdr:nvSpPr>
      <cdr:spPr>
        <a:xfrm xmlns:a="http://schemas.openxmlformats.org/drawingml/2006/main">
          <a:off x="3429549" y="4689438"/>
          <a:ext cx="393835" cy="39383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0.38335</cdr:x>
      <cdr:y>0.68379</cdr:y>
    </cdr:from>
    <cdr:to>
      <cdr:x>0.42116</cdr:x>
      <cdr:y>0.74122</cdr:y>
    </cdr:to>
    <cdr:sp macro="" textlink="">
      <cdr:nvSpPr>
        <cdr:cNvPr id="21835" name="NDMPlot_ElementConcrete2">
          <a:extLst xmlns:a="http://schemas.openxmlformats.org/drawingml/2006/main">
            <a:ext uri="{FF2B5EF4-FFF2-40B4-BE49-F238E27FC236}">
              <a16:creationId xmlns:a16="http://schemas.microsoft.com/office/drawing/2014/main" id="{808F335D-DF2E-498D-980D-79F16064DF98}"/>
            </a:ext>
          </a:extLst>
        </cdr:cNvPr>
        <cdr:cNvSpPr/>
      </cdr:nvSpPr>
      <cdr:spPr>
        <a:xfrm xmlns:a="http://schemas.openxmlformats.org/drawingml/2006/main">
          <a:off x="3992171" y="4689438"/>
          <a:ext cx="393836" cy="39383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0.43737</cdr:x>
      <cdr:y>0.68379</cdr:y>
    </cdr:from>
    <cdr:to>
      <cdr:x>0.47519</cdr:x>
      <cdr:y>0.74122</cdr:y>
    </cdr:to>
    <cdr:sp macro="" textlink="">
      <cdr:nvSpPr>
        <cdr:cNvPr id="21836" name="NDMPlot_ElementConcrete3">
          <a:extLst xmlns:a="http://schemas.openxmlformats.org/drawingml/2006/main">
            <a:ext uri="{FF2B5EF4-FFF2-40B4-BE49-F238E27FC236}">
              <a16:creationId xmlns:a16="http://schemas.microsoft.com/office/drawing/2014/main" id="{CBEDCE6E-9AB2-46CA-B005-69F0873D8B6B}"/>
            </a:ext>
          </a:extLst>
        </cdr:cNvPr>
        <cdr:cNvSpPr/>
      </cdr:nvSpPr>
      <cdr:spPr>
        <a:xfrm xmlns:a="http://schemas.openxmlformats.org/drawingml/2006/main">
          <a:off x="4554793" y="4689438"/>
          <a:ext cx="393836" cy="39383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0.4914</cdr:x>
      <cdr:y>0.68379</cdr:y>
    </cdr:from>
    <cdr:to>
      <cdr:x>0.52922</cdr:x>
      <cdr:y>0.74122</cdr:y>
    </cdr:to>
    <cdr:sp macro="" textlink="">
      <cdr:nvSpPr>
        <cdr:cNvPr id="21837" name="NDMPlot_ElementConcrete4">
          <a:extLst xmlns:a="http://schemas.openxmlformats.org/drawingml/2006/main">
            <a:ext uri="{FF2B5EF4-FFF2-40B4-BE49-F238E27FC236}">
              <a16:creationId xmlns:a16="http://schemas.microsoft.com/office/drawing/2014/main" id="{B2E3ED67-BA53-4999-8C9A-BB1ED60145E8}"/>
            </a:ext>
          </a:extLst>
        </cdr:cNvPr>
        <cdr:cNvSpPr/>
      </cdr:nvSpPr>
      <cdr:spPr>
        <a:xfrm xmlns:a="http://schemas.openxmlformats.org/drawingml/2006/main">
          <a:off x="5117416" y="4689438"/>
          <a:ext cx="393835" cy="39383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0.2753</cdr:x>
      <cdr:y>0.60175</cdr:y>
    </cdr:from>
    <cdr:to>
      <cdr:x>0.31311</cdr:x>
      <cdr:y>0.65918</cdr:y>
    </cdr:to>
    <cdr:sp macro="" textlink="">
      <cdr:nvSpPr>
        <cdr:cNvPr id="21838" name="NDMPlot_ElementConcrete5">
          <a:extLst xmlns:a="http://schemas.openxmlformats.org/drawingml/2006/main">
            <a:ext uri="{FF2B5EF4-FFF2-40B4-BE49-F238E27FC236}">
              <a16:creationId xmlns:a16="http://schemas.microsoft.com/office/drawing/2014/main" id="{CCDEE0A4-5466-4AB0-AC0C-6E8F73268CA6}"/>
            </a:ext>
          </a:extLst>
        </cdr:cNvPr>
        <cdr:cNvSpPr/>
      </cdr:nvSpPr>
      <cdr:spPr>
        <a:xfrm xmlns:a="http://schemas.openxmlformats.org/drawingml/2006/main">
          <a:off x="2866926" y="4126816"/>
          <a:ext cx="393836" cy="39383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0.32932</cdr:x>
      <cdr:y>0.60175</cdr:y>
    </cdr:from>
    <cdr:to>
      <cdr:x>0.36714</cdr:x>
      <cdr:y>0.65918</cdr:y>
    </cdr:to>
    <cdr:sp macro="" textlink="">
      <cdr:nvSpPr>
        <cdr:cNvPr id="21839" name="NDMPlot_ElementConcrete6">
          <a:extLst xmlns:a="http://schemas.openxmlformats.org/drawingml/2006/main">
            <a:ext uri="{FF2B5EF4-FFF2-40B4-BE49-F238E27FC236}">
              <a16:creationId xmlns:a16="http://schemas.microsoft.com/office/drawing/2014/main" id="{DFA1DF4E-1A56-4E88-BDC5-D6CD26597783}"/>
            </a:ext>
          </a:extLst>
        </cdr:cNvPr>
        <cdr:cNvSpPr/>
      </cdr:nvSpPr>
      <cdr:spPr>
        <a:xfrm xmlns:a="http://schemas.openxmlformats.org/drawingml/2006/main">
          <a:off x="3429549" y="4126816"/>
          <a:ext cx="393835" cy="39383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0.38335</cdr:x>
      <cdr:y>0.60175</cdr:y>
    </cdr:from>
    <cdr:to>
      <cdr:x>0.42116</cdr:x>
      <cdr:y>0.65918</cdr:y>
    </cdr:to>
    <cdr:sp macro="" textlink="">
      <cdr:nvSpPr>
        <cdr:cNvPr id="21840" name="NDMPlot_ElementConcrete7">
          <a:extLst xmlns:a="http://schemas.openxmlformats.org/drawingml/2006/main">
            <a:ext uri="{FF2B5EF4-FFF2-40B4-BE49-F238E27FC236}">
              <a16:creationId xmlns:a16="http://schemas.microsoft.com/office/drawing/2014/main" id="{79C24B5F-EE58-44AC-BE74-83988D9039F9}"/>
            </a:ext>
          </a:extLst>
        </cdr:cNvPr>
        <cdr:cNvSpPr/>
      </cdr:nvSpPr>
      <cdr:spPr>
        <a:xfrm xmlns:a="http://schemas.openxmlformats.org/drawingml/2006/main">
          <a:off x="3992171" y="4126816"/>
          <a:ext cx="393836" cy="39383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0.43737</cdr:x>
      <cdr:y>0.60175</cdr:y>
    </cdr:from>
    <cdr:to>
      <cdr:x>0.47519</cdr:x>
      <cdr:y>0.65918</cdr:y>
    </cdr:to>
    <cdr:sp macro="" textlink="">
      <cdr:nvSpPr>
        <cdr:cNvPr id="21841" name="NDMPlot_ElementConcrete8">
          <a:extLst xmlns:a="http://schemas.openxmlformats.org/drawingml/2006/main">
            <a:ext uri="{FF2B5EF4-FFF2-40B4-BE49-F238E27FC236}">
              <a16:creationId xmlns:a16="http://schemas.microsoft.com/office/drawing/2014/main" id="{FE280F38-B977-4531-BD54-6A4567AE4C42}"/>
            </a:ext>
          </a:extLst>
        </cdr:cNvPr>
        <cdr:cNvSpPr/>
      </cdr:nvSpPr>
      <cdr:spPr>
        <a:xfrm xmlns:a="http://schemas.openxmlformats.org/drawingml/2006/main">
          <a:off x="4554793" y="4126816"/>
          <a:ext cx="393836" cy="39383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0.4914</cdr:x>
      <cdr:y>0.60175</cdr:y>
    </cdr:from>
    <cdr:to>
      <cdr:x>0.52922</cdr:x>
      <cdr:y>0.65918</cdr:y>
    </cdr:to>
    <cdr:sp macro="" textlink="">
      <cdr:nvSpPr>
        <cdr:cNvPr id="21842" name="NDMPlot_ElementConcrete9">
          <a:extLst xmlns:a="http://schemas.openxmlformats.org/drawingml/2006/main">
            <a:ext uri="{FF2B5EF4-FFF2-40B4-BE49-F238E27FC236}">
              <a16:creationId xmlns:a16="http://schemas.microsoft.com/office/drawing/2014/main" id="{8D6C1F17-EE84-4B3E-BB8C-D1AD7CF3AF90}"/>
            </a:ext>
          </a:extLst>
        </cdr:cNvPr>
        <cdr:cNvSpPr/>
      </cdr:nvSpPr>
      <cdr:spPr>
        <a:xfrm xmlns:a="http://schemas.openxmlformats.org/drawingml/2006/main">
          <a:off x="5117416" y="4126816"/>
          <a:ext cx="393835" cy="39383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0.54542</cdr:x>
      <cdr:y>0.60175</cdr:y>
    </cdr:from>
    <cdr:to>
      <cdr:x>0.58324</cdr:x>
      <cdr:y>0.65918</cdr:y>
    </cdr:to>
    <cdr:sp macro="" textlink="">
      <cdr:nvSpPr>
        <cdr:cNvPr id="21843" name="NDMPlot_ElementConcrete10">
          <a:extLst xmlns:a="http://schemas.openxmlformats.org/drawingml/2006/main">
            <a:ext uri="{FF2B5EF4-FFF2-40B4-BE49-F238E27FC236}">
              <a16:creationId xmlns:a16="http://schemas.microsoft.com/office/drawing/2014/main" id="{6D65CE35-9903-478E-875E-E4A30B6B7D40}"/>
            </a:ext>
          </a:extLst>
        </cdr:cNvPr>
        <cdr:cNvSpPr/>
      </cdr:nvSpPr>
      <cdr:spPr>
        <a:xfrm xmlns:a="http://schemas.openxmlformats.org/drawingml/2006/main">
          <a:off x="5680038" y="4126816"/>
          <a:ext cx="393836" cy="39383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0.2753</cdr:x>
      <cdr:y>0.51971</cdr:y>
    </cdr:from>
    <cdr:to>
      <cdr:x>0.31311</cdr:x>
      <cdr:y>0.57714</cdr:y>
    </cdr:to>
    <cdr:sp macro="" textlink="">
      <cdr:nvSpPr>
        <cdr:cNvPr id="21844" name="NDMPlot_ElementConcrete11">
          <a:extLst xmlns:a="http://schemas.openxmlformats.org/drawingml/2006/main">
            <a:ext uri="{FF2B5EF4-FFF2-40B4-BE49-F238E27FC236}">
              <a16:creationId xmlns:a16="http://schemas.microsoft.com/office/drawing/2014/main" id="{FD402A8C-8C90-4056-9F32-94353EE15C7C}"/>
            </a:ext>
          </a:extLst>
        </cdr:cNvPr>
        <cdr:cNvSpPr/>
      </cdr:nvSpPr>
      <cdr:spPr>
        <a:xfrm xmlns:a="http://schemas.openxmlformats.org/drawingml/2006/main">
          <a:off x="2866926" y="3564193"/>
          <a:ext cx="393836" cy="393836"/>
        </a:xfrm>
        <a:prstGeom xmlns:a="http://schemas.openxmlformats.org/drawingml/2006/main" prst="rect">
          <a:avLst/>
        </a:prstGeom>
        <a:solidFill xmlns:a="http://schemas.openxmlformats.org/drawingml/2006/main">
          <a:srgbClr val="8C41D3"/>
        </a:solidFill>
        <a:ln xmlns:a="http://schemas.openxmlformats.org/drawingml/2006/main" w="1905">
          <a:solidFill>
            <a:srgbClr val="8C41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0.32932</cdr:x>
      <cdr:y>0.51971</cdr:y>
    </cdr:from>
    <cdr:to>
      <cdr:x>0.36714</cdr:x>
      <cdr:y>0.57714</cdr:y>
    </cdr:to>
    <cdr:sp macro="" textlink="">
      <cdr:nvSpPr>
        <cdr:cNvPr id="21845" name="NDMPlot_ElementConcrete12">
          <a:extLst xmlns:a="http://schemas.openxmlformats.org/drawingml/2006/main">
            <a:ext uri="{FF2B5EF4-FFF2-40B4-BE49-F238E27FC236}">
              <a16:creationId xmlns:a16="http://schemas.microsoft.com/office/drawing/2014/main" id="{4DCE096F-25DD-419E-952B-1972FA923F1F}"/>
            </a:ext>
          </a:extLst>
        </cdr:cNvPr>
        <cdr:cNvSpPr/>
      </cdr:nvSpPr>
      <cdr:spPr>
        <a:xfrm xmlns:a="http://schemas.openxmlformats.org/drawingml/2006/main">
          <a:off x="3429549" y="3564193"/>
          <a:ext cx="393835" cy="393836"/>
        </a:xfrm>
        <a:prstGeom xmlns:a="http://schemas.openxmlformats.org/drawingml/2006/main" prst="rect">
          <a:avLst/>
        </a:prstGeom>
        <a:solidFill xmlns:a="http://schemas.openxmlformats.org/drawingml/2006/main">
          <a:srgbClr val="8C41D3"/>
        </a:solidFill>
        <a:ln xmlns:a="http://schemas.openxmlformats.org/drawingml/2006/main" w="1905">
          <a:solidFill>
            <a:srgbClr val="8C41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0.38335</cdr:x>
      <cdr:y>0.51971</cdr:y>
    </cdr:from>
    <cdr:to>
      <cdr:x>0.42116</cdr:x>
      <cdr:y>0.57714</cdr:y>
    </cdr:to>
    <cdr:sp macro="" textlink="">
      <cdr:nvSpPr>
        <cdr:cNvPr id="21846" name="NDMPlot_ElementConcrete13">
          <a:extLst xmlns:a="http://schemas.openxmlformats.org/drawingml/2006/main">
            <a:ext uri="{FF2B5EF4-FFF2-40B4-BE49-F238E27FC236}">
              <a16:creationId xmlns:a16="http://schemas.microsoft.com/office/drawing/2014/main" id="{9363A249-C5EB-4EC6-B102-50066B14B658}"/>
            </a:ext>
          </a:extLst>
        </cdr:cNvPr>
        <cdr:cNvSpPr/>
      </cdr:nvSpPr>
      <cdr:spPr>
        <a:xfrm xmlns:a="http://schemas.openxmlformats.org/drawingml/2006/main">
          <a:off x="3992171" y="3564193"/>
          <a:ext cx="393836" cy="393836"/>
        </a:xfrm>
        <a:prstGeom xmlns:a="http://schemas.openxmlformats.org/drawingml/2006/main" prst="rect">
          <a:avLst/>
        </a:prstGeom>
        <a:solidFill xmlns:a="http://schemas.openxmlformats.org/drawingml/2006/main">
          <a:srgbClr val="8C41D3"/>
        </a:solidFill>
        <a:ln xmlns:a="http://schemas.openxmlformats.org/drawingml/2006/main" w="1905">
          <a:solidFill>
            <a:srgbClr val="8C41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0.43737</cdr:x>
      <cdr:y>0.51971</cdr:y>
    </cdr:from>
    <cdr:to>
      <cdr:x>0.47519</cdr:x>
      <cdr:y>0.57714</cdr:y>
    </cdr:to>
    <cdr:sp macro="" textlink="">
      <cdr:nvSpPr>
        <cdr:cNvPr id="21847" name="NDMPlot_ElementConcrete14">
          <a:extLst xmlns:a="http://schemas.openxmlformats.org/drawingml/2006/main">
            <a:ext uri="{FF2B5EF4-FFF2-40B4-BE49-F238E27FC236}">
              <a16:creationId xmlns:a16="http://schemas.microsoft.com/office/drawing/2014/main" id="{93446060-65E9-4755-8694-880735CCE3F9}"/>
            </a:ext>
          </a:extLst>
        </cdr:cNvPr>
        <cdr:cNvSpPr/>
      </cdr:nvSpPr>
      <cdr:spPr>
        <a:xfrm xmlns:a="http://schemas.openxmlformats.org/drawingml/2006/main">
          <a:off x="4554793" y="3564193"/>
          <a:ext cx="393836" cy="393836"/>
        </a:xfrm>
        <a:prstGeom xmlns:a="http://schemas.openxmlformats.org/drawingml/2006/main" prst="rect">
          <a:avLst/>
        </a:prstGeom>
        <a:solidFill xmlns:a="http://schemas.openxmlformats.org/drawingml/2006/main">
          <a:srgbClr val="8C41D3"/>
        </a:solidFill>
        <a:ln xmlns:a="http://schemas.openxmlformats.org/drawingml/2006/main" w="1905">
          <a:solidFill>
            <a:srgbClr val="8C41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0.4914</cdr:x>
      <cdr:y>0.51971</cdr:y>
    </cdr:from>
    <cdr:to>
      <cdr:x>0.52922</cdr:x>
      <cdr:y>0.57714</cdr:y>
    </cdr:to>
    <cdr:sp macro="" textlink="">
      <cdr:nvSpPr>
        <cdr:cNvPr id="21848" name="NDMPlot_ElementConcrete15">
          <a:extLst xmlns:a="http://schemas.openxmlformats.org/drawingml/2006/main">
            <a:ext uri="{FF2B5EF4-FFF2-40B4-BE49-F238E27FC236}">
              <a16:creationId xmlns:a16="http://schemas.microsoft.com/office/drawing/2014/main" id="{66840EFE-D121-4516-A6CE-16B3A9B304AD}"/>
            </a:ext>
          </a:extLst>
        </cdr:cNvPr>
        <cdr:cNvSpPr/>
      </cdr:nvSpPr>
      <cdr:spPr>
        <a:xfrm xmlns:a="http://schemas.openxmlformats.org/drawingml/2006/main">
          <a:off x="5117416" y="3564193"/>
          <a:ext cx="393835" cy="393836"/>
        </a:xfrm>
        <a:prstGeom xmlns:a="http://schemas.openxmlformats.org/drawingml/2006/main" prst="rect">
          <a:avLst/>
        </a:prstGeom>
        <a:solidFill xmlns:a="http://schemas.openxmlformats.org/drawingml/2006/main">
          <a:srgbClr val="8C41D3"/>
        </a:solidFill>
        <a:ln xmlns:a="http://schemas.openxmlformats.org/drawingml/2006/main" w="1905">
          <a:solidFill>
            <a:srgbClr val="8C41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0.54542</cdr:x>
      <cdr:y>0.51971</cdr:y>
    </cdr:from>
    <cdr:to>
      <cdr:x>0.58324</cdr:x>
      <cdr:y>0.57714</cdr:y>
    </cdr:to>
    <cdr:sp macro="" textlink="">
      <cdr:nvSpPr>
        <cdr:cNvPr id="21849" name="NDMPlot_ElementConcrete16">
          <a:extLst xmlns:a="http://schemas.openxmlformats.org/drawingml/2006/main">
            <a:ext uri="{FF2B5EF4-FFF2-40B4-BE49-F238E27FC236}">
              <a16:creationId xmlns:a16="http://schemas.microsoft.com/office/drawing/2014/main" id="{E0F821B4-75B3-4E2C-AC82-DE2CFB13519E}"/>
            </a:ext>
          </a:extLst>
        </cdr:cNvPr>
        <cdr:cNvSpPr/>
      </cdr:nvSpPr>
      <cdr:spPr>
        <a:xfrm xmlns:a="http://schemas.openxmlformats.org/drawingml/2006/main">
          <a:off x="5680038" y="3564193"/>
          <a:ext cx="393836" cy="393836"/>
        </a:xfrm>
        <a:prstGeom xmlns:a="http://schemas.openxmlformats.org/drawingml/2006/main" prst="rect">
          <a:avLst/>
        </a:prstGeom>
        <a:solidFill xmlns:a="http://schemas.openxmlformats.org/drawingml/2006/main">
          <a:srgbClr val="8C41D3"/>
        </a:solidFill>
        <a:ln xmlns:a="http://schemas.openxmlformats.org/drawingml/2006/main" w="1905">
          <a:solidFill>
            <a:srgbClr val="8C41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0.2753</cdr:x>
      <cdr:y>0.43767</cdr:y>
    </cdr:from>
    <cdr:to>
      <cdr:x>0.31311</cdr:x>
      <cdr:y>0.4951</cdr:y>
    </cdr:to>
    <cdr:sp macro="" textlink="">
      <cdr:nvSpPr>
        <cdr:cNvPr id="21850" name="NDMPlot_ElementConcrete17">
          <a:extLst xmlns:a="http://schemas.openxmlformats.org/drawingml/2006/main">
            <a:ext uri="{FF2B5EF4-FFF2-40B4-BE49-F238E27FC236}">
              <a16:creationId xmlns:a16="http://schemas.microsoft.com/office/drawing/2014/main" id="{9332B3B4-219D-426A-868D-08C2E257A543}"/>
            </a:ext>
          </a:extLst>
        </cdr:cNvPr>
        <cdr:cNvSpPr/>
      </cdr:nvSpPr>
      <cdr:spPr>
        <a:xfrm xmlns:a="http://schemas.openxmlformats.org/drawingml/2006/main">
          <a:off x="2866926" y="3001571"/>
          <a:ext cx="393836" cy="393836"/>
        </a:xfrm>
        <a:prstGeom xmlns:a="http://schemas.openxmlformats.org/drawingml/2006/main" prst="rect">
          <a:avLst/>
        </a:prstGeom>
        <a:solidFill xmlns:a="http://schemas.openxmlformats.org/drawingml/2006/main">
          <a:srgbClr val="AF86D6"/>
        </a:solidFill>
        <a:ln xmlns:a="http://schemas.openxmlformats.org/drawingml/2006/main" w="1905">
          <a:solidFill>
            <a:srgbClr val="AF86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0.32932</cdr:x>
      <cdr:y>0.43767</cdr:y>
    </cdr:from>
    <cdr:to>
      <cdr:x>0.36714</cdr:x>
      <cdr:y>0.4951</cdr:y>
    </cdr:to>
    <cdr:sp macro="" textlink="">
      <cdr:nvSpPr>
        <cdr:cNvPr id="21851" name="NDMPlot_ElementConcrete18">
          <a:extLst xmlns:a="http://schemas.openxmlformats.org/drawingml/2006/main">
            <a:ext uri="{FF2B5EF4-FFF2-40B4-BE49-F238E27FC236}">
              <a16:creationId xmlns:a16="http://schemas.microsoft.com/office/drawing/2014/main" id="{C681434B-1243-4BED-BE25-C4DEB74E1982}"/>
            </a:ext>
          </a:extLst>
        </cdr:cNvPr>
        <cdr:cNvSpPr/>
      </cdr:nvSpPr>
      <cdr:spPr>
        <a:xfrm xmlns:a="http://schemas.openxmlformats.org/drawingml/2006/main">
          <a:off x="3429549" y="3001571"/>
          <a:ext cx="393835" cy="393836"/>
        </a:xfrm>
        <a:prstGeom xmlns:a="http://schemas.openxmlformats.org/drawingml/2006/main" prst="rect">
          <a:avLst/>
        </a:prstGeom>
        <a:solidFill xmlns:a="http://schemas.openxmlformats.org/drawingml/2006/main">
          <a:srgbClr val="AF86D6"/>
        </a:solidFill>
        <a:ln xmlns:a="http://schemas.openxmlformats.org/drawingml/2006/main" w="1905">
          <a:solidFill>
            <a:srgbClr val="AF86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0.38335</cdr:x>
      <cdr:y>0.43767</cdr:y>
    </cdr:from>
    <cdr:to>
      <cdr:x>0.42116</cdr:x>
      <cdr:y>0.4951</cdr:y>
    </cdr:to>
    <cdr:sp macro="" textlink="">
      <cdr:nvSpPr>
        <cdr:cNvPr id="21852" name="NDMPlot_ElementConcrete19">
          <a:extLst xmlns:a="http://schemas.openxmlformats.org/drawingml/2006/main">
            <a:ext uri="{FF2B5EF4-FFF2-40B4-BE49-F238E27FC236}">
              <a16:creationId xmlns:a16="http://schemas.microsoft.com/office/drawing/2014/main" id="{6C465602-0711-4358-B903-5DDCCE8C2708}"/>
            </a:ext>
          </a:extLst>
        </cdr:cNvPr>
        <cdr:cNvSpPr/>
      </cdr:nvSpPr>
      <cdr:spPr>
        <a:xfrm xmlns:a="http://schemas.openxmlformats.org/drawingml/2006/main">
          <a:off x="3992171" y="3001571"/>
          <a:ext cx="393836" cy="393836"/>
        </a:xfrm>
        <a:prstGeom xmlns:a="http://schemas.openxmlformats.org/drawingml/2006/main" prst="rect">
          <a:avLst/>
        </a:prstGeom>
        <a:solidFill xmlns:a="http://schemas.openxmlformats.org/drawingml/2006/main">
          <a:srgbClr val="AF86D6"/>
        </a:solidFill>
        <a:ln xmlns:a="http://schemas.openxmlformats.org/drawingml/2006/main" w="1905">
          <a:solidFill>
            <a:srgbClr val="AF86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0.43737</cdr:x>
      <cdr:y>0.43767</cdr:y>
    </cdr:from>
    <cdr:to>
      <cdr:x>0.47519</cdr:x>
      <cdr:y>0.4951</cdr:y>
    </cdr:to>
    <cdr:sp macro="" textlink="">
      <cdr:nvSpPr>
        <cdr:cNvPr id="21853" name="NDMPlot_ElementConcrete20">
          <a:extLst xmlns:a="http://schemas.openxmlformats.org/drawingml/2006/main">
            <a:ext uri="{FF2B5EF4-FFF2-40B4-BE49-F238E27FC236}">
              <a16:creationId xmlns:a16="http://schemas.microsoft.com/office/drawing/2014/main" id="{CE4F5705-24A0-46C0-B021-5D667223D9BC}"/>
            </a:ext>
          </a:extLst>
        </cdr:cNvPr>
        <cdr:cNvSpPr/>
      </cdr:nvSpPr>
      <cdr:spPr>
        <a:xfrm xmlns:a="http://schemas.openxmlformats.org/drawingml/2006/main">
          <a:off x="4554793" y="3001571"/>
          <a:ext cx="393836" cy="393836"/>
        </a:xfrm>
        <a:prstGeom xmlns:a="http://schemas.openxmlformats.org/drawingml/2006/main" prst="rect">
          <a:avLst/>
        </a:prstGeom>
        <a:solidFill xmlns:a="http://schemas.openxmlformats.org/drawingml/2006/main">
          <a:srgbClr val="AF86D6"/>
        </a:solidFill>
        <a:ln xmlns:a="http://schemas.openxmlformats.org/drawingml/2006/main" w="1905">
          <a:solidFill>
            <a:srgbClr val="AF86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0.4914</cdr:x>
      <cdr:y>0.43767</cdr:y>
    </cdr:from>
    <cdr:to>
      <cdr:x>0.52922</cdr:x>
      <cdr:y>0.4951</cdr:y>
    </cdr:to>
    <cdr:sp macro="" textlink="">
      <cdr:nvSpPr>
        <cdr:cNvPr id="21854" name="NDMPlot_ElementConcrete21">
          <a:extLst xmlns:a="http://schemas.openxmlformats.org/drawingml/2006/main">
            <a:ext uri="{FF2B5EF4-FFF2-40B4-BE49-F238E27FC236}">
              <a16:creationId xmlns:a16="http://schemas.microsoft.com/office/drawing/2014/main" id="{5F936DC5-286E-4599-A9C3-CFF38B2D228B}"/>
            </a:ext>
          </a:extLst>
        </cdr:cNvPr>
        <cdr:cNvSpPr/>
      </cdr:nvSpPr>
      <cdr:spPr>
        <a:xfrm xmlns:a="http://schemas.openxmlformats.org/drawingml/2006/main">
          <a:off x="5117416" y="3001571"/>
          <a:ext cx="393835" cy="393836"/>
        </a:xfrm>
        <a:prstGeom xmlns:a="http://schemas.openxmlformats.org/drawingml/2006/main" prst="rect">
          <a:avLst/>
        </a:prstGeom>
        <a:solidFill xmlns:a="http://schemas.openxmlformats.org/drawingml/2006/main">
          <a:srgbClr val="AF86D6"/>
        </a:solidFill>
        <a:ln xmlns:a="http://schemas.openxmlformats.org/drawingml/2006/main" w="1905">
          <a:solidFill>
            <a:srgbClr val="AF86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0.54542</cdr:x>
      <cdr:y>0.43767</cdr:y>
    </cdr:from>
    <cdr:to>
      <cdr:x>0.58324</cdr:x>
      <cdr:y>0.4951</cdr:y>
    </cdr:to>
    <cdr:sp macro="" textlink="">
      <cdr:nvSpPr>
        <cdr:cNvPr id="21855" name="NDMPlot_ElementConcrete22">
          <a:extLst xmlns:a="http://schemas.openxmlformats.org/drawingml/2006/main">
            <a:ext uri="{FF2B5EF4-FFF2-40B4-BE49-F238E27FC236}">
              <a16:creationId xmlns:a16="http://schemas.microsoft.com/office/drawing/2014/main" id="{B36CC0BF-5D82-4ACA-838A-7AA6E03AC31D}"/>
            </a:ext>
          </a:extLst>
        </cdr:cNvPr>
        <cdr:cNvSpPr/>
      </cdr:nvSpPr>
      <cdr:spPr>
        <a:xfrm xmlns:a="http://schemas.openxmlformats.org/drawingml/2006/main">
          <a:off x="5680038" y="3001571"/>
          <a:ext cx="393836" cy="393836"/>
        </a:xfrm>
        <a:prstGeom xmlns:a="http://schemas.openxmlformats.org/drawingml/2006/main" prst="rect">
          <a:avLst/>
        </a:prstGeom>
        <a:solidFill xmlns:a="http://schemas.openxmlformats.org/drawingml/2006/main">
          <a:srgbClr val="AF86D6"/>
        </a:solidFill>
        <a:ln xmlns:a="http://schemas.openxmlformats.org/drawingml/2006/main" w="1905">
          <a:solidFill>
            <a:srgbClr val="AF86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0.2753</cdr:x>
      <cdr:y>0.35564</cdr:y>
    </cdr:from>
    <cdr:to>
      <cdr:x>0.31311</cdr:x>
      <cdr:y>0.41306</cdr:y>
    </cdr:to>
    <cdr:sp macro="" textlink="">
      <cdr:nvSpPr>
        <cdr:cNvPr id="21856" name="NDMPlot_ElementConcrete23">
          <a:extLst xmlns:a="http://schemas.openxmlformats.org/drawingml/2006/main">
            <a:ext uri="{FF2B5EF4-FFF2-40B4-BE49-F238E27FC236}">
              <a16:creationId xmlns:a16="http://schemas.microsoft.com/office/drawing/2014/main" id="{5EAD31D6-6979-448A-9849-957D65AC8FEE}"/>
            </a:ext>
          </a:extLst>
        </cdr:cNvPr>
        <cdr:cNvSpPr/>
      </cdr:nvSpPr>
      <cdr:spPr>
        <a:xfrm xmlns:a="http://schemas.openxmlformats.org/drawingml/2006/main">
          <a:off x="2866926" y="2438949"/>
          <a:ext cx="393836" cy="39383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0.32932</cdr:x>
      <cdr:y>0.35564</cdr:y>
    </cdr:from>
    <cdr:to>
      <cdr:x>0.36714</cdr:x>
      <cdr:y>0.41306</cdr:y>
    </cdr:to>
    <cdr:sp macro="" textlink="">
      <cdr:nvSpPr>
        <cdr:cNvPr id="21857" name="NDMPlot_ElementConcrete24">
          <a:extLst xmlns:a="http://schemas.openxmlformats.org/drawingml/2006/main">
            <a:ext uri="{FF2B5EF4-FFF2-40B4-BE49-F238E27FC236}">
              <a16:creationId xmlns:a16="http://schemas.microsoft.com/office/drawing/2014/main" id="{913C6EEC-92C4-4EBA-83AD-B079EE1DF6DE}"/>
            </a:ext>
          </a:extLst>
        </cdr:cNvPr>
        <cdr:cNvSpPr/>
      </cdr:nvSpPr>
      <cdr:spPr>
        <a:xfrm xmlns:a="http://schemas.openxmlformats.org/drawingml/2006/main">
          <a:off x="3429549" y="2438949"/>
          <a:ext cx="393835" cy="39383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0.38335</cdr:x>
      <cdr:y>0.35564</cdr:y>
    </cdr:from>
    <cdr:to>
      <cdr:x>0.42116</cdr:x>
      <cdr:y>0.41306</cdr:y>
    </cdr:to>
    <cdr:sp macro="" textlink="">
      <cdr:nvSpPr>
        <cdr:cNvPr id="21858" name="NDMPlot_ElementConcrete25">
          <a:extLst xmlns:a="http://schemas.openxmlformats.org/drawingml/2006/main">
            <a:ext uri="{FF2B5EF4-FFF2-40B4-BE49-F238E27FC236}">
              <a16:creationId xmlns:a16="http://schemas.microsoft.com/office/drawing/2014/main" id="{C906627B-4477-4A28-ABF8-95267DB46C5F}"/>
            </a:ext>
          </a:extLst>
        </cdr:cNvPr>
        <cdr:cNvSpPr/>
      </cdr:nvSpPr>
      <cdr:spPr>
        <a:xfrm xmlns:a="http://schemas.openxmlformats.org/drawingml/2006/main">
          <a:off x="3992171" y="2438949"/>
          <a:ext cx="393836" cy="39383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0.43737</cdr:x>
      <cdr:y>0.35564</cdr:y>
    </cdr:from>
    <cdr:to>
      <cdr:x>0.47519</cdr:x>
      <cdr:y>0.41306</cdr:y>
    </cdr:to>
    <cdr:sp macro="" textlink="">
      <cdr:nvSpPr>
        <cdr:cNvPr id="21859" name="NDMPlot_ElementConcrete26">
          <a:extLst xmlns:a="http://schemas.openxmlformats.org/drawingml/2006/main">
            <a:ext uri="{FF2B5EF4-FFF2-40B4-BE49-F238E27FC236}">
              <a16:creationId xmlns:a16="http://schemas.microsoft.com/office/drawing/2014/main" id="{C826D1FA-4938-4469-9A87-B73E1F4CC76B}"/>
            </a:ext>
          </a:extLst>
        </cdr:cNvPr>
        <cdr:cNvSpPr/>
      </cdr:nvSpPr>
      <cdr:spPr>
        <a:xfrm xmlns:a="http://schemas.openxmlformats.org/drawingml/2006/main">
          <a:off x="4554793" y="2438949"/>
          <a:ext cx="393836" cy="39383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0.4914</cdr:x>
      <cdr:y>0.35564</cdr:y>
    </cdr:from>
    <cdr:to>
      <cdr:x>0.52922</cdr:x>
      <cdr:y>0.41306</cdr:y>
    </cdr:to>
    <cdr:sp macro="" textlink="">
      <cdr:nvSpPr>
        <cdr:cNvPr id="21860" name="NDMPlot_ElementConcrete27">
          <a:extLst xmlns:a="http://schemas.openxmlformats.org/drawingml/2006/main">
            <a:ext uri="{FF2B5EF4-FFF2-40B4-BE49-F238E27FC236}">
              <a16:creationId xmlns:a16="http://schemas.microsoft.com/office/drawing/2014/main" id="{A9893CF1-78D1-4C2B-A236-7FC4A6DF1947}"/>
            </a:ext>
          </a:extLst>
        </cdr:cNvPr>
        <cdr:cNvSpPr/>
      </cdr:nvSpPr>
      <cdr:spPr>
        <a:xfrm xmlns:a="http://schemas.openxmlformats.org/drawingml/2006/main">
          <a:off x="5117416" y="2438949"/>
          <a:ext cx="393835" cy="39383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0.54542</cdr:x>
      <cdr:y>0.35564</cdr:y>
    </cdr:from>
    <cdr:to>
      <cdr:x>0.58324</cdr:x>
      <cdr:y>0.41306</cdr:y>
    </cdr:to>
    <cdr:sp macro="" textlink="">
      <cdr:nvSpPr>
        <cdr:cNvPr id="21861" name="NDMPlot_ElementConcrete28">
          <a:extLst xmlns:a="http://schemas.openxmlformats.org/drawingml/2006/main">
            <a:ext uri="{FF2B5EF4-FFF2-40B4-BE49-F238E27FC236}">
              <a16:creationId xmlns:a16="http://schemas.microsoft.com/office/drawing/2014/main" id="{04C3892C-E875-4706-A6F6-0184FD205546}"/>
            </a:ext>
          </a:extLst>
        </cdr:cNvPr>
        <cdr:cNvSpPr/>
      </cdr:nvSpPr>
      <cdr:spPr>
        <a:xfrm xmlns:a="http://schemas.openxmlformats.org/drawingml/2006/main">
          <a:off x="5680038" y="2438949"/>
          <a:ext cx="393836" cy="39383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0.32932</cdr:x>
      <cdr:y>0.2736</cdr:y>
    </cdr:from>
    <cdr:to>
      <cdr:x>0.36714</cdr:x>
      <cdr:y>0.33102</cdr:y>
    </cdr:to>
    <cdr:sp macro="" textlink="">
      <cdr:nvSpPr>
        <cdr:cNvPr id="21862" name="NDMPlot_ElementConcrete29">
          <a:extLst xmlns:a="http://schemas.openxmlformats.org/drawingml/2006/main">
            <a:ext uri="{FF2B5EF4-FFF2-40B4-BE49-F238E27FC236}">
              <a16:creationId xmlns:a16="http://schemas.microsoft.com/office/drawing/2014/main" id="{51A88313-FCA2-413D-B43B-65DA57D60590}"/>
            </a:ext>
          </a:extLst>
        </cdr:cNvPr>
        <cdr:cNvSpPr/>
      </cdr:nvSpPr>
      <cdr:spPr>
        <a:xfrm xmlns:a="http://schemas.openxmlformats.org/drawingml/2006/main">
          <a:off x="3429549" y="1876326"/>
          <a:ext cx="393835" cy="393836"/>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0.38335</cdr:x>
      <cdr:y>0.2736</cdr:y>
    </cdr:from>
    <cdr:to>
      <cdr:x>0.42116</cdr:x>
      <cdr:y>0.33102</cdr:y>
    </cdr:to>
    <cdr:sp macro="" textlink="">
      <cdr:nvSpPr>
        <cdr:cNvPr id="21863" name="NDMPlot_ElementConcrete30">
          <a:extLst xmlns:a="http://schemas.openxmlformats.org/drawingml/2006/main">
            <a:ext uri="{FF2B5EF4-FFF2-40B4-BE49-F238E27FC236}">
              <a16:creationId xmlns:a16="http://schemas.microsoft.com/office/drawing/2014/main" id="{802F71B4-B2FC-4DA1-8BBF-70748E5B96FC}"/>
            </a:ext>
          </a:extLst>
        </cdr:cNvPr>
        <cdr:cNvSpPr/>
      </cdr:nvSpPr>
      <cdr:spPr>
        <a:xfrm xmlns:a="http://schemas.openxmlformats.org/drawingml/2006/main">
          <a:off x="3992171" y="1876326"/>
          <a:ext cx="393836" cy="393836"/>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0.43737</cdr:x>
      <cdr:y>0.2736</cdr:y>
    </cdr:from>
    <cdr:to>
      <cdr:x>0.47519</cdr:x>
      <cdr:y>0.33102</cdr:y>
    </cdr:to>
    <cdr:sp macro="" textlink="">
      <cdr:nvSpPr>
        <cdr:cNvPr id="21864" name="NDMPlot_ElementConcrete31">
          <a:extLst xmlns:a="http://schemas.openxmlformats.org/drawingml/2006/main">
            <a:ext uri="{FF2B5EF4-FFF2-40B4-BE49-F238E27FC236}">
              <a16:creationId xmlns:a16="http://schemas.microsoft.com/office/drawing/2014/main" id="{F42B6F72-92F6-4FBF-AB37-12996A56F8C8}"/>
            </a:ext>
          </a:extLst>
        </cdr:cNvPr>
        <cdr:cNvSpPr/>
      </cdr:nvSpPr>
      <cdr:spPr>
        <a:xfrm xmlns:a="http://schemas.openxmlformats.org/drawingml/2006/main">
          <a:off x="4554793" y="1876326"/>
          <a:ext cx="393836" cy="393836"/>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0.4914</cdr:x>
      <cdr:y>0.2736</cdr:y>
    </cdr:from>
    <cdr:to>
      <cdr:x>0.52922</cdr:x>
      <cdr:y>0.33102</cdr:y>
    </cdr:to>
    <cdr:sp macro="" textlink="">
      <cdr:nvSpPr>
        <cdr:cNvPr id="21865" name="NDMPlot_ElementConcrete32">
          <a:extLst xmlns:a="http://schemas.openxmlformats.org/drawingml/2006/main">
            <a:ext uri="{FF2B5EF4-FFF2-40B4-BE49-F238E27FC236}">
              <a16:creationId xmlns:a16="http://schemas.microsoft.com/office/drawing/2014/main" id="{6E26A682-3296-44A2-A658-F4798C724385}"/>
            </a:ext>
          </a:extLst>
        </cdr:cNvPr>
        <cdr:cNvSpPr/>
      </cdr:nvSpPr>
      <cdr:spPr>
        <a:xfrm xmlns:a="http://schemas.openxmlformats.org/drawingml/2006/main">
          <a:off x="5117416" y="1876326"/>
          <a:ext cx="393835" cy="393836"/>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0.53732</cdr:x>
      <cdr:y>0.491</cdr:y>
    </cdr:from>
    <cdr:to>
      <cdr:x>0.55893</cdr:x>
      <cdr:y>0.52382</cdr:y>
    </cdr:to>
    <cdr:sp macro="" textlink="">
      <cdr:nvSpPr>
        <cdr:cNvPr id="21866" name="NDMPlot_ElementRebar33">
          <a:extLst xmlns:a="http://schemas.openxmlformats.org/drawingml/2006/main">
            <a:ext uri="{FF2B5EF4-FFF2-40B4-BE49-F238E27FC236}">
              <a16:creationId xmlns:a16="http://schemas.microsoft.com/office/drawing/2014/main" id="{1B15153E-8EAD-43E8-8099-E59137D8AC3A}"/>
            </a:ext>
          </a:extLst>
        </cdr:cNvPr>
        <cdr:cNvSpPr/>
      </cdr:nvSpPr>
      <cdr:spPr>
        <a:xfrm xmlns:a="http://schemas.openxmlformats.org/drawingml/2006/main">
          <a:off x="5595644" y="3367275"/>
          <a:ext cx="225050" cy="225050"/>
        </a:xfrm>
        <a:prstGeom xmlns:a="http://schemas.openxmlformats.org/drawingml/2006/main" prst="ellipse">
          <a:avLst/>
        </a:prstGeom>
        <a:solidFill xmlns:a="http://schemas.openxmlformats.org/drawingml/2006/main">
          <a:srgbClr val="889E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0.50251</cdr:x>
      <cdr:y>0.36338</cdr:y>
    </cdr:from>
    <cdr:to>
      <cdr:x>0.52412</cdr:x>
      <cdr:y>0.39619</cdr:y>
    </cdr:to>
    <cdr:sp macro="" textlink="">
      <cdr:nvSpPr>
        <cdr:cNvPr id="21867" name="NDMPlot_ElementRebar34">
          <a:extLst xmlns:a="http://schemas.openxmlformats.org/drawingml/2006/main">
            <a:ext uri="{FF2B5EF4-FFF2-40B4-BE49-F238E27FC236}">
              <a16:creationId xmlns:a16="http://schemas.microsoft.com/office/drawing/2014/main" id="{611BF56E-0B46-482F-A28E-9CD9BA418AFB}"/>
            </a:ext>
          </a:extLst>
        </cdr:cNvPr>
        <cdr:cNvSpPr/>
      </cdr:nvSpPr>
      <cdr:spPr>
        <a:xfrm xmlns:a="http://schemas.openxmlformats.org/drawingml/2006/main">
          <a:off x="5233110" y="2492041"/>
          <a:ext cx="225049" cy="225048"/>
        </a:xfrm>
        <a:prstGeom xmlns:a="http://schemas.openxmlformats.org/drawingml/2006/main" prst="ellipse">
          <a:avLst/>
        </a:prstGeom>
        <a:solidFill xmlns:a="http://schemas.openxmlformats.org/drawingml/2006/main">
          <a:srgbClr val="D56F6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0.41846</cdr:x>
      <cdr:y>0.31051</cdr:y>
    </cdr:from>
    <cdr:to>
      <cdr:x>0.44007</cdr:x>
      <cdr:y>0.34333</cdr:y>
    </cdr:to>
    <cdr:sp macro="" textlink="">
      <cdr:nvSpPr>
        <cdr:cNvPr id="21868" name="NDMPlot_ElementRebar35">
          <a:extLst xmlns:a="http://schemas.openxmlformats.org/drawingml/2006/main">
            <a:ext uri="{FF2B5EF4-FFF2-40B4-BE49-F238E27FC236}">
              <a16:creationId xmlns:a16="http://schemas.microsoft.com/office/drawing/2014/main" id="{1CF63C65-C4E4-45D3-B442-28F58865E266}"/>
            </a:ext>
          </a:extLst>
        </cdr:cNvPr>
        <cdr:cNvSpPr/>
      </cdr:nvSpPr>
      <cdr:spPr>
        <a:xfrm xmlns:a="http://schemas.openxmlformats.org/drawingml/2006/main">
          <a:off x="4357875" y="2129506"/>
          <a:ext cx="225050" cy="225049"/>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0.33442</cdr:x>
      <cdr:y>0.36338</cdr:y>
    </cdr:from>
    <cdr:to>
      <cdr:x>0.35603</cdr:x>
      <cdr:y>0.39619</cdr:y>
    </cdr:to>
    <cdr:sp macro="" textlink="">
      <cdr:nvSpPr>
        <cdr:cNvPr id="21869" name="NDMPlot_ElementRebar36">
          <a:extLst xmlns:a="http://schemas.openxmlformats.org/drawingml/2006/main">
            <a:ext uri="{FF2B5EF4-FFF2-40B4-BE49-F238E27FC236}">
              <a16:creationId xmlns:a16="http://schemas.microsoft.com/office/drawing/2014/main" id="{BFC3D066-E965-43B5-8743-A93323FA83D8}"/>
            </a:ext>
          </a:extLst>
        </cdr:cNvPr>
        <cdr:cNvSpPr/>
      </cdr:nvSpPr>
      <cdr:spPr>
        <a:xfrm xmlns:a="http://schemas.openxmlformats.org/drawingml/2006/main">
          <a:off x="3482641" y="2492041"/>
          <a:ext cx="225049" cy="225048"/>
        </a:xfrm>
        <a:prstGeom xmlns:a="http://schemas.openxmlformats.org/drawingml/2006/main" prst="ellipse">
          <a:avLst/>
        </a:prstGeom>
        <a:solidFill xmlns:a="http://schemas.openxmlformats.org/drawingml/2006/main">
          <a:srgbClr val="D56F6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0.29961</cdr:x>
      <cdr:y>0.491</cdr:y>
    </cdr:from>
    <cdr:to>
      <cdr:x>0.32122</cdr:x>
      <cdr:y>0.52382</cdr:y>
    </cdr:to>
    <cdr:sp macro="" textlink="">
      <cdr:nvSpPr>
        <cdr:cNvPr id="21870" name="NDMPlot_ElementRebar37">
          <a:extLst xmlns:a="http://schemas.openxmlformats.org/drawingml/2006/main">
            <a:ext uri="{FF2B5EF4-FFF2-40B4-BE49-F238E27FC236}">
              <a16:creationId xmlns:a16="http://schemas.microsoft.com/office/drawing/2014/main" id="{AF790986-2C2B-4101-8BA7-A9D0287106E5}"/>
            </a:ext>
          </a:extLst>
        </cdr:cNvPr>
        <cdr:cNvSpPr/>
      </cdr:nvSpPr>
      <cdr:spPr>
        <a:xfrm xmlns:a="http://schemas.openxmlformats.org/drawingml/2006/main">
          <a:off x="3120106" y="3367275"/>
          <a:ext cx="225050" cy="225050"/>
        </a:xfrm>
        <a:prstGeom xmlns:a="http://schemas.openxmlformats.org/drawingml/2006/main" prst="ellipse">
          <a:avLst/>
        </a:prstGeom>
        <a:solidFill xmlns:a="http://schemas.openxmlformats.org/drawingml/2006/main">
          <a:srgbClr val="889E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0.33442</cdr:x>
      <cdr:y>0.61862</cdr:y>
    </cdr:from>
    <cdr:to>
      <cdr:x>0.35603</cdr:x>
      <cdr:y>0.65144</cdr:y>
    </cdr:to>
    <cdr:sp macro="" textlink="">
      <cdr:nvSpPr>
        <cdr:cNvPr id="21871" name="NDMPlot_ElementRebar38">
          <a:extLst xmlns:a="http://schemas.openxmlformats.org/drawingml/2006/main">
            <a:ext uri="{FF2B5EF4-FFF2-40B4-BE49-F238E27FC236}">
              <a16:creationId xmlns:a16="http://schemas.microsoft.com/office/drawing/2014/main" id="{CD5112E4-DB55-4AFB-9C70-EE88045E3E6B}"/>
            </a:ext>
          </a:extLst>
        </cdr:cNvPr>
        <cdr:cNvSpPr/>
      </cdr:nvSpPr>
      <cdr:spPr>
        <a:xfrm xmlns:a="http://schemas.openxmlformats.org/drawingml/2006/main">
          <a:off x="3482641" y="4242510"/>
          <a:ext cx="225049" cy="225049"/>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0.41846</cdr:x>
      <cdr:y>0.67148</cdr:y>
    </cdr:from>
    <cdr:to>
      <cdr:x>0.44007</cdr:x>
      <cdr:y>0.7043</cdr:y>
    </cdr:to>
    <cdr:sp macro="" textlink="">
      <cdr:nvSpPr>
        <cdr:cNvPr id="21872" name="NDMPlot_ElementRebar39">
          <a:extLst xmlns:a="http://schemas.openxmlformats.org/drawingml/2006/main">
            <a:ext uri="{FF2B5EF4-FFF2-40B4-BE49-F238E27FC236}">
              <a16:creationId xmlns:a16="http://schemas.microsoft.com/office/drawing/2014/main" id="{9EBE56C5-81CA-443F-A8A9-9A1D56AE9AB5}"/>
            </a:ext>
          </a:extLst>
        </cdr:cNvPr>
        <cdr:cNvSpPr/>
      </cdr:nvSpPr>
      <cdr:spPr>
        <a:xfrm xmlns:a="http://schemas.openxmlformats.org/drawingml/2006/main">
          <a:off x="4357875" y="4605044"/>
          <a:ext cx="225050" cy="225050"/>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0.50251</cdr:x>
      <cdr:y>0.61862</cdr:y>
    </cdr:from>
    <cdr:to>
      <cdr:x>0.52412</cdr:x>
      <cdr:y>0.65144</cdr:y>
    </cdr:to>
    <cdr:sp macro="" textlink="">
      <cdr:nvSpPr>
        <cdr:cNvPr id="21873" name="NDMPlot_ElementRebar40">
          <a:extLst xmlns:a="http://schemas.openxmlformats.org/drawingml/2006/main">
            <a:ext uri="{FF2B5EF4-FFF2-40B4-BE49-F238E27FC236}">
              <a16:creationId xmlns:a16="http://schemas.microsoft.com/office/drawing/2014/main" id="{B25AE6EF-A459-4872-98F7-944406E065E4}"/>
            </a:ext>
          </a:extLst>
        </cdr:cNvPr>
        <cdr:cNvSpPr/>
      </cdr:nvSpPr>
      <cdr:spPr>
        <a:xfrm xmlns:a="http://schemas.openxmlformats.org/drawingml/2006/main">
          <a:off x="5233110" y="4242510"/>
          <a:ext cx="225049" cy="225049"/>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0.26719</cdr:x>
      <cdr:y>0.26129</cdr:y>
    </cdr:from>
    <cdr:to>
      <cdr:x>0.59135</cdr:x>
      <cdr:y>0.75352</cdr:y>
    </cdr:to>
    <cdr:sp macro="" textlink="">
      <cdr:nvSpPr>
        <cdr:cNvPr id="21874" name="NDMPlot_ContourCircle41">
          <a:extLst xmlns:a="http://schemas.openxmlformats.org/drawingml/2006/main">
            <a:ext uri="{FF2B5EF4-FFF2-40B4-BE49-F238E27FC236}">
              <a16:creationId xmlns:a16="http://schemas.microsoft.com/office/drawing/2014/main" id="{40F1D956-69A7-4D26-BC62-A2A196B3177C}"/>
            </a:ext>
          </a:extLst>
        </cdr:cNvPr>
        <cdr:cNvSpPr/>
      </cdr:nvSpPr>
      <cdr:spPr>
        <a:xfrm xmlns:a="http://schemas.openxmlformats.org/drawingml/2006/main">
          <a:off x="2782533" y="1791933"/>
          <a:ext cx="3375734" cy="3375734"/>
        </a:xfrm>
        <a:prstGeom xmlns:a="http://schemas.openxmlformats.org/drawingml/2006/main" prst="ellipse">
          <a:avLst/>
        </a:prstGeom>
        <a:noFill xmlns:a="http://schemas.openxmlformats.org/drawingml/2006/main"/>
        <a:ln xmlns:a="http://schemas.openxmlformats.org/drawingml/2006/main" w="25400" cap="flat" cmpd="sng" algn="ctr">
          <a:solidFill>
            <a:srgbClr val="191919"/>
          </a:solidFill>
          <a:prstDash val="solid"/>
          <a:miter lim="800000"/>
        </a:ln>
        <a:effectLst xmlns:a="http://schemas.openxmlformats.org/drawingml/2006/main"/>
        <a:extLst xmlns:a="http://schemas.openxmlformats.org/drawingml/2006/main">
          <a:ext uri="{909E8E84-426E-40DD-AFC4-6F175D3DCCD1}">
            <a14:hiddenFill xmlns:a14="http://schemas.microsoft.com/office/drawing/2010/main">
              <a:solidFill>
                <a:schemeClr val="accent1"/>
              </a:solidFill>
            </a14:hiddenFill>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0.37697</cdr:x>
      <cdr:y>0.21207</cdr:y>
    </cdr:from>
    <cdr:to>
      <cdr:x>0.48157</cdr:x>
      <cdr:y>0.21207</cdr:y>
    </cdr:to>
    <cdr:cxnSp macro="">
      <cdr:nvCxnSpPr>
        <cdr:cNvPr id="21875" name="NDMPlot_AnnotationLine42">
          <a:extLst xmlns:a="http://schemas.openxmlformats.org/drawingml/2006/main">
            <a:ext uri="{FF2B5EF4-FFF2-40B4-BE49-F238E27FC236}">
              <a16:creationId xmlns:a16="http://schemas.microsoft.com/office/drawing/2014/main" id="{D09C6927-535F-449E-B579-CFB24A6B892A}"/>
            </a:ext>
          </a:extLst>
        </cdr:cNvPr>
        <cdr:cNvCxnSpPr/>
      </cdr:nvCxnSpPr>
      <cdr:spPr>
        <a:xfrm xmlns:a="http://schemas.openxmlformats.org/drawingml/2006/main">
          <a:off x="3925782" y="1454360"/>
          <a:ext cx="1089236"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0.17554</cdr:y>
    </cdr:from>
    <cdr:to>
      <cdr:x>0.52073</cdr:x>
      <cdr:y>0.21526</cdr:y>
    </cdr:to>
    <cdr:sp macro="" textlink="">
      <cdr:nvSpPr>
        <cdr:cNvPr id="21876" name="NDMPlot_Text43">
          <a:extLst xmlns:a="http://schemas.openxmlformats.org/drawingml/2006/main">
            <a:ext uri="{FF2B5EF4-FFF2-40B4-BE49-F238E27FC236}">
              <a16:creationId xmlns:a16="http://schemas.microsoft.com/office/drawing/2014/main" id="{43782315-78FD-4290-A708-FA8FC5C33052}"/>
            </a:ext>
          </a:extLst>
        </cdr:cNvPr>
        <cdr:cNvSpPr txBox="1"/>
      </cdr:nvSpPr>
      <cdr:spPr>
        <a:xfrm xmlns:a="http://schemas.openxmlformats.org/drawingml/2006/main">
          <a:off x="3517900" y="1203852"/>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0.15914</cdr:x>
      <cdr:y>0.75352</cdr:y>
    </cdr:from>
    <cdr:to>
      <cdr:x>0.26719</cdr:x>
      <cdr:y>0.75352</cdr:y>
    </cdr:to>
    <cdr:cxnSp macro="">
      <cdr:nvCxnSpPr>
        <cdr:cNvPr id="21877" name="NDMPlot_AnnotationLine44">
          <a:extLst xmlns:a="http://schemas.openxmlformats.org/drawingml/2006/main">
            <a:ext uri="{FF2B5EF4-FFF2-40B4-BE49-F238E27FC236}">
              <a16:creationId xmlns:a16="http://schemas.microsoft.com/office/drawing/2014/main" id="{4D4D631D-3C77-4214-B197-E8FE3C6E1327}"/>
            </a:ext>
          </a:extLst>
        </cdr:cNvPr>
        <cdr:cNvCxnSpPr/>
      </cdr:nvCxnSpPr>
      <cdr:spPr>
        <a:xfrm xmlns:a="http://schemas.openxmlformats.org/drawingml/2006/main" flipH="1">
          <a:off x="1657288" y="5167667"/>
          <a:ext cx="1125245"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0.15914</cdr:x>
      <cdr:y>0.26129</cdr:y>
    </cdr:from>
    <cdr:to>
      <cdr:x>0.26719</cdr:x>
      <cdr:y>0.26129</cdr:y>
    </cdr:to>
    <cdr:cxnSp macro="">
      <cdr:nvCxnSpPr>
        <cdr:cNvPr id="21878" name="NDMPlot_AnnotationLine45">
          <a:extLst xmlns:a="http://schemas.openxmlformats.org/drawingml/2006/main">
            <a:ext uri="{FF2B5EF4-FFF2-40B4-BE49-F238E27FC236}">
              <a16:creationId xmlns:a16="http://schemas.microsoft.com/office/drawing/2014/main" id="{C2BAFD23-C350-4AEB-A323-AC02270634D1}"/>
            </a:ext>
          </a:extLst>
        </cdr:cNvPr>
        <cdr:cNvCxnSpPr/>
      </cdr:nvCxnSpPr>
      <cdr:spPr>
        <a:xfrm xmlns:a="http://schemas.openxmlformats.org/drawingml/2006/main" flipH="1">
          <a:off x="1657288" y="1791933"/>
          <a:ext cx="1125245"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0.15914</cdr:x>
      <cdr:y>0.26129</cdr:y>
    </cdr:from>
    <cdr:to>
      <cdr:x>0.15914</cdr:x>
      <cdr:y>0.75352</cdr:y>
    </cdr:to>
    <cdr:cxnSp macro="">
      <cdr:nvCxnSpPr>
        <cdr:cNvPr id="21879" name="NDMPlot_AnnotationLine46">
          <a:extLst xmlns:a="http://schemas.openxmlformats.org/drawingml/2006/main">
            <a:ext uri="{FF2B5EF4-FFF2-40B4-BE49-F238E27FC236}">
              <a16:creationId xmlns:a16="http://schemas.microsoft.com/office/drawing/2014/main" id="{B851D9B7-2CEE-4E5F-B260-99BE8B50C13E}"/>
            </a:ext>
          </a:extLst>
        </cdr:cNvPr>
        <cdr:cNvCxnSpPr/>
      </cdr:nvCxnSpPr>
      <cdr:spPr>
        <a:xfrm xmlns:a="http://schemas.openxmlformats.org/drawingml/2006/main" flipV="1">
          <a:off x="1657288" y="1791933"/>
          <a:ext cx="0" cy="3375734"/>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0.13509</cdr:x>
      <cdr:y>0.36852</cdr:y>
    </cdr:from>
    <cdr:to>
      <cdr:x>0.16124</cdr:x>
      <cdr:y>0.6463</cdr:y>
    </cdr:to>
    <cdr:sp macro="" textlink="">
      <cdr:nvSpPr>
        <cdr:cNvPr id="21880" name="NDMPlot_Text47">
          <a:extLst xmlns:a="http://schemas.openxmlformats.org/drawingml/2006/main">
            <a:ext uri="{FF2B5EF4-FFF2-40B4-BE49-F238E27FC236}">
              <a16:creationId xmlns:a16="http://schemas.microsoft.com/office/drawing/2014/main" id="{0AF9BE3B-A092-42EB-90EC-CAD0CD078EFB}"/>
            </a:ext>
          </a:extLst>
        </cdr:cNvPr>
        <cdr:cNvSpPr txBox="1"/>
      </cdr:nvSpPr>
      <cdr:spPr>
        <a:xfrm xmlns:a="http://schemas.openxmlformats.org/drawingml/2006/main">
          <a:off x="1406781"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D=0.3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21881" name="NDMPlot_Text48">
          <a:extLst xmlns:a="http://schemas.openxmlformats.org/drawingml/2006/main">
            <a:ext uri="{FF2B5EF4-FFF2-40B4-BE49-F238E27FC236}">
              <a16:creationId xmlns:a16="http://schemas.microsoft.com/office/drawing/2014/main" id="{9361616C-E9FD-4598-91C3-02E013C1CF83}"/>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21882" name="NDMPlot_LegendGradient49">
          <a:extLst xmlns:a="http://schemas.openxmlformats.org/drawingml/2006/main">
            <a:ext uri="{FF2B5EF4-FFF2-40B4-BE49-F238E27FC236}">
              <a16:creationId xmlns:a16="http://schemas.microsoft.com/office/drawing/2014/main" id="{86027255-2CCA-4C5E-BE9A-B4619E27AAD9}"/>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21883" name="NDMPlot_LegendGradient50">
          <a:extLst xmlns:a="http://schemas.openxmlformats.org/drawingml/2006/main">
            <a:ext uri="{FF2B5EF4-FFF2-40B4-BE49-F238E27FC236}">
              <a16:creationId xmlns:a16="http://schemas.microsoft.com/office/drawing/2014/main" id="{61800C73-B2E9-4667-9C68-C8F14C9EED96}"/>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21884" name="NDMPlot_LegendGradient51">
          <a:extLst xmlns:a="http://schemas.openxmlformats.org/drawingml/2006/main">
            <a:ext uri="{FF2B5EF4-FFF2-40B4-BE49-F238E27FC236}">
              <a16:creationId xmlns:a16="http://schemas.microsoft.com/office/drawing/2014/main" id="{48C18EE8-4013-451A-97F0-144FD082472A}"/>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21885" name="NDMPlot_LegendGradient52">
          <a:extLst xmlns:a="http://schemas.openxmlformats.org/drawingml/2006/main">
            <a:ext uri="{FF2B5EF4-FFF2-40B4-BE49-F238E27FC236}">
              <a16:creationId xmlns:a16="http://schemas.microsoft.com/office/drawing/2014/main" id="{9CA34862-8782-4119-8FA8-00B1118B08C4}"/>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21886" name="NDMPlot_LegendGradient53">
          <a:extLst xmlns:a="http://schemas.openxmlformats.org/drawingml/2006/main">
            <a:ext uri="{FF2B5EF4-FFF2-40B4-BE49-F238E27FC236}">
              <a16:creationId xmlns:a16="http://schemas.microsoft.com/office/drawing/2014/main" id="{096B96E9-46A9-4771-B178-7683451EB8D4}"/>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21887" name="NDMPlot_LegendGradient54">
          <a:extLst xmlns:a="http://schemas.openxmlformats.org/drawingml/2006/main">
            <a:ext uri="{FF2B5EF4-FFF2-40B4-BE49-F238E27FC236}">
              <a16:creationId xmlns:a16="http://schemas.microsoft.com/office/drawing/2014/main" id="{376E485E-504A-4738-8F54-9CD76346673C}"/>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21888" name="NDMPlot_LegendGradient55">
          <a:extLst xmlns:a="http://schemas.openxmlformats.org/drawingml/2006/main">
            <a:ext uri="{FF2B5EF4-FFF2-40B4-BE49-F238E27FC236}">
              <a16:creationId xmlns:a16="http://schemas.microsoft.com/office/drawing/2014/main" id="{FC918B49-E08B-4E06-8ECD-4F6A6F70709A}"/>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21889" name="NDMPlot_LegendGradient56">
          <a:extLst xmlns:a="http://schemas.openxmlformats.org/drawingml/2006/main">
            <a:ext uri="{FF2B5EF4-FFF2-40B4-BE49-F238E27FC236}">
              <a16:creationId xmlns:a16="http://schemas.microsoft.com/office/drawing/2014/main" id="{BFFD9C52-ADAE-4005-896F-96C974546185}"/>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21890" name="NDMPlot_LegendGradient57">
          <a:extLst xmlns:a="http://schemas.openxmlformats.org/drawingml/2006/main">
            <a:ext uri="{FF2B5EF4-FFF2-40B4-BE49-F238E27FC236}">
              <a16:creationId xmlns:a16="http://schemas.microsoft.com/office/drawing/2014/main" id="{673AD207-6C13-4F89-8C38-DEBAD765843A}"/>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21891" name="NDMPlot_LegendGradient58">
          <a:extLst xmlns:a="http://schemas.openxmlformats.org/drawingml/2006/main">
            <a:ext uri="{FF2B5EF4-FFF2-40B4-BE49-F238E27FC236}">
              <a16:creationId xmlns:a16="http://schemas.microsoft.com/office/drawing/2014/main" id="{FAA1AF4E-370F-445D-BE70-3664B4D8690D}"/>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21892" name="NDMPlot_LegendGradient59">
          <a:extLst xmlns:a="http://schemas.openxmlformats.org/drawingml/2006/main">
            <a:ext uri="{FF2B5EF4-FFF2-40B4-BE49-F238E27FC236}">
              <a16:creationId xmlns:a16="http://schemas.microsoft.com/office/drawing/2014/main" id="{2B88A0C5-94B6-45C6-9DAF-A2F142641B1E}"/>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21893" name="NDMPlot_LegendGradient60">
          <a:extLst xmlns:a="http://schemas.openxmlformats.org/drawingml/2006/main">
            <a:ext uri="{FF2B5EF4-FFF2-40B4-BE49-F238E27FC236}">
              <a16:creationId xmlns:a16="http://schemas.microsoft.com/office/drawing/2014/main" id="{077CA82A-2A20-4AEE-886E-27E4306595CB}"/>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21894" name="NDMPlot_Text61">
          <a:extLst xmlns:a="http://schemas.openxmlformats.org/drawingml/2006/main">
            <a:ext uri="{FF2B5EF4-FFF2-40B4-BE49-F238E27FC236}">
              <a16:creationId xmlns:a16="http://schemas.microsoft.com/office/drawing/2014/main" id="{1AF870F5-8DD1-48AF-978F-19D1D1CB2C1F}"/>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21895" name="NDMPlot_Text62">
          <a:extLst xmlns:a="http://schemas.openxmlformats.org/drawingml/2006/main">
            <a:ext uri="{FF2B5EF4-FFF2-40B4-BE49-F238E27FC236}">
              <a16:creationId xmlns:a16="http://schemas.microsoft.com/office/drawing/2014/main" id="{8589A2FB-C5FB-44C1-89E8-4B035B8AD20F}"/>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-350.3</a:t>
          </a:r>
        </a:p>
      </cdr:txBody>
    </cdr:sp>
  </cdr:relSizeAnchor>
  <cdr:relSizeAnchor xmlns:cdr="http://schemas.openxmlformats.org/drawingml/2006/chartDrawing">
    <cdr:from>
      <cdr:x>0.86098</cdr:x>
      <cdr:y>0.24444</cdr:y>
    </cdr:from>
    <cdr:to>
      <cdr:x>0.96341</cdr:x>
      <cdr:y>0.27407</cdr:y>
    </cdr:to>
    <cdr:sp macro="" textlink="">
      <cdr:nvSpPr>
        <cdr:cNvPr id="21896" name="NDMPlot_Text63">
          <a:extLst xmlns:a="http://schemas.openxmlformats.org/drawingml/2006/main">
            <a:ext uri="{FF2B5EF4-FFF2-40B4-BE49-F238E27FC236}">
              <a16:creationId xmlns:a16="http://schemas.microsoft.com/office/drawing/2014/main" id="{3387C564-65A8-4254-8BB9-69323317DFC0}"/>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1897" name="NDMPlot_Text64">
          <a:extLst xmlns:a="http://schemas.openxmlformats.org/drawingml/2006/main">
            <a:ext uri="{FF2B5EF4-FFF2-40B4-BE49-F238E27FC236}">
              <a16:creationId xmlns:a16="http://schemas.microsoft.com/office/drawing/2014/main" id="{8FE0DAA8-E119-4EC2-88F1-1AC2F52E7902}"/>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327.9</a:t>
          </a:r>
        </a:p>
      </cdr:txBody>
    </cdr:sp>
  </cdr:relSizeAnchor>
  <cdr:relSizeAnchor xmlns:cdr="http://schemas.openxmlformats.org/drawingml/2006/chartDrawing">
    <cdr:from>
      <cdr:x>0.86098</cdr:x>
      <cdr:y>0.35556</cdr:y>
    </cdr:from>
    <cdr:to>
      <cdr:x>0.96829</cdr:x>
      <cdr:y>0.38148</cdr:y>
    </cdr:to>
    <cdr:sp macro="" textlink="">
      <cdr:nvSpPr>
        <cdr:cNvPr id="21898" name="NDMPlot_Text65">
          <a:extLst xmlns:a="http://schemas.openxmlformats.org/drawingml/2006/main">
            <a:ext uri="{FF2B5EF4-FFF2-40B4-BE49-F238E27FC236}">
              <a16:creationId xmlns:a16="http://schemas.microsoft.com/office/drawing/2014/main" id="{53D11FB8-5A5E-4825-A560-617C628EC7DF}"/>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1899" name="NDMPlot_Text66">
          <a:extLst xmlns:a="http://schemas.openxmlformats.org/drawingml/2006/main">
            <a:ext uri="{FF2B5EF4-FFF2-40B4-BE49-F238E27FC236}">
              <a16:creationId xmlns:a16="http://schemas.microsoft.com/office/drawing/2014/main" id="{9A7604C9-8311-437B-858B-4FB7844A6267}"/>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1900" name="NDMPlot_LegendGradient67">
          <a:extLst xmlns:a="http://schemas.openxmlformats.org/drawingml/2006/main">
            <a:ext uri="{FF2B5EF4-FFF2-40B4-BE49-F238E27FC236}">
              <a16:creationId xmlns:a16="http://schemas.microsoft.com/office/drawing/2014/main" id="{4068EBB1-C84C-43BE-9A3C-F45422CF43F1}"/>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1901" name="NDMPlot_LegendGradient68">
          <a:extLst xmlns:a="http://schemas.openxmlformats.org/drawingml/2006/main">
            <a:ext uri="{FF2B5EF4-FFF2-40B4-BE49-F238E27FC236}">
              <a16:creationId xmlns:a16="http://schemas.microsoft.com/office/drawing/2014/main" id="{871F6B49-1CB1-47C0-A626-EEBD4A5064C5}"/>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1902" name="NDMPlot_LegendGradient69">
          <a:extLst xmlns:a="http://schemas.openxmlformats.org/drawingml/2006/main">
            <a:ext uri="{FF2B5EF4-FFF2-40B4-BE49-F238E27FC236}">
              <a16:creationId xmlns:a16="http://schemas.microsoft.com/office/drawing/2014/main" id="{EEF8529B-8119-4E87-BA7F-E78DD428561C}"/>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1903" name="NDMPlot_LegendGradient70">
          <a:extLst xmlns:a="http://schemas.openxmlformats.org/drawingml/2006/main">
            <a:ext uri="{FF2B5EF4-FFF2-40B4-BE49-F238E27FC236}">
              <a16:creationId xmlns:a16="http://schemas.microsoft.com/office/drawing/2014/main" id="{421CBE7D-FF0F-4A20-921C-E3016A235E8E}"/>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1904" name="NDMPlot_LegendGradient71">
          <a:extLst xmlns:a="http://schemas.openxmlformats.org/drawingml/2006/main">
            <a:ext uri="{FF2B5EF4-FFF2-40B4-BE49-F238E27FC236}">
              <a16:creationId xmlns:a16="http://schemas.microsoft.com/office/drawing/2014/main" id="{E80A2858-01B5-4D6B-90C3-844EB282BDCE}"/>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1905" name="NDMPlot_LegendGradient72">
          <a:extLst xmlns:a="http://schemas.openxmlformats.org/drawingml/2006/main">
            <a:ext uri="{FF2B5EF4-FFF2-40B4-BE49-F238E27FC236}">
              <a16:creationId xmlns:a16="http://schemas.microsoft.com/office/drawing/2014/main" id="{2AF86DA7-F30C-4678-BB16-696906E6DB63}"/>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1906" name="NDMPlot_LegendGradient73">
          <a:extLst xmlns:a="http://schemas.openxmlformats.org/drawingml/2006/main">
            <a:ext uri="{FF2B5EF4-FFF2-40B4-BE49-F238E27FC236}">
              <a16:creationId xmlns:a16="http://schemas.microsoft.com/office/drawing/2014/main" id="{AEC406D1-F04F-4159-9566-D89B981DD14C}"/>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1907" name="NDMPlot_LegendGradient74">
          <a:extLst xmlns:a="http://schemas.openxmlformats.org/drawingml/2006/main">
            <a:ext uri="{FF2B5EF4-FFF2-40B4-BE49-F238E27FC236}">
              <a16:creationId xmlns:a16="http://schemas.microsoft.com/office/drawing/2014/main" id="{77B7AB00-B1DB-45E1-A2A9-9582806674C3}"/>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1908" name="NDMPlot_LegendGradient75">
          <a:extLst xmlns:a="http://schemas.openxmlformats.org/drawingml/2006/main">
            <a:ext uri="{FF2B5EF4-FFF2-40B4-BE49-F238E27FC236}">
              <a16:creationId xmlns:a16="http://schemas.microsoft.com/office/drawing/2014/main" id="{E4DD1CE8-B251-48B7-9956-54358BB5351A}"/>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1909" name="NDMPlot_LegendGradient76">
          <a:extLst xmlns:a="http://schemas.openxmlformats.org/drawingml/2006/main">
            <a:ext uri="{FF2B5EF4-FFF2-40B4-BE49-F238E27FC236}">
              <a16:creationId xmlns:a16="http://schemas.microsoft.com/office/drawing/2014/main" id="{CCC25938-C906-4F0A-847B-DAB0AB6A7FB8}"/>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1910" name="NDMPlot_LegendGradient77">
          <a:extLst xmlns:a="http://schemas.openxmlformats.org/drawingml/2006/main">
            <a:ext uri="{FF2B5EF4-FFF2-40B4-BE49-F238E27FC236}">
              <a16:creationId xmlns:a16="http://schemas.microsoft.com/office/drawing/2014/main" id="{DC7B097F-87FA-4FDE-B5FF-D256A7D134A9}"/>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1911" name="NDMPlot_LegendGradient78">
          <a:extLst xmlns:a="http://schemas.openxmlformats.org/drawingml/2006/main">
            <a:ext uri="{FF2B5EF4-FFF2-40B4-BE49-F238E27FC236}">
              <a16:creationId xmlns:a16="http://schemas.microsoft.com/office/drawing/2014/main" id="{E07AA619-4AB1-4869-B098-7B0030E9BCCB}"/>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1912" name="NDMPlot_Text79">
          <a:extLst xmlns:a="http://schemas.openxmlformats.org/drawingml/2006/main">
            <a:ext uri="{FF2B5EF4-FFF2-40B4-BE49-F238E27FC236}">
              <a16:creationId xmlns:a16="http://schemas.microsoft.com/office/drawing/2014/main" id="{0C1B94ED-4A8E-42EC-AC19-408A4CAF31B2}"/>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1913" name="NDMPlot_Text80">
          <a:extLst xmlns:a="http://schemas.openxmlformats.org/drawingml/2006/main">
            <a:ext uri="{FF2B5EF4-FFF2-40B4-BE49-F238E27FC236}">
              <a16:creationId xmlns:a16="http://schemas.microsoft.com/office/drawing/2014/main" id="{A3E2AF10-728E-4C7F-89BA-0FED796155B4}"/>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-15.5</a:t>
          </a:r>
        </a:p>
      </cdr:txBody>
    </cdr:sp>
  </cdr:relSizeAnchor>
  <cdr:relSizeAnchor xmlns:cdr="http://schemas.openxmlformats.org/drawingml/2006/chartDrawing">
    <cdr:from>
      <cdr:x>0.86098</cdr:x>
      <cdr:y>0.53704</cdr:y>
    </cdr:from>
    <cdr:to>
      <cdr:x>0.96341</cdr:x>
      <cdr:y>0.56667</cdr:y>
    </cdr:to>
    <cdr:sp macro="" textlink="">
      <cdr:nvSpPr>
        <cdr:cNvPr id="21914" name="NDMPlot_Text81">
          <a:extLst xmlns:a="http://schemas.openxmlformats.org/drawingml/2006/main">
            <a:ext uri="{FF2B5EF4-FFF2-40B4-BE49-F238E27FC236}">
              <a16:creationId xmlns:a16="http://schemas.microsoft.com/office/drawing/2014/main" id="{BBCED9F6-BF42-44D3-9F42-6FA78EE64904}"/>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1915" name="NDMPlot_Text82">
          <a:extLst xmlns:a="http://schemas.openxmlformats.org/drawingml/2006/main">
            <a:ext uri="{FF2B5EF4-FFF2-40B4-BE49-F238E27FC236}">
              <a16:creationId xmlns:a16="http://schemas.microsoft.com/office/drawing/2014/main" id="{1ACE3D5E-B902-4D61-946D-C436256AECCB}"/>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1916" name="NDMPlot_Text83">
          <a:extLst xmlns:a="http://schemas.openxmlformats.org/drawingml/2006/main">
            <a:ext uri="{FF2B5EF4-FFF2-40B4-BE49-F238E27FC236}">
              <a16:creationId xmlns:a16="http://schemas.microsoft.com/office/drawing/2014/main" id="{8AC2C4F1-5572-4089-88CC-DD39E305481B}"/>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0.27168</cdr:x>
      <cdr:y>0.44926</cdr:y>
    </cdr:from>
    <cdr:to>
      <cdr:x>0.58686</cdr:x>
      <cdr:y>0.45056</cdr:y>
    </cdr:to>
    <cdr:sp macro="" textlink="">
      <cdr:nvSpPr>
        <cdr:cNvPr id="21917" name="NDMPlot_NeutralAxis84">
          <a:extLst xmlns:a="http://schemas.openxmlformats.org/drawingml/2006/main">
            <a:ext uri="{FF2B5EF4-FFF2-40B4-BE49-F238E27FC236}">
              <a16:creationId xmlns:a16="http://schemas.microsoft.com/office/drawing/2014/main" id="{65DED5A6-F6A6-4EAD-A79C-04FB617F9663}"/>
            </a:ext>
          </a:extLst>
        </cdr:cNvPr>
        <cdr:cNvSpPr/>
      </cdr:nvSpPr>
      <cdr:spPr>
        <a:xfrm xmlns:a="http://schemas.openxmlformats.org/drawingml/2006/main">
          <a:off x="2829237" y="3081046"/>
          <a:ext cx="3282327" cy="8891"/>
        </a:xfrm>
        <a:custGeom xmlns:a="http://schemas.openxmlformats.org/drawingml/2006/main">
          <a:avLst/>
          <a:gdLst/>
          <a:ahLst/>
          <a:cxnLst/>
          <a:rect l="0" t="0" r="0" b="0"/>
          <a:pathLst>
            <a:path w="3282327" h="8891">
              <a:moveTo>
                <a:pt x="3282326" y="0"/>
              </a:moveTo>
              <a:lnTo>
                <a:pt x="0" y="0"/>
              </a:lnTo>
              <a:lnTo>
                <a:pt x="0" y="8890"/>
              </a:lnTo>
              <a:lnTo>
                <a:pt x="3282326" y="8890"/>
              </a:lnTo>
              <a:close/>
            </a:path>
          </a:pathLst>
        </a:custGeom>
        <a:solidFill xmlns:a="http://schemas.openxmlformats.org/drawingml/2006/main">
          <a:srgbClr val="696969"/>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0.13129</cdr:x>
      <cdr:y>0.50689</cdr:y>
    </cdr:from>
    <cdr:to>
      <cdr:x>0.72724</cdr:x>
      <cdr:y>0.50793</cdr:y>
    </cdr:to>
    <cdr:sp macro="" textlink="">
      <cdr:nvSpPr>
        <cdr:cNvPr id="21918" name="NDMPlot_Principal185">
          <a:extLst xmlns:a="http://schemas.openxmlformats.org/drawingml/2006/main">
            <a:ext uri="{FF2B5EF4-FFF2-40B4-BE49-F238E27FC236}">
              <a16:creationId xmlns:a16="http://schemas.microsoft.com/office/drawing/2014/main" id="{215E15AA-F436-4046-97BD-D0A245DAE46A}"/>
            </a:ext>
          </a:extLst>
        </cdr:cNvPr>
        <cdr:cNvSpPr/>
      </cdr:nvSpPr>
      <cdr:spPr>
        <a:xfrm xmlns:a="http://schemas.openxmlformats.org/drawingml/2006/main">
          <a:off x="1367294" y="3476244"/>
          <a:ext cx="6206213" cy="7113"/>
        </a:xfrm>
        <a:custGeom xmlns:a="http://schemas.openxmlformats.org/drawingml/2006/main">
          <a:avLst/>
          <a:gdLst/>
          <a:ahLst/>
          <a:cxnLst/>
          <a:rect l="0" t="0" r="0" b="0"/>
          <a:pathLst>
            <a:path w="6206213" h="7113">
              <a:moveTo>
                <a:pt x="0" y="7112"/>
              </a:moveTo>
              <a:lnTo>
                <a:pt x="6206212" y="7112"/>
              </a:lnTo>
              <a:lnTo>
                <a:pt x="6206212"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0.07459</cdr:y>
    </cdr:from>
    <cdr:to>
      <cdr:x>0.42961</cdr:x>
      <cdr:y>0.94022</cdr:y>
    </cdr:to>
    <cdr:sp macro="" textlink="">
      <cdr:nvSpPr>
        <cdr:cNvPr id="21919" name="NDMPlot_Principal286">
          <a:extLst xmlns:a="http://schemas.openxmlformats.org/drawingml/2006/main">
            <a:ext uri="{FF2B5EF4-FFF2-40B4-BE49-F238E27FC236}">
              <a16:creationId xmlns:a16="http://schemas.microsoft.com/office/drawing/2014/main" id="{3551A7C7-BD39-4CB4-8252-54A999885EB2}"/>
            </a:ext>
          </a:extLst>
        </cdr:cNvPr>
        <cdr:cNvSpPr/>
      </cdr:nvSpPr>
      <cdr:spPr>
        <a:xfrm xmlns:a="http://schemas.openxmlformats.org/drawingml/2006/main">
          <a:off x="4466844" y="511556"/>
          <a:ext cx="7113" cy="5936489"/>
        </a:xfrm>
        <a:custGeom xmlns:a="http://schemas.openxmlformats.org/drawingml/2006/main">
          <a:avLst/>
          <a:gdLst/>
          <a:ahLst/>
          <a:cxnLst/>
          <a:rect l="0" t="0" r="0" b="0"/>
          <a:pathLst>
            <a:path w="7113" h="5936489">
              <a:moveTo>
                <a:pt x="7112" y="5936488"/>
              </a:moveTo>
              <a:lnTo>
                <a:pt x="7112" y="0"/>
              </a:lnTo>
              <a:lnTo>
                <a:pt x="0" y="0"/>
              </a:lnTo>
              <a:lnTo>
                <a:pt x="0" y="593648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0.42317</cdr:x>
      <cdr:y>0.49815</cdr:y>
    </cdr:from>
    <cdr:to>
      <cdr:x>0.43537</cdr:x>
      <cdr:y>0.51667</cdr:y>
    </cdr:to>
    <cdr:sp macro="" textlink="">
      <cdr:nvSpPr>
        <cdr:cNvPr id="21920" name="NDMPlot_LoadPoint">
          <a:extLst xmlns:a="http://schemas.openxmlformats.org/drawingml/2006/main">
            <a:ext uri="{FF2B5EF4-FFF2-40B4-BE49-F238E27FC236}">
              <a16:creationId xmlns:a16="http://schemas.microsoft.com/office/drawing/2014/main" id="{80495E23-BC56-4B6D-8369-E5A65FACDC4D}"/>
            </a:ext>
          </a:extLst>
        </cdr:cNvPr>
        <cdr:cNvSpPr/>
      </cdr:nvSpPr>
      <cdr:spPr>
        <a:xfrm xmlns:a="http://schemas.openxmlformats.org/drawingml/2006/main">
          <a:off x="4406900" y="3416300"/>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1921" name="NDMPlot_AxisLabelX">
          <a:extLst xmlns:a="http://schemas.openxmlformats.org/drawingml/2006/main">
            <a:ext uri="{FF2B5EF4-FFF2-40B4-BE49-F238E27FC236}">
              <a16:creationId xmlns:a16="http://schemas.microsoft.com/office/drawing/2014/main" id="{783D62A1-E90F-4D9A-9AD9-045510E349C0}"/>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1922" name="NDMPlot_AxisLabelY">
          <a:extLst xmlns:a="http://schemas.openxmlformats.org/drawingml/2006/main">
            <a:ext uri="{FF2B5EF4-FFF2-40B4-BE49-F238E27FC236}">
              <a16:creationId xmlns:a16="http://schemas.microsoft.com/office/drawing/2014/main" id="{D6184C79-F90E-453F-A63B-93B32E6A0F84}"/>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1923" name="NDMPlot_Title">
          <a:extLst xmlns:a="http://schemas.openxmlformats.org/drawingml/2006/main">
            <a:ext uri="{FF2B5EF4-FFF2-40B4-BE49-F238E27FC236}">
              <a16:creationId xmlns:a16="http://schemas.microsoft.com/office/drawing/2014/main" id="{59F509C7-2CC2-4E09-ABA0-5956E714F26C}"/>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Q501"/>
  <sheetViews>
    <sheetView tabSelected="1" topLeftCell="A126" workbookViewId="0">
      <selection activeCell="I137" sqref="I137"/>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51" width="0" hidden="1" customWidth="1"/>
  </cols>
  <sheetData>
    <row r="1" spans="1:251" x14ac:dyDescent="0.25">
      <c r="A1" s="3" t="s">
        <v>0</v>
      </c>
      <c r="B1" s="129"/>
      <c r="C1" s="129"/>
      <c r="D1" s="129"/>
      <c r="E1" s="129"/>
      <c r="F1" s="129"/>
      <c r="G1" s="129"/>
      <c r="H1" s="129"/>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29"/>
      <c r="AI1" s="127" t="s">
        <v>913</v>
      </c>
      <c r="AJ1" s="129"/>
      <c r="AK1" s="129"/>
      <c r="AL1" s="129"/>
      <c r="AM1" s="129"/>
      <c r="AN1" s="129"/>
      <c r="AO1" s="129"/>
      <c r="AP1" s="129"/>
      <c r="AQ1" s="129"/>
      <c r="AR1" s="129"/>
      <c r="AS1" s="129"/>
      <c r="AT1" s="129"/>
      <c r="AU1" s="129"/>
      <c r="AV1" s="129"/>
      <c r="AW1" s="129"/>
      <c r="AX1" s="129"/>
      <c r="AY1" s="129"/>
      <c r="AZ1" s="129"/>
      <c r="BA1" s="129"/>
      <c r="BB1" s="129"/>
      <c r="BC1" s="129"/>
      <c r="BD1" s="129"/>
      <c r="BE1" s="129"/>
      <c r="BF1" s="129"/>
      <c r="BG1" s="129"/>
      <c r="BH1" s="129"/>
      <c r="BI1" s="129" t="s">
        <v>472</v>
      </c>
      <c r="BJ1" s="129"/>
      <c r="BK1" s="129"/>
      <c r="BL1" s="129"/>
      <c r="BM1" s="129"/>
      <c r="BN1" s="129"/>
      <c r="BO1" s="129"/>
      <c r="BP1" s="129"/>
      <c r="BQ1" s="129"/>
      <c r="BR1" s="129" t="s">
        <v>269</v>
      </c>
      <c r="BS1" s="129" t="s">
        <v>272</v>
      </c>
      <c r="BT1" s="129" t="s">
        <v>276</v>
      </c>
      <c r="BU1" s="129" t="s">
        <v>279</v>
      </c>
      <c r="BV1" s="129" t="s">
        <v>288</v>
      </c>
      <c r="BW1" s="129" t="s">
        <v>283</v>
      </c>
      <c r="BX1" s="129" t="s">
        <v>310</v>
      </c>
      <c r="BY1" s="129" t="s">
        <v>312</v>
      </c>
      <c r="BZ1" s="129" t="s">
        <v>314</v>
      </c>
      <c r="CA1" s="129"/>
      <c r="CB1" s="129" t="s">
        <v>21</v>
      </c>
      <c r="CC1" s="129" t="s">
        <v>8</v>
      </c>
      <c r="CD1" s="129" t="s">
        <v>8</v>
      </c>
      <c r="CE1" s="129" t="s">
        <v>586</v>
      </c>
      <c r="CF1" s="129" t="s">
        <v>118</v>
      </c>
      <c r="CG1" s="129" t="s">
        <v>86</v>
      </c>
      <c r="CH1" s="129">
        <v>1</v>
      </c>
      <c r="CI1" s="129">
        <v>1</v>
      </c>
      <c r="CJ1" s="129" t="s">
        <v>590</v>
      </c>
      <c r="CK1" s="129" t="s">
        <v>100</v>
      </c>
      <c r="CL1" s="129" t="s">
        <v>54</v>
      </c>
      <c r="CM1" s="129" t="s">
        <v>594</v>
      </c>
      <c r="CN1" s="129" t="s">
        <v>37</v>
      </c>
      <c r="CO1" s="129" t="s">
        <v>8</v>
      </c>
      <c r="CP1" s="129" t="s">
        <v>54</v>
      </c>
      <c r="CQ1" s="129" t="s">
        <v>65</v>
      </c>
      <c r="CR1" s="129" t="s">
        <v>8</v>
      </c>
      <c r="CS1" s="129" t="s">
        <v>118</v>
      </c>
      <c r="CT1" s="129" t="s">
        <v>152</v>
      </c>
      <c r="CU1" s="129" t="s">
        <v>603</v>
      </c>
      <c r="CV1" s="129" t="s">
        <v>157</v>
      </c>
      <c r="CW1" s="129" t="s">
        <v>54</v>
      </c>
      <c r="CX1" s="129" t="s">
        <v>591</v>
      </c>
      <c r="CY1" s="129" t="s">
        <v>143</v>
      </c>
      <c r="CZ1" s="129" t="s">
        <v>54</v>
      </c>
      <c r="DA1" s="129" t="s">
        <v>126</v>
      </c>
      <c r="DB1" s="129" t="s">
        <v>608</v>
      </c>
      <c r="DC1" s="129" t="s">
        <v>609</v>
      </c>
      <c r="DD1" s="129" t="s">
        <v>8</v>
      </c>
      <c r="DE1" s="129" t="s">
        <v>175</v>
      </c>
      <c r="DF1" s="129" t="s">
        <v>8</v>
      </c>
      <c r="DG1" s="129" t="s">
        <v>8</v>
      </c>
      <c r="DH1" s="129" t="s">
        <v>8</v>
      </c>
      <c r="DI1" s="129" t="s">
        <v>8</v>
      </c>
      <c r="DJ1" s="129" t="s">
        <v>8</v>
      </c>
      <c r="DK1" s="129" t="s">
        <v>8</v>
      </c>
      <c r="DL1" s="129" t="s">
        <v>8</v>
      </c>
      <c r="DM1" s="129" t="s">
        <v>8</v>
      </c>
      <c r="DN1" s="129" t="s">
        <v>175</v>
      </c>
      <c r="DO1" s="129" t="s">
        <v>8</v>
      </c>
      <c r="DP1" s="129" t="s">
        <v>8</v>
      </c>
      <c r="DQ1" s="129" t="s">
        <v>8</v>
      </c>
      <c r="DR1" s="129" t="s">
        <v>8</v>
      </c>
      <c r="DS1" s="129" t="s">
        <v>239</v>
      </c>
      <c r="DT1" s="129" t="s">
        <v>170</v>
      </c>
      <c r="DU1" s="129" t="s">
        <v>8</v>
      </c>
      <c r="DV1" s="129" t="s">
        <v>375</v>
      </c>
      <c r="DW1" s="129" t="s">
        <v>338</v>
      </c>
      <c r="DX1" s="129" t="s">
        <v>385</v>
      </c>
      <c r="DY1" s="129" t="s">
        <v>338</v>
      </c>
      <c r="DZ1" s="129" t="s">
        <v>411</v>
      </c>
      <c r="EA1" s="129" t="s">
        <v>280</v>
      </c>
      <c r="EB1" s="129" t="s">
        <v>8</v>
      </c>
      <c r="EC1" s="129" t="s">
        <v>431</v>
      </c>
      <c r="ED1" s="129" t="s">
        <v>446</v>
      </c>
      <c r="EE1" s="129" t="s">
        <v>615</v>
      </c>
      <c r="EF1" s="129" t="s">
        <v>269</v>
      </c>
      <c r="EG1" t="s">
        <v>515</v>
      </c>
      <c r="EH1" t="s">
        <v>472</v>
      </c>
      <c r="EI1" t="s">
        <v>515</v>
      </c>
      <c r="EL1" t="str">
        <f>$J$39</f>
        <v>PR1</v>
      </c>
      <c r="EM1" t="s">
        <v>54</v>
      </c>
      <c r="GR1" s="128" t="s">
        <v>269</v>
      </c>
      <c r="GS1" s="128" t="s">
        <v>272</v>
      </c>
      <c r="GT1" s="128" t="s">
        <v>276</v>
      </c>
      <c r="GU1" s="128" t="s">
        <v>279</v>
      </c>
      <c r="GV1" s="128" t="s">
        <v>288</v>
      </c>
      <c r="GW1" s="128" t="s">
        <v>283</v>
      </c>
      <c r="GX1" s="128" t="s">
        <v>54</v>
      </c>
      <c r="GY1" s="128" t="s">
        <v>310</v>
      </c>
      <c r="GZ1" s="128" t="s">
        <v>312</v>
      </c>
      <c r="HA1" s="128" t="s">
        <v>314</v>
      </c>
      <c r="HB1" s="128" t="str">
        <f>$J$39</f>
        <v>PR1</v>
      </c>
      <c r="HC1" s="128" t="s">
        <v>472</v>
      </c>
      <c r="HD1" s="128" t="s">
        <v>515</v>
      </c>
      <c r="HE1" s="128" t="s">
        <v>1296</v>
      </c>
      <c r="HF1" s="128" t="s">
        <v>534</v>
      </c>
      <c r="HG1" s="128" t="s">
        <v>21</v>
      </c>
      <c r="HH1" s="128" t="s">
        <v>8</v>
      </c>
      <c r="HI1" s="128" t="s">
        <v>586</v>
      </c>
      <c r="HJ1" s="128" t="s">
        <v>118</v>
      </c>
      <c r="HK1" s="128" t="s">
        <v>86</v>
      </c>
      <c r="HL1" s="128">
        <v>1</v>
      </c>
      <c r="HM1" s="128" t="s">
        <v>590</v>
      </c>
      <c r="HN1" s="128" t="s">
        <v>100</v>
      </c>
      <c r="HO1" s="128" t="s">
        <v>54</v>
      </c>
      <c r="HP1" s="128" t="s">
        <v>596</v>
      </c>
      <c r="HQ1" s="128" t="s">
        <v>37</v>
      </c>
      <c r="HR1" s="128" t="s">
        <v>54</v>
      </c>
      <c r="HS1" s="128" t="s">
        <v>65</v>
      </c>
      <c r="HT1" s="128" t="s">
        <v>152</v>
      </c>
      <c r="HU1" s="128" t="s">
        <v>1573</v>
      </c>
      <c r="HV1" s="128" t="s">
        <v>157</v>
      </c>
      <c r="HW1" s="128" t="s">
        <v>54</v>
      </c>
      <c r="HX1" s="128" t="s">
        <v>591</v>
      </c>
      <c r="HY1" s="128" t="s">
        <v>143</v>
      </c>
      <c r="HZ1" s="128" t="s">
        <v>126</v>
      </c>
      <c r="IA1" s="128" t="s">
        <v>608</v>
      </c>
      <c r="IB1" s="128" t="s">
        <v>609</v>
      </c>
      <c r="IC1" s="128" t="s">
        <v>175</v>
      </c>
      <c r="ID1" s="128" t="s">
        <v>239</v>
      </c>
      <c r="IE1" s="128" t="s">
        <v>170</v>
      </c>
      <c r="IF1" s="128" t="s">
        <v>375</v>
      </c>
      <c r="IG1" s="128" t="s">
        <v>338</v>
      </c>
      <c r="IH1" s="128" t="s">
        <v>385</v>
      </c>
      <c r="II1" s="128" t="s">
        <v>411</v>
      </c>
      <c r="IJ1" s="128" t="s">
        <v>280</v>
      </c>
      <c r="IK1" s="128" t="s">
        <v>431</v>
      </c>
      <c r="IL1" s="128" t="s">
        <v>269</v>
      </c>
      <c r="IM1" s="128" t="s">
        <v>446</v>
      </c>
      <c r="IN1" s="128" t="s">
        <v>615</v>
      </c>
      <c r="IO1" t="s">
        <v>1606</v>
      </c>
      <c r="IP1" t="s">
        <v>515</v>
      </c>
      <c r="IQ1" t="s">
        <v>515</v>
      </c>
    </row>
    <row r="2" spans="1:251" x14ac:dyDescent="0.25">
      <c r="A2" s="129"/>
      <c r="B2" s="129"/>
      <c r="C2" s="129"/>
      <c r="D2" s="129"/>
      <c r="E2" s="129"/>
      <c r="F2" s="129"/>
      <c r="G2" s="129"/>
      <c r="H2" s="144" t="s">
        <v>920</v>
      </c>
      <c r="I2" s="145"/>
      <c r="J2" s="145"/>
      <c r="K2" s="145"/>
      <c r="L2" s="129"/>
      <c r="M2" s="129"/>
      <c r="N2" s="129"/>
      <c r="O2" s="144" t="s">
        <v>921</v>
      </c>
      <c r="P2" s="145"/>
      <c r="Q2" s="145"/>
      <c r="R2" s="145"/>
      <c r="S2" s="145"/>
      <c r="T2" s="145"/>
      <c r="U2" s="145"/>
      <c r="V2" s="129"/>
      <c r="W2" s="129"/>
      <c r="X2" s="129"/>
      <c r="Y2" s="129"/>
      <c r="Z2" s="129"/>
      <c r="AA2" s="129"/>
      <c r="AB2" s="129"/>
      <c r="AC2" s="129"/>
      <c r="AD2" s="129"/>
      <c r="AE2" s="129"/>
      <c r="AF2" s="129"/>
      <c r="AG2" s="129"/>
      <c r="AH2" s="129"/>
      <c r="AI2" s="4" t="s">
        <v>332</v>
      </c>
      <c r="AJ2" s="4" t="s">
        <v>333</v>
      </c>
      <c r="AK2" s="4" t="s">
        <v>334</v>
      </c>
      <c r="AL2" s="4" t="s">
        <v>335</v>
      </c>
      <c r="AM2" s="4" t="s">
        <v>336</v>
      </c>
      <c r="AN2" s="4" t="str">
        <f>"σ, "&amp;$I$8</f>
        <v>σ, MPa</v>
      </c>
      <c r="AO2" s="129"/>
      <c r="AP2" s="129"/>
      <c r="AQ2" s="129"/>
      <c r="AR2" s="129"/>
      <c r="AS2" s="129"/>
      <c r="AT2" s="129"/>
      <c r="AU2" s="129"/>
      <c r="AV2" s="129"/>
      <c r="AW2" s="129"/>
      <c r="AX2" s="129"/>
      <c r="AY2" s="129"/>
      <c r="AZ2" s="129"/>
      <c r="BA2" s="129"/>
      <c r="BB2" s="129"/>
      <c r="BC2" s="129"/>
      <c r="BD2" s="129"/>
      <c r="BE2" s="129"/>
      <c r="BF2" s="129"/>
      <c r="BG2" s="129"/>
      <c r="BH2" s="129"/>
      <c r="BI2" s="129" t="s">
        <v>476</v>
      </c>
      <c r="BJ2" s="129"/>
      <c r="BK2" s="129"/>
      <c r="BL2" s="129"/>
      <c r="BM2" s="129"/>
      <c r="BN2" s="129"/>
      <c r="BO2" s="129"/>
      <c r="BP2" s="129"/>
      <c r="BQ2" s="129"/>
      <c r="BR2" s="129" t="s">
        <v>284</v>
      </c>
      <c r="BS2" s="129" t="s">
        <v>285</v>
      </c>
      <c r="BT2" s="129" t="s">
        <v>286</v>
      </c>
      <c r="BU2" s="129" t="s">
        <v>287</v>
      </c>
      <c r="BV2" s="129" t="s">
        <v>289</v>
      </c>
      <c r="BW2" s="129" t="s">
        <v>292</v>
      </c>
      <c r="BX2" s="129" t="s">
        <v>309</v>
      </c>
      <c r="BY2" s="129" t="s">
        <v>315</v>
      </c>
      <c r="BZ2" s="129" t="s">
        <v>316</v>
      </c>
      <c r="CA2" s="129"/>
      <c r="CB2" s="129" t="s">
        <v>585</v>
      </c>
      <c r="CC2" s="129" t="s">
        <v>182</v>
      </c>
      <c r="CD2" s="129" t="s">
        <v>182</v>
      </c>
      <c r="CE2" s="129" t="s">
        <v>13</v>
      </c>
      <c r="CF2" s="129" t="s">
        <v>77</v>
      </c>
      <c r="CG2" s="129" t="s">
        <v>589</v>
      </c>
      <c r="CH2" s="129">
        <v>-1</v>
      </c>
      <c r="CI2" s="129">
        <v>-1</v>
      </c>
      <c r="CJ2" s="129" t="s">
        <v>93</v>
      </c>
      <c r="CK2" s="129" t="s">
        <v>592</v>
      </c>
      <c r="CL2" s="129" t="s">
        <v>593</v>
      </c>
      <c r="CM2" s="129" t="s">
        <v>595</v>
      </c>
      <c r="CN2" s="129" t="s">
        <v>597</v>
      </c>
      <c r="CO2" s="129" t="s">
        <v>182</v>
      </c>
      <c r="CP2" s="129" t="s">
        <v>598</v>
      </c>
      <c r="CQ2" s="129" t="s">
        <v>600</v>
      </c>
      <c r="CR2" s="129" t="s">
        <v>182</v>
      </c>
      <c r="CS2" s="129" t="s">
        <v>77</v>
      </c>
      <c r="CT2" s="129" t="s">
        <v>601</v>
      </c>
      <c r="CU2" s="129" t="s">
        <v>604</v>
      </c>
      <c r="CV2" s="129" t="s">
        <v>605</v>
      </c>
      <c r="CW2" s="129" t="s">
        <v>591</v>
      </c>
      <c r="CX2" s="129" t="s">
        <v>54</v>
      </c>
      <c r="CY2" s="129" t="s">
        <v>606</v>
      </c>
      <c r="CZ2" s="129" t="s">
        <v>598</v>
      </c>
      <c r="DA2" s="129" t="s">
        <v>607</v>
      </c>
      <c r="DB2" s="129" t="s">
        <v>129</v>
      </c>
      <c r="DC2" s="129" t="s">
        <v>185</v>
      </c>
      <c r="DD2" s="129" t="s">
        <v>182</v>
      </c>
      <c r="DE2" s="129" t="s">
        <v>165</v>
      </c>
      <c r="DF2" s="129" t="s">
        <v>182</v>
      </c>
      <c r="DG2" s="129" t="s">
        <v>182</v>
      </c>
      <c r="DH2" s="129" t="s">
        <v>182</v>
      </c>
      <c r="DI2" s="129" t="s">
        <v>182</v>
      </c>
      <c r="DJ2" s="129" t="s">
        <v>182</v>
      </c>
      <c r="DK2" s="129" t="s">
        <v>182</v>
      </c>
      <c r="DL2" s="129" t="s">
        <v>182</v>
      </c>
      <c r="DM2" s="129" t="s">
        <v>182</v>
      </c>
      <c r="DN2" s="129" t="s">
        <v>165</v>
      </c>
      <c r="DO2" s="129" t="s">
        <v>182</v>
      </c>
      <c r="DP2" s="129" t="s">
        <v>182</v>
      </c>
      <c r="DQ2" s="129" t="s">
        <v>182</v>
      </c>
      <c r="DR2" s="129" t="s">
        <v>182</v>
      </c>
      <c r="DS2" s="129" t="s">
        <v>611</v>
      </c>
      <c r="DT2" s="129">
        <f t="shared" ref="DT2:DT65" ca="1" si="0">IF(ROW(A1)&gt;ROWS(rngLoadCombinations)-1,"",INDEX(rngLoadCombinations,ROW(A1)+1,1))</f>
        <v>1</v>
      </c>
      <c r="DU2" s="129" t="s">
        <v>182</v>
      </c>
      <c r="DV2" s="129" t="s">
        <v>392</v>
      </c>
      <c r="DW2" s="129" t="s">
        <v>340</v>
      </c>
      <c r="DX2" s="129" t="s">
        <v>397</v>
      </c>
      <c r="DY2" s="129" t="s">
        <v>340</v>
      </c>
      <c r="DZ2" s="129" t="s">
        <v>612</v>
      </c>
      <c r="EA2" s="129" t="s">
        <v>416</v>
      </c>
      <c r="EB2" s="129" t="s">
        <v>182</v>
      </c>
      <c r="EC2" s="129" t="s">
        <v>617</v>
      </c>
      <c r="ED2" s="129" t="s">
        <v>618</v>
      </c>
      <c r="EE2" s="129" t="s">
        <v>449</v>
      </c>
      <c r="EF2" s="129" t="s">
        <v>232</v>
      </c>
      <c r="EG2" t="s">
        <v>524</v>
      </c>
      <c r="EH2" t="s">
        <v>476</v>
      </c>
      <c r="EI2" t="s">
        <v>524</v>
      </c>
      <c r="EL2" t="str">
        <f>$K$39</f>
        <v>PR2</v>
      </c>
      <c r="EM2" t="s">
        <v>299</v>
      </c>
      <c r="GR2" s="128" t="s">
        <v>284</v>
      </c>
      <c r="GS2" s="128" t="s">
        <v>285</v>
      </c>
      <c r="GT2" s="128" t="s">
        <v>286</v>
      </c>
      <c r="GU2" s="128" t="s">
        <v>287</v>
      </c>
      <c r="GV2" s="128" t="s">
        <v>289</v>
      </c>
      <c r="GW2" s="128" t="s">
        <v>292</v>
      </c>
      <c r="GX2" s="128" t="s">
        <v>299</v>
      </c>
      <c r="GY2" s="128" t="s">
        <v>309</v>
      </c>
      <c r="GZ2" s="128" t="s">
        <v>315</v>
      </c>
      <c r="HA2" s="128" t="s">
        <v>316</v>
      </c>
      <c r="HB2" s="128" t="str">
        <f>$K$39</f>
        <v>PR2</v>
      </c>
      <c r="HC2" s="128" t="s">
        <v>476</v>
      </c>
      <c r="HD2" s="128" t="s">
        <v>524</v>
      </c>
      <c r="HE2" s="128" t="s">
        <v>480</v>
      </c>
      <c r="HF2" s="128" t="s">
        <v>535</v>
      </c>
      <c r="HG2" s="128" t="s">
        <v>585</v>
      </c>
      <c r="HH2" s="128" t="s">
        <v>182</v>
      </c>
      <c r="HI2" s="128" t="s">
        <v>13</v>
      </c>
      <c r="HJ2" s="128" t="s">
        <v>77</v>
      </c>
      <c r="HK2" s="128" t="s">
        <v>589</v>
      </c>
      <c r="HL2" s="128">
        <v>-1</v>
      </c>
      <c r="HM2" s="128" t="s">
        <v>93</v>
      </c>
      <c r="HN2" s="128" t="s">
        <v>592</v>
      </c>
      <c r="HO2" s="128" t="s">
        <v>593</v>
      </c>
      <c r="HP2" s="128" t="s">
        <v>23</v>
      </c>
      <c r="HQ2" s="128" t="s">
        <v>597</v>
      </c>
      <c r="HR2" s="128" t="s">
        <v>598</v>
      </c>
      <c r="HS2" s="128" t="s">
        <v>600</v>
      </c>
      <c r="HT2" s="128" t="s">
        <v>601</v>
      </c>
      <c r="HU2" s="128" t="s">
        <v>1574</v>
      </c>
      <c r="HV2" s="128" t="s">
        <v>605</v>
      </c>
      <c r="HW2" s="128" t="s">
        <v>591</v>
      </c>
      <c r="HX2" s="128" t="s">
        <v>54</v>
      </c>
      <c r="HY2" s="128" t="s">
        <v>606</v>
      </c>
      <c r="HZ2" s="128" t="s">
        <v>607</v>
      </c>
      <c r="IA2" s="128" t="s">
        <v>129</v>
      </c>
      <c r="IB2" s="128" t="s">
        <v>185</v>
      </c>
      <c r="IC2" s="128" t="s">
        <v>165</v>
      </c>
      <c r="ID2" s="128" t="s">
        <v>611</v>
      </c>
      <c r="IE2" s="128">
        <f t="shared" ref="IE2:IE65" ca="1" si="1">IF(ROW(A1)&gt;ROWS(rngLoadCombinations)-1,"",INDEX(rngLoadCombinations,ROW(A1)+1,1))</f>
        <v>1</v>
      </c>
      <c r="IF2" s="128" t="s">
        <v>392</v>
      </c>
      <c r="IG2" s="128" t="s">
        <v>340</v>
      </c>
      <c r="IH2" s="128" t="s">
        <v>397</v>
      </c>
      <c r="II2" s="128" t="s">
        <v>612</v>
      </c>
      <c r="IJ2" s="128" t="s">
        <v>416</v>
      </c>
      <c r="IK2" s="128" t="s">
        <v>617</v>
      </c>
      <c r="IL2" s="128" t="s">
        <v>232</v>
      </c>
      <c r="IM2" s="128" t="s">
        <v>618</v>
      </c>
      <c r="IN2" s="128" t="s">
        <v>449</v>
      </c>
      <c r="IO2" t="s">
        <v>1608</v>
      </c>
      <c r="IP2" t="s">
        <v>524</v>
      </c>
      <c r="IQ2" t="s">
        <v>524</v>
      </c>
    </row>
    <row r="3" spans="1:251" x14ac:dyDescent="0.25">
      <c r="A3" s="6" t="s">
        <v>1</v>
      </c>
      <c r="B3" s="7" t="s">
        <v>2</v>
      </c>
      <c r="C3" s="7" t="s">
        <v>3</v>
      </c>
      <c r="D3" s="78" t="s">
        <v>4</v>
      </c>
      <c r="E3" s="7" t="s">
        <v>5</v>
      </c>
      <c r="F3" s="129"/>
      <c r="G3" s="129"/>
      <c r="H3" s="6" t="s">
        <v>264</v>
      </c>
      <c r="I3" s="6" t="s">
        <v>265</v>
      </c>
      <c r="J3" s="81" t="s">
        <v>266</v>
      </c>
      <c r="K3" s="6" t="s">
        <v>267</v>
      </c>
      <c r="L3" s="129"/>
      <c r="M3" s="129"/>
      <c r="N3" s="129"/>
      <c r="O3" s="6" t="s">
        <v>294</v>
      </c>
      <c r="P3" s="6" t="str">
        <f>"N, "&amp;INDEX(rngUnitSettings,MATCH("Force",INDEX(rngUnitSettings,,1),0),2)</f>
        <v>N, tf</v>
      </c>
      <c r="Q3" s="6" t="str">
        <f>"Mx, "&amp;INDEX(rngUnitSettings,MATCH("Moment",INDEX(rngUnitSettings,,1),0),2)</f>
        <v>Mx, tf*m</v>
      </c>
      <c r="R3" s="6" t="str">
        <f>"My, "&amp;INDEX(rngUnitSettings,MATCH("Moment",INDEX(rngUnitSettings,,1),0),2)</f>
        <v>My, tf*m</v>
      </c>
      <c r="S3" s="6" t="s">
        <v>295</v>
      </c>
      <c r="T3" s="83" t="s">
        <v>296</v>
      </c>
      <c r="U3" s="8" t="s">
        <v>297</v>
      </c>
      <c r="V3" s="129"/>
      <c r="W3" s="129"/>
      <c r="X3" s="129"/>
      <c r="Y3" s="129"/>
      <c r="Z3" s="129"/>
      <c r="AA3" s="129"/>
      <c r="AB3" s="129"/>
      <c r="AC3" s="129"/>
      <c r="AD3" s="129"/>
      <c r="AE3" s="129"/>
      <c r="AF3" s="129"/>
      <c r="AG3" s="129"/>
      <c r="AH3" s="129"/>
      <c r="AI3" s="5" t="s">
        <v>165</v>
      </c>
      <c r="AJ3" s="5" t="s">
        <v>337</v>
      </c>
      <c r="AK3" s="5" t="s">
        <v>338</v>
      </c>
      <c r="AL3" s="5" t="s">
        <v>309</v>
      </c>
      <c r="AM3" s="5">
        <f>-$I$33</f>
        <v>-3.5000000000000001E-3</v>
      </c>
      <c r="AN3" s="5">
        <f>-($I$27+$B$8*$I$30*($I$33-$I$31))</f>
        <v>-15.565</v>
      </c>
      <c r="AO3" s="129"/>
      <c r="AP3" s="129"/>
      <c r="AQ3" s="129"/>
      <c r="AR3" s="129"/>
      <c r="AS3" s="129"/>
      <c r="AT3" s="129"/>
      <c r="AU3" s="129"/>
      <c r="AV3" s="129"/>
      <c r="AW3" s="129"/>
      <c r="AX3" s="129"/>
      <c r="AY3" s="129"/>
      <c r="AZ3" s="129"/>
      <c r="BA3" s="129"/>
      <c r="BB3" s="129"/>
      <c r="BC3" s="129"/>
      <c r="BD3" s="129"/>
      <c r="BE3" s="129"/>
      <c r="BF3" s="129"/>
      <c r="BG3" s="129"/>
      <c r="BH3" s="129"/>
      <c r="BI3" s="129"/>
      <c r="BJ3" s="129"/>
      <c r="BK3" s="129"/>
      <c r="BL3" s="129"/>
      <c r="BM3" s="129"/>
      <c r="BN3" s="129"/>
      <c r="BO3" s="129"/>
      <c r="BP3" s="129"/>
      <c r="BQ3" s="129"/>
      <c r="BR3" s="129" t="s">
        <v>270</v>
      </c>
      <c r="BS3" s="129" t="s">
        <v>273</v>
      </c>
      <c r="BT3" s="129" t="s">
        <v>275</v>
      </c>
      <c r="BU3" s="129" t="s">
        <v>278</v>
      </c>
      <c r="BV3" s="129" t="s">
        <v>281</v>
      </c>
      <c r="BW3" s="129"/>
      <c r="BX3" s="129"/>
      <c r="BY3" s="129"/>
      <c r="BZ3" s="129"/>
      <c r="CA3" s="129"/>
      <c r="CB3" s="129"/>
      <c r="CC3" s="129"/>
      <c r="CD3" s="129"/>
      <c r="CE3" s="129" t="s">
        <v>587</v>
      </c>
      <c r="CF3" s="129"/>
      <c r="CG3" s="129"/>
      <c r="CH3" s="129"/>
      <c r="CI3" s="129"/>
      <c r="CJ3" s="129" t="s">
        <v>591</v>
      </c>
      <c r="CK3" s="129"/>
      <c r="CL3" s="129"/>
      <c r="CM3" s="129" t="s">
        <v>596</v>
      </c>
      <c r="CN3" s="129"/>
      <c r="CO3" s="129"/>
      <c r="CP3" s="129" t="s">
        <v>599</v>
      </c>
      <c r="CQ3" s="129" t="s">
        <v>597</v>
      </c>
      <c r="CR3" s="129"/>
      <c r="CS3" s="129"/>
      <c r="CT3" s="129" t="s">
        <v>602</v>
      </c>
      <c r="CU3" s="129" t="s">
        <v>155</v>
      </c>
      <c r="CV3" s="129"/>
      <c r="CW3" s="129"/>
      <c r="CX3" s="129" t="s">
        <v>140</v>
      </c>
      <c r="CY3" s="129"/>
      <c r="CZ3" s="129" t="s">
        <v>599</v>
      </c>
      <c r="DA3" s="129"/>
      <c r="DB3" s="129"/>
      <c r="DC3" s="129"/>
      <c r="DD3" s="129"/>
      <c r="DE3" s="129" t="s">
        <v>610</v>
      </c>
      <c r="DF3" s="129"/>
      <c r="DG3" s="129"/>
      <c r="DH3" s="129"/>
      <c r="DI3" s="129"/>
      <c r="DJ3" s="129"/>
      <c r="DK3" s="129"/>
      <c r="DL3" s="129"/>
      <c r="DM3" s="129"/>
      <c r="DN3" s="129" t="s">
        <v>610</v>
      </c>
      <c r="DO3" s="129"/>
      <c r="DP3" s="129"/>
      <c r="DQ3" s="129"/>
      <c r="DR3" s="129"/>
      <c r="DS3" s="129"/>
      <c r="DT3" s="129">
        <f t="shared" ca="1" si="0"/>
        <v>0</v>
      </c>
      <c r="DU3" s="129"/>
      <c r="DV3" s="129"/>
      <c r="DW3" s="129"/>
      <c r="DX3" s="129"/>
      <c r="DY3" s="129"/>
      <c r="DZ3" s="129" t="s">
        <v>613</v>
      </c>
      <c r="EA3" s="129"/>
      <c r="EB3" s="129"/>
      <c r="EC3" s="129"/>
      <c r="ED3" s="129" t="s">
        <v>619</v>
      </c>
      <c r="EE3" s="129" t="s">
        <v>616</v>
      </c>
      <c r="EF3" s="129"/>
      <c r="EL3" t="str">
        <f>$L$39</f>
        <v>PR3</v>
      </c>
      <c r="EM3" t="s">
        <v>300</v>
      </c>
      <c r="GR3" s="128" t="s">
        <v>270</v>
      </c>
      <c r="GS3" s="128" t="s">
        <v>273</v>
      </c>
      <c r="GT3" s="128" t="s">
        <v>275</v>
      </c>
      <c r="GU3" s="128" t="s">
        <v>278</v>
      </c>
      <c r="GV3" s="128" t="s">
        <v>281</v>
      </c>
      <c r="GX3" s="128" t="s">
        <v>300</v>
      </c>
      <c r="HB3" s="128" t="str">
        <f>$L$39</f>
        <v>PR3</v>
      </c>
      <c r="HE3" s="128" t="s">
        <v>1562</v>
      </c>
      <c r="HI3" s="128" t="s">
        <v>587</v>
      </c>
      <c r="HM3" s="128" t="s">
        <v>591</v>
      </c>
      <c r="HP3" s="128" t="s">
        <v>594</v>
      </c>
      <c r="HR3" s="128" t="s">
        <v>599</v>
      </c>
      <c r="HS3" s="128" t="s">
        <v>597</v>
      </c>
      <c r="HT3" s="128" t="s">
        <v>602</v>
      </c>
      <c r="HU3" s="128" t="s">
        <v>1563</v>
      </c>
      <c r="HX3" s="128" t="s">
        <v>140</v>
      </c>
      <c r="IC3" s="128" t="s">
        <v>610</v>
      </c>
      <c r="IE3" s="128">
        <f t="shared" ca="1" si="1"/>
        <v>0</v>
      </c>
      <c r="II3" s="128" t="s">
        <v>613</v>
      </c>
      <c r="IM3" s="128" t="s">
        <v>619</v>
      </c>
      <c r="IN3" s="128" t="s">
        <v>616</v>
      </c>
    </row>
    <row r="4" spans="1:251" x14ac:dyDescent="0.25">
      <c r="A4" s="6" t="s">
        <v>6</v>
      </c>
      <c r="B4" s="7"/>
      <c r="C4" s="7"/>
      <c r="D4" s="78"/>
      <c r="E4" s="7"/>
      <c r="F4" s="129"/>
      <c r="G4" s="129"/>
      <c r="H4" s="9" t="s">
        <v>268</v>
      </c>
      <c r="I4" s="10" t="s">
        <v>269</v>
      </c>
      <c r="J4" s="82" t="s">
        <v>269</v>
      </c>
      <c r="K4" s="10" t="s">
        <v>270</v>
      </c>
      <c r="L4" s="129"/>
      <c r="M4" s="129"/>
      <c r="N4" s="129"/>
      <c r="O4" s="10">
        <v>1</v>
      </c>
      <c r="P4" s="10">
        <v>1000</v>
      </c>
      <c r="Q4" s="10">
        <v>100</v>
      </c>
      <c r="R4" s="10"/>
      <c r="S4" s="10" t="s">
        <v>298</v>
      </c>
      <c r="T4" s="84" t="s">
        <v>54</v>
      </c>
      <c r="U4" s="14"/>
      <c r="V4" s="129"/>
      <c r="W4" s="129"/>
      <c r="X4" s="129"/>
      <c r="Y4" s="129"/>
      <c r="Z4" s="129"/>
      <c r="AA4" s="129"/>
      <c r="AB4" s="129"/>
      <c r="AC4" s="129"/>
      <c r="AD4" s="129"/>
      <c r="AE4" s="129"/>
      <c r="AF4" s="129"/>
      <c r="AG4" s="129"/>
      <c r="AH4" s="129"/>
      <c r="AI4" s="5" t="s">
        <v>165</v>
      </c>
      <c r="AJ4" s="5" t="s">
        <v>337</v>
      </c>
      <c r="AK4" s="5" t="s">
        <v>338</v>
      </c>
      <c r="AL4" s="5" t="s">
        <v>309</v>
      </c>
      <c r="AM4" s="5">
        <f>-$I$31</f>
        <v>-1.5E-3</v>
      </c>
      <c r="AN4" s="5">
        <f>-$I$27</f>
        <v>-15.5</v>
      </c>
      <c r="AO4" s="129"/>
      <c r="AP4" s="129"/>
      <c r="AQ4" s="129"/>
      <c r="AR4" s="129"/>
      <c r="AS4" s="129"/>
      <c r="AT4" s="129"/>
      <c r="AU4" s="129"/>
      <c r="AV4" s="129"/>
      <c r="AW4" s="129"/>
      <c r="AX4" s="129"/>
      <c r="AY4" s="129"/>
      <c r="AZ4" s="129"/>
      <c r="BA4" s="129"/>
      <c r="BB4" s="129"/>
      <c r="BC4" s="129"/>
      <c r="BD4" s="129"/>
      <c r="BE4" s="129"/>
      <c r="BF4" s="129"/>
      <c r="BG4" s="129"/>
      <c r="BH4" s="129"/>
      <c r="BI4" s="129"/>
      <c r="BJ4" s="129"/>
      <c r="BK4" s="129"/>
      <c r="BL4" s="129"/>
      <c r="BM4" s="129"/>
      <c r="BN4" s="129"/>
      <c r="BO4" s="129"/>
      <c r="BP4" s="129"/>
      <c r="BQ4" s="129"/>
      <c r="BR4" s="129"/>
      <c r="BS4" s="129"/>
      <c r="BT4" s="129"/>
      <c r="BU4" s="129"/>
      <c r="BV4" s="129" t="s">
        <v>290</v>
      </c>
      <c r="BW4" s="129"/>
      <c r="BX4" s="129"/>
      <c r="BY4" s="129"/>
      <c r="BZ4" s="129"/>
      <c r="CA4" s="129"/>
      <c r="CB4" s="129"/>
      <c r="CC4" s="129"/>
      <c r="CD4" s="129"/>
      <c r="CE4" s="129" t="s">
        <v>588</v>
      </c>
      <c r="CF4" s="129"/>
      <c r="CG4" s="129"/>
      <c r="CH4" s="129"/>
      <c r="CI4" s="129"/>
      <c r="CJ4" s="129"/>
      <c r="CK4" s="129"/>
      <c r="CL4" s="129"/>
      <c r="CM4" s="129" t="s">
        <v>23</v>
      </c>
      <c r="CN4" s="129"/>
      <c r="CO4" s="129"/>
      <c r="CP4" s="129"/>
      <c r="CQ4" s="129"/>
      <c r="CR4" s="129"/>
      <c r="CS4" s="129"/>
      <c r="CT4" s="129"/>
      <c r="CU4" s="129"/>
      <c r="CV4" s="129"/>
      <c r="CW4" s="129"/>
      <c r="CX4" s="129"/>
      <c r="CY4" s="129"/>
      <c r="CZ4" s="129"/>
      <c r="DA4" s="129"/>
      <c r="DB4" s="129"/>
      <c r="DC4" s="129"/>
      <c r="DD4" s="129"/>
      <c r="DE4" s="129"/>
      <c r="DF4" s="129"/>
      <c r="DG4" s="129"/>
      <c r="DH4" s="129"/>
      <c r="DI4" s="129"/>
      <c r="DJ4" s="129"/>
      <c r="DK4" s="129"/>
      <c r="DL4" s="129"/>
      <c r="DM4" s="129"/>
      <c r="DN4" s="129"/>
      <c r="DO4" s="129"/>
      <c r="DP4" s="129"/>
      <c r="DQ4" s="129"/>
      <c r="DR4" s="129"/>
      <c r="DS4" s="129"/>
      <c r="DT4" s="129">
        <f t="shared" ca="1" si="0"/>
        <v>0</v>
      </c>
      <c r="DU4" s="129"/>
      <c r="DV4" s="129"/>
      <c r="DW4" s="129"/>
      <c r="DX4" s="129"/>
      <c r="DY4" s="129"/>
      <c r="DZ4" s="129" t="s">
        <v>614</v>
      </c>
      <c r="EA4" s="129"/>
      <c r="EB4" s="129"/>
      <c r="EC4" s="129"/>
      <c r="ED4" s="129" t="s">
        <v>620</v>
      </c>
      <c r="EE4" s="129"/>
      <c r="EF4" s="129"/>
      <c r="EL4" t="str">
        <f>$M$39</f>
        <v>PR4</v>
      </c>
      <c r="EM4" t="s">
        <v>301</v>
      </c>
      <c r="GV4" s="128" t="s">
        <v>290</v>
      </c>
      <c r="GX4" s="128" t="s">
        <v>301</v>
      </c>
      <c r="HB4" s="128" t="str">
        <f>$M$39</f>
        <v>PR4</v>
      </c>
      <c r="HI4" s="128" t="s">
        <v>588</v>
      </c>
      <c r="HP4" s="128" t="s">
        <v>595</v>
      </c>
      <c r="IE4" s="128">
        <f t="shared" ca="1" si="1"/>
        <v>0</v>
      </c>
      <c r="II4" s="128" t="s">
        <v>614</v>
      </c>
      <c r="IM4" s="128" t="s">
        <v>620</v>
      </c>
    </row>
    <row r="5" spans="1:251" x14ac:dyDescent="0.25">
      <c r="A5" s="9" t="s">
        <v>7</v>
      </c>
      <c r="B5" s="10" t="s">
        <v>8</v>
      </c>
      <c r="C5" s="10" t="s">
        <v>9</v>
      </c>
      <c r="D5" s="79" t="s">
        <v>2447</v>
      </c>
      <c r="E5" s="77" t="s">
        <v>912</v>
      </c>
      <c r="F5" s="129"/>
      <c r="G5" s="129"/>
      <c r="H5" s="9" t="s">
        <v>271</v>
      </c>
      <c r="I5" s="10" t="s">
        <v>272</v>
      </c>
      <c r="J5" s="82" t="s">
        <v>272</v>
      </c>
      <c r="K5" s="10" t="s">
        <v>273</v>
      </c>
      <c r="L5" s="129"/>
      <c r="M5" s="129"/>
      <c r="N5" s="129"/>
      <c r="O5" s="10"/>
      <c r="P5" s="10"/>
      <c r="Q5" s="10"/>
      <c r="R5" s="10"/>
      <c r="S5" s="10"/>
      <c r="T5" s="84"/>
      <c r="U5" s="14"/>
      <c r="V5" s="129"/>
      <c r="W5" s="129"/>
      <c r="X5" s="129"/>
      <c r="Y5" s="129"/>
      <c r="Z5" s="129"/>
      <c r="AA5" s="129"/>
      <c r="AB5" s="129"/>
      <c r="AC5" s="129"/>
      <c r="AD5" s="129"/>
      <c r="AE5" s="129"/>
      <c r="AF5" s="129"/>
      <c r="AG5" s="129"/>
      <c r="AH5" s="129"/>
      <c r="AI5" s="5" t="s">
        <v>165</v>
      </c>
      <c r="AJ5" s="5" t="s">
        <v>337</v>
      </c>
      <c r="AK5" s="5" t="s">
        <v>338</v>
      </c>
      <c r="AL5" s="5" t="s">
        <v>339</v>
      </c>
      <c r="AM5" s="5">
        <v>0</v>
      </c>
      <c r="AN5" s="5">
        <v>0</v>
      </c>
      <c r="AO5" s="129"/>
      <c r="AP5" s="129"/>
      <c r="AQ5" s="129"/>
      <c r="AR5" s="129"/>
      <c r="AS5" s="129"/>
      <c r="AT5" s="129"/>
      <c r="AU5" s="129"/>
      <c r="AV5" s="129"/>
      <c r="AW5" s="129"/>
      <c r="AX5" s="129"/>
      <c r="AY5" s="129"/>
      <c r="AZ5" s="129"/>
      <c r="BA5" s="129"/>
      <c r="BB5" s="129"/>
      <c r="BC5" s="129"/>
      <c r="BD5" s="129"/>
      <c r="BE5" s="129"/>
      <c r="BF5" s="129"/>
      <c r="BG5" s="129"/>
      <c r="BH5" s="129"/>
      <c r="BI5" s="129"/>
      <c r="BJ5" s="129"/>
      <c r="BK5" s="129"/>
      <c r="BL5" s="129"/>
      <c r="BM5" s="129"/>
      <c r="BN5" s="129"/>
      <c r="BO5" s="129"/>
      <c r="BP5" s="129"/>
      <c r="BQ5" s="129"/>
      <c r="BR5" s="129"/>
      <c r="BS5" s="129"/>
      <c r="BT5" s="129"/>
      <c r="BU5" s="129"/>
      <c r="BV5" s="129" t="s">
        <v>291</v>
      </c>
      <c r="BW5" s="129"/>
      <c r="BX5" s="129"/>
      <c r="BY5" s="129"/>
      <c r="BZ5" s="129"/>
      <c r="CA5" s="129"/>
      <c r="CB5" s="129"/>
      <c r="CC5" s="129"/>
      <c r="CD5" s="129"/>
      <c r="CE5" s="129"/>
      <c r="CF5" s="129"/>
      <c r="CG5" s="129"/>
      <c r="CH5" s="129"/>
      <c r="CI5" s="129"/>
      <c r="CJ5" s="129"/>
      <c r="CK5" s="129"/>
      <c r="CL5" s="129"/>
      <c r="CM5" s="129"/>
      <c r="CN5" s="129"/>
      <c r="CO5" s="129"/>
      <c r="CP5" s="129"/>
      <c r="CQ5" s="129"/>
      <c r="CR5" s="129"/>
      <c r="CS5" s="129"/>
      <c r="CT5" s="129"/>
      <c r="CU5" s="129"/>
      <c r="CV5" s="129"/>
      <c r="CW5" s="129"/>
      <c r="CX5" s="129"/>
      <c r="CY5" s="129"/>
      <c r="CZ5" s="129"/>
      <c r="DA5" s="129"/>
      <c r="DB5" s="129"/>
      <c r="DC5" s="129"/>
      <c r="DD5" s="129"/>
      <c r="DE5" s="129"/>
      <c r="DF5" s="129"/>
      <c r="DG5" s="129"/>
      <c r="DH5" s="129"/>
      <c r="DI5" s="129"/>
      <c r="DJ5" s="129"/>
      <c r="DK5" s="129"/>
      <c r="DL5" s="129"/>
      <c r="DM5" s="129"/>
      <c r="DN5" s="129"/>
      <c r="DO5" s="129"/>
      <c r="DP5" s="129"/>
      <c r="DQ5" s="129"/>
      <c r="DR5" s="129"/>
      <c r="DS5" s="129"/>
      <c r="DT5" s="129">
        <f t="shared" ca="1" si="0"/>
        <v>0</v>
      </c>
      <c r="DU5" s="129"/>
      <c r="DV5" s="129"/>
      <c r="DW5" s="129"/>
      <c r="DX5" s="129"/>
      <c r="DY5" s="129"/>
      <c r="DZ5" s="129" t="s">
        <v>412</v>
      </c>
      <c r="EA5" s="129"/>
      <c r="EB5" s="129"/>
      <c r="EC5" s="129"/>
      <c r="ED5" s="129" t="s">
        <v>621</v>
      </c>
      <c r="EE5" s="129"/>
      <c r="EF5" s="129"/>
      <c r="EM5" t="s">
        <v>302</v>
      </c>
      <c r="GV5" s="128" t="s">
        <v>291</v>
      </c>
      <c r="GX5" s="128" t="s">
        <v>302</v>
      </c>
      <c r="IE5" s="128">
        <f t="shared" ca="1" si="1"/>
        <v>0</v>
      </c>
      <c r="II5" s="128" t="s">
        <v>412</v>
      </c>
      <c r="IM5" s="128" t="s">
        <v>621</v>
      </c>
    </row>
    <row r="6" spans="1:251" x14ac:dyDescent="0.25">
      <c r="A6" s="9" t="s">
        <v>10</v>
      </c>
      <c r="B6" s="10" t="s">
        <v>182</v>
      </c>
      <c r="C6" s="10" t="s">
        <v>9</v>
      </c>
      <c r="D6" s="79" t="s">
        <v>11</v>
      </c>
      <c r="E6" s="77" t="s">
        <v>912</v>
      </c>
      <c r="F6" s="129"/>
      <c r="G6" s="129"/>
      <c r="H6" s="9" t="s">
        <v>274</v>
      </c>
      <c r="I6" s="10" t="s">
        <v>275</v>
      </c>
      <c r="J6" s="82" t="s">
        <v>276</v>
      </c>
      <c r="K6" s="10" t="s">
        <v>275</v>
      </c>
      <c r="L6" s="129"/>
      <c r="M6" s="129"/>
      <c r="N6" s="129"/>
      <c r="O6" s="10"/>
      <c r="P6" s="10"/>
      <c r="Q6" s="10"/>
      <c r="R6" s="10"/>
      <c r="S6" s="10"/>
      <c r="T6" s="84"/>
      <c r="U6" s="14"/>
      <c r="V6" s="129"/>
      <c r="W6" s="129"/>
      <c r="X6" s="129"/>
      <c r="Y6" s="129"/>
      <c r="Z6" s="129"/>
      <c r="AA6" s="129"/>
      <c r="AB6" s="129"/>
      <c r="AC6" s="129"/>
      <c r="AD6" s="129"/>
      <c r="AE6" s="129"/>
      <c r="AF6" s="129"/>
      <c r="AG6" s="129"/>
      <c r="AH6" s="129"/>
      <c r="AI6" s="5" t="s">
        <v>165</v>
      </c>
      <c r="AJ6" s="5" t="s">
        <v>337</v>
      </c>
      <c r="AK6" s="5" t="s">
        <v>338</v>
      </c>
      <c r="AL6" s="5" t="s">
        <v>310</v>
      </c>
      <c r="AM6" s="5">
        <f>$J$31</f>
        <v>8.0000000000000007E-5</v>
      </c>
      <c r="AN6" s="5">
        <f>$J$27</f>
        <v>1.1000000000000001</v>
      </c>
      <c r="AO6" s="129"/>
      <c r="AP6" s="129"/>
      <c r="AQ6" s="129"/>
      <c r="AR6" s="129"/>
      <c r="AS6" s="129"/>
      <c r="AT6" s="129"/>
      <c r="AU6" s="129"/>
      <c r="AV6" s="129"/>
      <c r="AW6" s="129"/>
      <c r="AX6" s="129"/>
      <c r="AY6" s="129"/>
      <c r="AZ6" s="129"/>
      <c r="BA6" s="129"/>
      <c r="BB6" s="129"/>
      <c r="BC6" s="129"/>
      <c r="BD6" s="129"/>
      <c r="BE6" s="129"/>
      <c r="BF6" s="129"/>
      <c r="BG6" s="129"/>
      <c r="BH6" s="129"/>
      <c r="BI6" s="129"/>
      <c r="BJ6" s="129"/>
      <c r="BK6" s="129"/>
      <c r="BL6" s="129"/>
      <c r="BM6" s="129"/>
      <c r="BN6" s="129"/>
      <c r="BO6" s="129"/>
      <c r="BP6" s="129"/>
      <c r="BQ6" s="129"/>
      <c r="BR6" s="129"/>
      <c r="BS6" s="129"/>
      <c r="BT6" s="129"/>
      <c r="BU6" s="129"/>
      <c r="BV6" s="129"/>
      <c r="BW6" s="129"/>
      <c r="BX6" s="129"/>
      <c r="BY6" s="129"/>
      <c r="BZ6" s="129"/>
      <c r="CA6" s="129"/>
      <c r="CB6" s="129"/>
      <c r="CC6" s="129"/>
      <c r="CD6" s="129"/>
      <c r="CE6" s="129"/>
      <c r="CF6" s="129"/>
      <c r="CG6" s="129"/>
      <c r="CH6" s="129"/>
      <c r="CI6" s="129"/>
      <c r="CJ6" s="129"/>
      <c r="CK6" s="129"/>
      <c r="CL6" s="129"/>
      <c r="CM6" s="129"/>
      <c r="CN6" s="129"/>
      <c r="CO6" s="129"/>
      <c r="CP6" s="129"/>
      <c r="CQ6" s="129"/>
      <c r="CR6" s="129"/>
      <c r="CS6" s="129"/>
      <c r="CT6" s="129"/>
      <c r="CU6" s="129"/>
      <c r="CV6" s="129"/>
      <c r="CW6" s="129"/>
      <c r="CX6" s="129"/>
      <c r="CY6" s="129"/>
      <c r="CZ6" s="129"/>
      <c r="DA6" s="129"/>
      <c r="DB6" s="129"/>
      <c r="DC6" s="129"/>
      <c r="DD6" s="129"/>
      <c r="DE6" s="129"/>
      <c r="DF6" s="129"/>
      <c r="DG6" s="129"/>
      <c r="DH6" s="129"/>
      <c r="DI6" s="129"/>
      <c r="DJ6" s="129"/>
      <c r="DK6" s="129"/>
      <c r="DL6" s="129"/>
      <c r="DM6" s="129"/>
      <c r="DN6" s="129"/>
      <c r="DO6" s="129"/>
      <c r="DP6" s="129"/>
      <c r="DQ6" s="129"/>
      <c r="DR6" s="129"/>
      <c r="DS6" s="129"/>
      <c r="DT6" s="129">
        <f t="shared" ca="1" si="0"/>
        <v>0</v>
      </c>
      <c r="DU6" s="129"/>
      <c r="DV6" s="129"/>
      <c r="DW6" s="129"/>
      <c r="DX6" s="129"/>
      <c r="DY6" s="129"/>
      <c r="DZ6" s="129"/>
      <c r="EA6" s="129"/>
      <c r="EB6" s="129"/>
      <c r="EC6" s="129"/>
      <c r="ED6" s="129"/>
      <c r="EE6" s="129"/>
      <c r="EF6" s="129"/>
      <c r="EM6" t="s">
        <v>303</v>
      </c>
      <c r="GX6" s="128" t="s">
        <v>303</v>
      </c>
      <c r="IE6" s="128">
        <f t="shared" ca="1" si="1"/>
        <v>0</v>
      </c>
    </row>
    <row r="7" spans="1:251" x14ac:dyDescent="0.25">
      <c r="A7" s="9" t="s">
        <v>12</v>
      </c>
      <c r="B7" s="10" t="s">
        <v>13</v>
      </c>
      <c r="C7" s="10" t="s">
        <v>9</v>
      </c>
      <c r="D7" s="79" t="s">
        <v>14</v>
      </c>
      <c r="E7" s="95" t="s">
        <v>912</v>
      </c>
      <c r="F7" s="129"/>
      <c r="G7" s="129"/>
      <c r="H7" s="9" t="s">
        <v>277</v>
      </c>
      <c r="I7" s="10" t="s">
        <v>278</v>
      </c>
      <c r="J7" s="82" t="s">
        <v>279</v>
      </c>
      <c r="K7" s="10" t="s">
        <v>278</v>
      </c>
      <c r="L7" s="129"/>
      <c r="M7" s="129"/>
      <c r="N7" s="129"/>
      <c r="O7" s="10"/>
      <c r="P7" s="10"/>
      <c r="Q7" s="10"/>
      <c r="R7" s="10"/>
      <c r="S7" s="10"/>
      <c r="T7" s="84"/>
      <c r="U7" s="14"/>
      <c r="V7" s="129"/>
      <c r="W7" s="129"/>
      <c r="X7" s="129"/>
      <c r="Y7" s="129"/>
      <c r="Z7" s="129"/>
      <c r="AA7" s="129"/>
      <c r="AB7" s="129"/>
      <c r="AC7" s="129"/>
      <c r="AD7" s="129"/>
      <c r="AE7" s="129"/>
      <c r="AF7" s="129"/>
      <c r="AG7" s="129"/>
      <c r="AH7" s="129"/>
      <c r="AI7" s="5" t="s">
        <v>165</v>
      </c>
      <c r="AJ7" s="5" t="s">
        <v>337</v>
      </c>
      <c r="AK7" s="5" t="s">
        <v>338</v>
      </c>
      <c r="AL7" s="5" t="s">
        <v>310</v>
      </c>
      <c r="AM7" s="5">
        <f>$J$33</f>
        <v>1.4999999999999999E-4</v>
      </c>
      <c r="AN7" s="5">
        <f>$J$27+$B$8*$J$30*($J$33-$J$31)</f>
        <v>1.1022750000000001</v>
      </c>
      <c r="AO7" s="129"/>
      <c r="AP7" s="129"/>
      <c r="AQ7" s="129"/>
      <c r="AR7" s="129"/>
      <c r="AS7" s="129"/>
      <c r="AT7" s="129"/>
      <c r="AU7" s="129"/>
      <c r="AV7" s="129"/>
      <c r="AW7" s="129"/>
      <c r="AX7" s="129"/>
      <c r="AY7" s="129"/>
      <c r="AZ7" s="129"/>
      <c r="BA7" s="129"/>
      <c r="BB7" s="129"/>
      <c r="BC7" s="129"/>
      <c r="BD7" s="129"/>
      <c r="BE7" s="129"/>
      <c r="BF7" s="129"/>
      <c r="BG7" s="129"/>
      <c r="BH7" s="129"/>
      <c r="BI7" s="129"/>
      <c r="BJ7" s="129"/>
      <c r="BK7" s="129"/>
      <c r="BL7" s="129"/>
      <c r="BM7" s="129"/>
      <c r="BN7" s="129"/>
      <c r="BO7" s="129"/>
      <c r="BP7" s="129"/>
      <c r="BQ7" s="129"/>
      <c r="BR7" s="129"/>
      <c r="BS7" s="129"/>
      <c r="BT7" s="129"/>
      <c r="BU7" s="129"/>
      <c r="BV7" s="129"/>
      <c r="BW7" s="129"/>
      <c r="BX7" s="129"/>
      <c r="BY7" s="129"/>
      <c r="BZ7" s="129"/>
      <c r="CA7" s="129"/>
      <c r="CB7" s="129"/>
      <c r="CC7" s="129"/>
      <c r="CD7" s="129"/>
      <c r="CE7" s="129"/>
      <c r="CF7" s="129"/>
      <c r="CG7" s="129"/>
      <c r="CH7" s="129"/>
      <c r="CI7" s="129"/>
      <c r="CJ7" s="129"/>
      <c r="CK7" s="129"/>
      <c r="CL7" s="129"/>
      <c r="CM7" s="129"/>
      <c r="CN7" s="129"/>
      <c r="CO7" s="129"/>
      <c r="CP7" s="129"/>
      <c r="CQ7" s="129"/>
      <c r="CR7" s="129"/>
      <c r="CS7" s="129"/>
      <c r="CT7" s="129"/>
      <c r="CU7" s="129"/>
      <c r="CV7" s="129"/>
      <c r="CW7" s="129"/>
      <c r="CX7" s="129"/>
      <c r="CY7" s="129"/>
      <c r="CZ7" s="129"/>
      <c r="DA7" s="129"/>
      <c r="DB7" s="129"/>
      <c r="DC7" s="129"/>
      <c r="DD7" s="129"/>
      <c r="DE7" s="129"/>
      <c r="DF7" s="129"/>
      <c r="DG7" s="129"/>
      <c r="DH7" s="129"/>
      <c r="DI7" s="129"/>
      <c r="DJ7" s="129"/>
      <c r="DK7" s="129"/>
      <c r="DL7" s="129"/>
      <c r="DM7" s="129"/>
      <c r="DN7" s="129"/>
      <c r="DO7" s="129"/>
      <c r="DP7" s="129"/>
      <c r="DQ7" s="129"/>
      <c r="DR7" s="129"/>
      <c r="DS7" s="129"/>
      <c r="DT7" s="129">
        <f t="shared" ca="1" si="0"/>
        <v>0</v>
      </c>
      <c r="DU7" s="129"/>
      <c r="DV7" s="129"/>
      <c r="DW7" s="129"/>
      <c r="DX7" s="129"/>
      <c r="DY7" s="129"/>
      <c r="DZ7" s="129"/>
      <c r="EA7" s="129"/>
      <c r="EB7" s="129"/>
      <c r="EC7" s="129"/>
      <c r="ED7" s="129"/>
      <c r="EE7" s="129"/>
      <c r="EF7" s="129"/>
      <c r="IE7" s="128">
        <f t="shared" ca="1" si="1"/>
        <v>0</v>
      </c>
    </row>
    <row r="8" spans="1:251" x14ac:dyDescent="0.25">
      <c r="A8" s="91" t="s">
        <v>2471</v>
      </c>
      <c r="B8" s="110">
        <v>1E-3</v>
      </c>
      <c r="C8" s="92" t="s">
        <v>9</v>
      </c>
      <c r="D8" s="94" t="s">
        <v>2472</v>
      </c>
      <c r="E8" s="93" t="s">
        <v>912</v>
      </c>
      <c r="F8" s="129"/>
      <c r="G8" s="129"/>
      <c r="H8" s="9" t="s">
        <v>280</v>
      </c>
      <c r="I8" s="10" t="s">
        <v>281</v>
      </c>
      <c r="J8" s="82" t="s">
        <v>281</v>
      </c>
      <c r="K8" s="10" t="s">
        <v>281</v>
      </c>
      <c r="L8" s="129"/>
      <c r="M8" s="129"/>
      <c r="N8" s="129"/>
      <c r="O8" s="10"/>
      <c r="P8" s="10"/>
      <c r="Q8" s="10"/>
      <c r="R8" s="10"/>
      <c r="S8" s="10"/>
      <c r="T8" s="84"/>
      <c r="U8" s="14"/>
      <c r="V8" s="129"/>
      <c r="W8" s="129"/>
      <c r="X8" s="129"/>
      <c r="Y8" s="129"/>
      <c r="Z8" s="129"/>
      <c r="AA8" s="129"/>
      <c r="AB8" s="129"/>
      <c r="AC8" s="129"/>
      <c r="AD8" s="129"/>
      <c r="AE8" s="129"/>
      <c r="AF8" s="129"/>
      <c r="AG8" s="129"/>
      <c r="AH8" s="129"/>
      <c r="AI8" s="5" t="s">
        <v>165</v>
      </c>
      <c r="AJ8" s="5" t="s">
        <v>337</v>
      </c>
      <c r="AK8" s="5" t="s">
        <v>340</v>
      </c>
      <c r="AL8" s="5" t="s">
        <v>309</v>
      </c>
      <c r="AM8" s="5">
        <f>-$I$33</f>
        <v>-3.5000000000000001E-3</v>
      </c>
      <c r="AN8" s="5">
        <f>-($I$27+$B$8*$I$30*($I$33-$I$32))</f>
        <v>-15.54875</v>
      </c>
      <c r="AO8" s="129"/>
      <c r="AP8" s="129"/>
      <c r="AQ8" s="129"/>
      <c r="AR8" s="129"/>
      <c r="AS8" s="129"/>
      <c r="AT8" s="129"/>
      <c r="AU8" s="129"/>
      <c r="AV8" s="129"/>
      <c r="AW8" s="129"/>
      <c r="AX8" s="129"/>
      <c r="AY8" s="129"/>
      <c r="AZ8" s="129"/>
      <c r="BA8" s="129"/>
      <c r="BB8" s="129"/>
      <c r="BC8" s="129"/>
      <c r="BD8" s="129"/>
      <c r="BE8" s="129"/>
      <c r="BF8" s="129"/>
      <c r="BG8" s="129"/>
      <c r="BH8" s="129"/>
      <c r="BI8" s="129"/>
      <c r="BJ8" s="129"/>
      <c r="BK8" s="129"/>
      <c r="BL8" s="129"/>
      <c r="BM8" s="129"/>
      <c r="BN8" s="129"/>
      <c r="BO8" s="129"/>
      <c r="BP8" s="129"/>
      <c r="BQ8" s="129"/>
      <c r="BR8" s="129"/>
      <c r="BS8" s="129"/>
      <c r="BT8" s="129"/>
      <c r="BU8" s="129"/>
      <c r="BV8" s="129"/>
      <c r="BW8" s="129"/>
      <c r="BX8" s="129"/>
      <c r="BY8" s="129"/>
      <c r="BZ8" s="129"/>
      <c r="CA8" s="129"/>
      <c r="CB8" s="129"/>
      <c r="CC8" s="129"/>
      <c r="CD8" s="129"/>
      <c r="CE8" s="129"/>
      <c r="CF8" s="129"/>
      <c r="CG8" s="129"/>
      <c r="CH8" s="129"/>
      <c r="CI8" s="129"/>
      <c r="CJ8" s="129"/>
      <c r="CK8" s="129"/>
      <c r="CL8" s="129"/>
      <c r="CM8" s="129"/>
      <c r="CN8" s="129"/>
      <c r="CO8" s="129"/>
      <c r="CP8" s="129"/>
      <c r="CQ8" s="129"/>
      <c r="CR8" s="129"/>
      <c r="CS8" s="129"/>
      <c r="CT8" s="129"/>
      <c r="CU8" s="129"/>
      <c r="CV8" s="129"/>
      <c r="CW8" s="129"/>
      <c r="CX8" s="129"/>
      <c r="CY8" s="129"/>
      <c r="CZ8" s="129"/>
      <c r="DA8" s="129"/>
      <c r="DB8" s="129"/>
      <c r="DC8" s="129"/>
      <c r="DD8" s="129"/>
      <c r="DE8" s="129"/>
      <c r="DF8" s="129"/>
      <c r="DG8" s="129"/>
      <c r="DH8" s="129"/>
      <c r="DI8" s="129"/>
      <c r="DJ8" s="129"/>
      <c r="DK8" s="129"/>
      <c r="DL8" s="129"/>
      <c r="DM8" s="129"/>
      <c r="DN8" s="129"/>
      <c r="DO8" s="129"/>
      <c r="DP8" s="129"/>
      <c r="DQ8" s="129"/>
      <c r="DR8" s="129"/>
      <c r="DS8" s="129"/>
      <c r="DT8" s="129">
        <f t="shared" ca="1" si="0"/>
        <v>0</v>
      </c>
      <c r="DU8" s="129"/>
      <c r="DV8" s="129"/>
      <c r="DW8" s="129"/>
      <c r="DX8" s="129"/>
      <c r="DY8" s="129"/>
      <c r="DZ8" s="129"/>
      <c r="EA8" s="129"/>
      <c r="EB8" s="129"/>
      <c r="EC8" s="129"/>
      <c r="ED8" s="129"/>
      <c r="EE8" s="129"/>
      <c r="EF8" s="129"/>
      <c r="IE8" s="128">
        <f t="shared" ca="1" si="1"/>
        <v>0</v>
      </c>
    </row>
    <row r="9" spans="1:251" x14ac:dyDescent="0.25">
      <c r="A9" s="9" t="s">
        <v>15</v>
      </c>
      <c r="B9" s="10" t="s">
        <v>182</v>
      </c>
      <c r="C9" s="10" t="s">
        <v>9</v>
      </c>
      <c r="D9" s="79" t="s">
        <v>16</v>
      </c>
      <c r="E9" s="97" t="s">
        <v>912</v>
      </c>
      <c r="F9" s="129"/>
      <c r="G9" s="129"/>
      <c r="H9" s="9" t="s">
        <v>282</v>
      </c>
      <c r="I9" s="10" t="s">
        <v>283</v>
      </c>
      <c r="J9" s="82" t="s">
        <v>283</v>
      </c>
      <c r="K9" s="10" t="s">
        <v>283</v>
      </c>
      <c r="L9" s="129"/>
      <c r="M9" s="129"/>
      <c r="N9" s="129"/>
      <c r="O9" s="10"/>
      <c r="P9" s="10"/>
      <c r="Q9" s="10"/>
      <c r="R9" s="10"/>
      <c r="S9" s="10"/>
      <c r="T9" s="84"/>
      <c r="U9" s="14"/>
      <c r="V9" s="129"/>
      <c r="W9" s="129"/>
      <c r="X9" s="129"/>
      <c r="Y9" s="129"/>
      <c r="Z9" s="129"/>
      <c r="AA9" s="129"/>
      <c r="AB9" s="129"/>
      <c r="AC9" s="129"/>
      <c r="AD9" s="129"/>
      <c r="AE9" s="129"/>
      <c r="AF9" s="129"/>
      <c r="AG9" s="129"/>
      <c r="AH9" s="129"/>
      <c r="AI9" s="5" t="s">
        <v>165</v>
      </c>
      <c r="AJ9" s="5" t="s">
        <v>337</v>
      </c>
      <c r="AK9" s="5" t="s">
        <v>340</v>
      </c>
      <c r="AL9" s="5" t="s">
        <v>309</v>
      </c>
      <c r="AM9" s="5">
        <f>-$I$32</f>
        <v>-2E-3</v>
      </c>
      <c r="AN9" s="5">
        <f>-$I$27</f>
        <v>-15.5</v>
      </c>
      <c r="AO9" s="129"/>
      <c r="AP9" s="129"/>
      <c r="AQ9" s="129"/>
      <c r="AR9" s="129"/>
      <c r="AS9" s="129"/>
      <c r="AT9" s="129"/>
      <c r="AU9" s="129"/>
      <c r="AV9" s="129"/>
      <c r="AW9" s="129"/>
      <c r="AX9" s="129"/>
      <c r="AY9" s="129"/>
      <c r="AZ9" s="129"/>
      <c r="BA9" s="129"/>
      <c r="BB9" s="129"/>
      <c r="BC9" s="129"/>
      <c r="BD9" s="129"/>
      <c r="BE9" s="129"/>
      <c r="BF9" s="129"/>
      <c r="BG9" s="129"/>
      <c r="BH9" s="129"/>
      <c r="BI9" s="129"/>
      <c r="BJ9" s="129"/>
      <c r="BK9" s="129"/>
      <c r="BL9" s="129"/>
      <c r="BM9" s="129"/>
      <c r="BN9" s="129"/>
      <c r="BO9" s="129"/>
      <c r="BP9" s="129"/>
      <c r="BQ9" s="129"/>
      <c r="BR9" s="129"/>
      <c r="BS9" s="129"/>
      <c r="BT9" s="129"/>
      <c r="BU9" s="129"/>
      <c r="BV9" s="129"/>
      <c r="BW9" s="129"/>
      <c r="BX9" s="129"/>
      <c r="BY9" s="129"/>
      <c r="BZ9" s="129"/>
      <c r="CA9" s="129"/>
      <c r="CB9" s="129"/>
      <c r="CC9" s="129"/>
      <c r="CD9" s="129"/>
      <c r="CE9" s="129"/>
      <c r="CF9" s="129"/>
      <c r="CG9" s="129"/>
      <c r="CH9" s="129"/>
      <c r="CI9" s="129"/>
      <c r="CJ9" s="129"/>
      <c r="CK9" s="129"/>
      <c r="CL9" s="129"/>
      <c r="CM9" s="129"/>
      <c r="CN9" s="129"/>
      <c r="CO9" s="129"/>
      <c r="CP9" s="129"/>
      <c r="CQ9" s="129"/>
      <c r="CR9" s="129"/>
      <c r="CS9" s="129"/>
      <c r="CT9" s="129"/>
      <c r="CU9" s="129"/>
      <c r="CV9" s="129"/>
      <c r="CW9" s="129"/>
      <c r="CX9" s="129"/>
      <c r="CY9" s="129"/>
      <c r="CZ9" s="129"/>
      <c r="DA9" s="129"/>
      <c r="DB9" s="129"/>
      <c r="DC9" s="129"/>
      <c r="DD9" s="129"/>
      <c r="DE9" s="129"/>
      <c r="DF9" s="129"/>
      <c r="DG9" s="129"/>
      <c r="DH9" s="129"/>
      <c r="DI9" s="129"/>
      <c r="DJ9" s="129"/>
      <c r="DK9" s="129"/>
      <c r="DL9" s="129"/>
      <c r="DM9" s="129"/>
      <c r="DN9" s="129"/>
      <c r="DO9" s="129"/>
      <c r="DP9" s="129"/>
      <c r="DQ9" s="129"/>
      <c r="DR9" s="129"/>
      <c r="DS9" s="129"/>
      <c r="DT9" s="129">
        <f t="shared" ca="1" si="0"/>
        <v>0</v>
      </c>
      <c r="DU9" s="129"/>
      <c r="DV9" s="129"/>
      <c r="DW9" s="129"/>
      <c r="DX9" s="129"/>
      <c r="DY9" s="129"/>
      <c r="DZ9" s="129"/>
      <c r="EA9" s="129"/>
      <c r="EB9" s="129"/>
      <c r="EC9" s="129"/>
      <c r="ED9" s="129"/>
      <c r="EE9" s="129"/>
      <c r="EF9" s="129"/>
      <c r="IE9" s="128">
        <f t="shared" ca="1" si="1"/>
        <v>0</v>
      </c>
    </row>
    <row r="10" spans="1:251" x14ac:dyDescent="0.25">
      <c r="A10" s="9" t="s">
        <v>17</v>
      </c>
      <c r="B10" s="10">
        <v>5.0000000000000001E-4</v>
      </c>
      <c r="C10" s="10" t="str">
        <f>INDEX(rngUnitSettings,MATCH("Moment",INDEX(rngUnitSettings,,1),0),2)&amp;"/"&amp;INDEX(rngUnitSettings,MATCH("Length",INDEX(rngUnitSettings,,1),0),2)</f>
        <v>tf*m/mm</v>
      </c>
      <c r="D10" s="79" t="s">
        <v>18</v>
      </c>
      <c r="E10" s="77" t="s">
        <v>912</v>
      </c>
      <c r="F10" s="129"/>
      <c r="G10" s="129"/>
      <c r="H10" s="129"/>
      <c r="I10" s="129"/>
      <c r="J10" s="129"/>
      <c r="K10" s="129"/>
      <c r="L10" s="129"/>
      <c r="M10" s="129"/>
      <c r="N10" s="129"/>
      <c r="O10" s="10"/>
      <c r="P10" s="10"/>
      <c r="Q10" s="10"/>
      <c r="R10" s="10"/>
      <c r="S10" s="10"/>
      <c r="T10" s="84"/>
      <c r="U10" s="14"/>
      <c r="V10" s="129"/>
      <c r="W10" s="129"/>
      <c r="X10" s="129"/>
      <c r="Y10" s="129"/>
      <c r="Z10" s="129"/>
      <c r="AA10" s="129"/>
      <c r="AB10" s="129"/>
      <c r="AC10" s="129"/>
      <c r="AD10" s="129"/>
      <c r="AE10" s="129"/>
      <c r="AF10" s="129"/>
      <c r="AG10" s="129"/>
      <c r="AH10" s="129"/>
      <c r="AI10" s="5" t="s">
        <v>165</v>
      </c>
      <c r="AJ10" s="5" t="s">
        <v>337</v>
      </c>
      <c r="AK10" s="5" t="s">
        <v>340</v>
      </c>
      <c r="AL10" s="5" t="s">
        <v>309</v>
      </c>
      <c r="AM10" s="5">
        <f>-0.6*$I$27/$I$30</f>
        <v>-2.8615384615384614E-4</v>
      </c>
      <c r="AN10" s="5">
        <f>-0.6*$I$27</f>
        <v>-9.2999999999999989</v>
      </c>
      <c r="AO10" s="129"/>
      <c r="AP10" s="129"/>
      <c r="AQ10" s="129"/>
      <c r="AR10" s="129"/>
      <c r="AS10" s="129"/>
      <c r="AT10" s="129"/>
      <c r="AU10" s="129"/>
      <c r="AV10" s="129"/>
      <c r="AW10" s="129"/>
      <c r="AX10" s="129"/>
      <c r="AY10" s="129"/>
      <c r="AZ10" s="129"/>
      <c r="BA10" s="129"/>
      <c r="BB10" s="129"/>
      <c r="BC10" s="129"/>
      <c r="BD10" s="129"/>
      <c r="BE10" s="129"/>
      <c r="BF10" s="129"/>
      <c r="BG10" s="129"/>
      <c r="BH10" s="129"/>
      <c r="BI10" s="129"/>
      <c r="BJ10" s="129"/>
      <c r="BK10" s="129"/>
      <c r="BL10" s="129"/>
      <c r="BM10" s="129"/>
      <c r="BN10" s="129"/>
      <c r="BO10" s="129"/>
      <c r="BP10" s="129"/>
      <c r="BQ10" s="129"/>
      <c r="BR10" s="129"/>
      <c r="BS10" s="129"/>
      <c r="BT10" s="129"/>
      <c r="BU10" s="129"/>
      <c r="BV10" s="129"/>
      <c r="BW10" s="129"/>
      <c r="BX10" s="129"/>
      <c r="BY10" s="129"/>
      <c r="BZ10" s="129"/>
      <c r="CA10" s="129"/>
      <c r="CB10" s="129"/>
      <c r="CC10" s="129"/>
      <c r="CD10" s="129"/>
      <c r="CE10" s="129"/>
      <c r="CF10" s="129"/>
      <c r="CG10" s="129"/>
      <c r="CH10" s="129"/>
      <c r="CI10" s="129"/>
      <c r="CJ10" s="129"/>
      <c r="CK10" s="129"/>
      <c r="CL10" s="129"/>
      <c r="CM10" s="129"/>
      <c r="CN10" s="129"/>
      <c r="CO10" s="129"/>
      <c r="CP10" s="129"/>
      <c r="CQ10" s="129"/>
      <c r="CR10" s="129"/>
      <c r="CS10" s="129"/>
      <c r="CT10" s="129"/>
      <c r="CU10" s="129"/>
      <c r="CV10" s="129"/>
      <c r="CW10" s="129"/>
      <c r="CX10" s="129"/>
      <c r="CY10" s="129"/>
      <c r="CZ10" s="129"/>
      <c r="DA10" s="129"/>
      <c r="DB10" s="129"/>
      <c r="DC10" s="129"/>
      <c r="DD10" s="129"/>
      <c r="DE10" s="129"/>
      <c r="DF10" s="129"/>
      <c r="DG10" s="129"/>
      <c r="DH10" s="129"/>
      <c r="DI10" s="129"/>
      <c r="DJ10" s="129"/>
      <c r="DK10" s="129"/>
      <c r="DL10" s="129"/>
      <c r="DM10" s="129"/>
      <c r="DN10" s="129"/>
      <c r="DO10" s="129"/>
      <c r="DP10" s="129"/>
      <c r="DQ10" s="129"/>
      <c r="DR10" s="129"/>
      <c r="DS10" s="129"/>
      <c r="DT10" s="129">
        <f t="shared" ca="1" si="0"/>
        <v>0</v>
      </c>
      <c r="DU10" s="129"/>
      <c r="DV10" s="129"/>
      <c r="DW10" s="129"/>
      <c r="DX10" s="129"/>
      <c r="DY10" s="129"/>
      <c r="DZ10" s="129"/>
      <c r="EA10" s="129"/>
      <c r="EB10" s="129"/>
      <c r="EC10" s="129"/>
      <c r="ED10" s="129"/>
      <c r="EE10" s="129"/>
      <c r="EF10" s="129"/>
      <c r="IE10" s="128">
        <f t="shared" ca="1" si="1"/>
        <v>0</v>
      </c>
    </row>
    <row r="11" spans="1:251" x14ac:dyDescent="0.25">
      <c r="A11" s="9"/>
      <c r="B11" s="10"/>
      <c r="C11" s="10"/>
      <c r="D11" s="79"/>
      <c r="E11" s="10"/>
      <c r="F11" s="129"/>
      <c r="G11" s="129"/>
      <c r="H11" s="144" t="s">
        <v>922</v>
      </c>
      <c r="I11" s="145"/>
      <c r="J11" s="145"/>
      <c r="K11" s="129"/>
      <c r="L11" s="129"/>
      <c r="M11" s="129"/>
      <c r="N11" s="129"/>
      <c r="O11" s="10"/>
      <c r="P11" s="10"/>
      <c r="Q11" s="10"/>
      <c r="R11" s="10"/>
      <c r="S11" s="10"/>
      <c r="T11" s="84"/>
      <c r="U11" s="14"/>
      <c r="V11" s="129"/>
      <c r="W11" s="129"/>
      <c r="X11" s="129"/>
      <c r="Y11" s="129"/>
      <c r="Z11" s="129"/>
      <c r="AA11" s="129"/>
      <c r="AB11" s="129"/>
      <c r="AC11" s="129"/>
      <c r="AD11" s="129"/>
      <c r="AE11" s="129"/>
      <c r="AF11" s="129"/>
      <c r="AG11" s="129"/>
      <c r="AH11" s="129"/>
      <c r="AI11" s="5" t="s">
        <v>165</v>
      </c>
      <c r="AJ11" s="5" t="s">
        <v>337</v>
      </c>
      <c r="AK11" s="5" t="s">
        <v>340</v>
      </c>
      <c r="AL11" s="5" t="s">
        <v>339</v>
      </c>
      <c r="AM11" s="5">
        <v>0</v>
      </c>
      <c r="AN11" s="5">
        <v>0</v>
      </c>
      <c r="AO11" s="129"/>
      <c r="AP11" s="129"/>
      <c r="AQ11" s="129"/>
      <c r="AR11" s="129"/>
      <c r="AS11" s="129"/>
      <c r="AT11" s="129"/>
      <c r="AU11" s="129"/>
      <c r="AV11" s="129"/>
      <c r="AW11" s="129"/>
      <c r="AX11" s="129"/>
      <c r="AY11" s="129"/>
      <c r="AZ11" s="129"/>
      <c r="BA11" s="129"/>
      <c r="BB11" s="129"/>
      <c r="BC11" s="129"/>
      <c r="BD11" s="129"/>
      <c r="BE11" s="129"/>
      <c r="BF11" s="129"/>
      <c r="BG11" s="129"/>
      <c r="BH11" s="129"/>
      <c r="BI11" s="129"/>
      <c r="BJ11" s="129"/>
      <c r="BK11" s="129"/>
      <c r="BL11" s="129"/>
      <c r="BM11" s="129"/>
      <c r="BN11" s="129"/>
      <c r="BO11" s="129"/>
      <c r="BP11" s="129"/>
      <c r="BQ11" s="129"/>
      <c r="BR11" s="129"/>
      <c r="BS11" s="129"/>
      <c r="BT11" s="129"/>
      <c r="BU11" s="129"/>
      <c r="BV11" s="129"/>
      <c r="BW11" s="129"/>
      <c r="BX11" s="129"/>
      <c r="BY11" s="129"/>
      <c r="BZ11" s="129"/>
      <c r="CA11" s="129"/>
      <c r="CB11" s="129"/>
      <c r="CC11" s="129"/>
      <c r="CD11" s="129"/>
      <c r="CE11" s="129"/>
      <c r="CF11" s="129"/>
      <c r="CG11" s="129"/>
      <c r="CH11" s="129"/>
      <c r="CI11" s="129"/>
      <c r="CJ11" s="129"/>
      <c r="CK11" s="129"/>
      <c r="CL11" s="129"/>
      <c r="CM11" s="129"/>
      <c r="CN11" s="129"/>
      <c r="CO11" s="129"/>
      <c r="CP11" s="129"/>
      <c r="CQ11" s="129"/>
      <c r="CR11" s="129"/>
      <c r="CS11" s="129"/>
      <c r="CT11" s="129"/>
      <c r="CU11" s="129"/>
      <c r="CV11" s="129"/>
      <c r="CW11" s="129"/>
      <c r="CX11" s="129"/>
      <c r="CY11" s="129"/>
      <c r="CZ11" s="129"/>
      <c r="DA11" s="129"/>
      <c r="DB11" s="129"/>
      <c r="DC11" s="129"/>
      <c r="DD11" s="129"/>
      <c r="DE11" s="129"/>
      <c r="DF11" s="129"/>
      <c r="DG11" s="129"/>
      <c r="DH11" s="129"/>
      <c r="DI11" s="129"/>
      <c r="DJ11" s="129"/>
      <c r="DK11" s="129"/>
      <c r="DL11" s="129"/>
      <c r="DM11" s="129"/>
      <c r="DN11" s="129"/>
      <c r="DO11" s="129"/>
      <c r="DP11" s="129"/>
      <c r="DQ11" s="129"/>
      <c r="DR11" s="129"/>
      <c r="DS11" s="129"/>
      <c r="DT11" s="129">
        <f t="shared" ca="1" si="0"/>
        <v>0</v>
      </c>
      <c r="DU11" s="129"/>
      <c r="DV11" s="129"/>
      <c r="DW11" s="129"/>
      <c r="DX11" s="129"/>
      <c r="DY11" s="129"/>
      <c r="DZ11" s="129"/>
      <c r="EA11" s="129"/>
      <c r="EB11" s="129"/>
      <c r="EC11" s="129"/>
      <c r="ED11" s="129"/>
      <c r="EE11" s="129"/>
      <c r="EF11" s="129"/>
      <c r="IE11" s="128">
        <f t="shared" ca="1" si="1"/>
        <v>0</v>
      </c>
    </row>
    <row r="12" spans="1:251" x14ac:dyDescent="0.25">
      <c r="A12" s="6" t="s">
        <v>19</v>
      </c>
      <c r="B12" s="7"/>
      <c r="C12" s="7"/>
      <c r="D12" s="78"/>
      <c r="E12" s="7"/>
      <c r="F12" s="129"/>
      <c r="G12" s="129"/>
      <c r="H12" s="6" t="s">
        <v>264</v>
      </c>
      <c r="I12" s="83" t="s">
        <v>307</v>
      </c>
      <c r="J12" s="7" t="s">
        <v>266</v>
      </c>
      <c r="K12" s="129"/>
      <c r="L12" s="129"/>
      <c r="M12" s="129"/>
      <c r="N12" s="129"/>
      <c r="O12" s="10"/>
      <c r="P12" s="10"/>
      <c r="Q12" s="10"/>
      <c r="R12" s="10"/>
      <c r="S12" s="10"/>
      <c r="T12" s="84"/>
      <c r="U12" s="14"/>
      <c r="V12" s="129"/>
      <c r="W12" s="129"/>
      <c r="X12" s="129"/>
      <c r="Y12" s="129"/>
      <c r="Z12" s="129"/>
      <c r="AA12" s="129"/>
      <c r="AB12" s="129"/>
      <c r="AC12" s="129"/>
      <c r="AD12" s="129"/>
      <c r="AE12" s="129"/>
      <c r="AF12" s="129"/>
      <c r="AG12" s="129"/>
      <c r="AH12" s="129"/>
      <c r="AI12" s="5" t="s">
        <v>165</v>
      </c>
      <c r="AJ12" s="5" t="s">
        <v>337</v>
      </c>
      <c r="AK12" s="5" t="s">
        <v>340</v>
      </c>
      <c r="AL12" s="5" t="s">
        <v>310</v>
      </c>
      <c r="AM12" s="5">
        <f>0.6*$J$27/$J$30</f>
        <v>2.0307692307692308E-5</v>
      </c>
      <c r="AN12" s="5">
        <f>0.6*$J$27</f>
        <v>0.66</v>
      </c>
      <c r="AO12" s="129"/>
      <c r="AP12" s="129"/>
      <c r="AQ12" s="129"/>
      <c r="AR12" s="129"/>
      <c r="AS12" s="129"/>
      <c r="AT12" s="129"/>
      <c r="AU12" s="129"/>
      <c r="AV12" s="129"/>
      <c r="AW12" s="129"/>
      <c r="AX12" s="129"/>
      <c r="AY12" s="129"/>
      <c r="AZ12" s="129"/>
      <c r="BA12" s="129"/>
      <c r="BB12" s="129"/>
      <c r="BC12" s="129"/>
      <c r="BD12" s="129"/>
      <c r="BE12" s="129"/>
      <c r="BF12" s="129"/>
      <c r="BG12" s="129"/>
      <c r="BH12" s="129"/>
      <c r="BI12" s="129"/>
      <c r="BJ12" s="129"/>
      <c r="BK12" s="129"/>
      <c r="BL12" s="129"/>
      <c r="BM12" s="129"/>
      <c r="BN12" s="129"/>
      <c r="BO12" s="129"/>
      <c r="BP12" s="129"/>
      <c r="BQ12" s="129"/>
      <c r="BR12" s="129"/>
      <c r="BS12" s="129"/>
      <c r="BT12" s="129"/>
      <c r="BU12" s="129"/>
      <c r="BV12" s="129"/>
      <c r="BW12" s="129"/>
      <c r="BX12" s="129"/>
      <c r="BY12" s="129"/>
      <c r="BZ12" s="129"/>
      <c r="CA12" s="129"/>
      <c r="CB12" s="129"/>
      <c r="CC12" s="129"/>
      <c r="CD12" s="129"/>
      <c r="CE12" s="129"/>
      <c r="CF12" s="129"/>
      <c r="CG12" s="129"/>
      <c r="CH12" s="129"/>
      <c r="CI12" s="129"/>
      <c r="CJ12" s="129"/>
      <c r="CK12" s="129"/>
      <c r="CL12" s="129"/>
      <c r="CM12" s="129"/>
      <c r="CN12" s="129"/>
      <c r="CO12" s="129"/>
      <c r="CP12" s="129"/>
      <c r="CQ12" s="129"/>
      <c r="CR12" s="129"/>
      <c r="CS12" s="129"/>
      <c r="CT12" s="129"/>
      <c r="CU12" s="129"/>
      <c r="CV12" s="129"/>
      <c r="CW12" s="129"/>
      <c r="CX12" s="129"/>
      <c r="CY12" s="129"/>
      <c r="CZ12" s="129"/>
      <c r="DA12" s="129"/>
      <c r="DB12" s="129"/>
      <c r="DC12" s="129"/>
      <c r="DD12" s="129"/>
      <c r="DE12" s="129"/>
      <c r="DF12" s="129"/>
      <c r="DG12" s="129"/>
      <c r="DH12" s="129"/>
      <c r="DI12" s="129"/>
      <c r="DJ12" s="129"/>
      <c r="DK12" s="129"/>
      <c r="DL12" s="129"/>
      <c r="DM12" s="129"/>
      <c r="DN12" s="129"/>
      <c r="DO12" s="129"/>
      <c r="DP12" s="129"/>
      <c r="DQ12" s="129"/>
      <c r="DR12" s="129"/>
      <c r="DS12" s="129"/>
      <c r="DT12" s="129">
        <f t="shared" ca="1" si="0"/>
        <v>0</v>
      </c>
      <c r="DU12" s="129"/>
      <c r="DV12" s="129"/>
      <c r="DW12" s="129"/>
      <c r="DX12" s="129"/>
      <c r="DY12" s="129"/>
      <c r="DZ12" s="129"/>
      <c r="EA12" s="129"/>
      <c r="EB12" s="129"/>
      <c r="EC12" s="129"/>
      <c r="ED12" s="129"/>
      <c r="EE12" s="129"/>
      <c r="EF12" s="129"/>
      <c r="IE12" s="128">
        <f t="shared" ca="1" si="1"/>
        <v>0</v>
      </c>
    </row>
    <row r="13" spans="1:251" x14ac:dyDescent="0.25">
      <c r="A13" s="9" t="s">
        <v>20</v>
      </c>
      <c r="B13" s="10" t="s">
        <v>21</v>
      </c>
      <c r="C13" s="10" t="s">
        <v>9</v>
      </c>
      <c r="D13" s="79" t="s">
        <v>2331</v>
      </c>
      <c r="E13" s="77" t="s">
        <v>912</v>
      </c>
      <c r="F13" s="129"/>
      <c r="G13" s="129"/>
      <c r="H13" s="9" t="s">
        <v>308</v>
      </c>
      <c r="I13" s="84" t="s">
        <v>309</v>
      </c>
      <c r="J13" s="13" t="s">
        <v>310</v>
      </c>
      <c r="K13" s="129"/>
      <c r="L13" s="129"/>
      <c r="M13" s="129"/>
      <c r="N13" s="129"/>
      <c r="O13" s="10"/>
      <c r="P13" s="10"/>
      <c r="Q13" s="10"/>
      <c r="R13" s="10"/>
      <c r="S13" s="10"/>
      <c r="T13" s="84"/>
      <c r="U13" s="14"/>
      <c r="V13" s="129"/>
      <c r="W13" s="129"/>
      <c r="X13" s="129"/>
      <c r="Y13" s="129"/>
      <c r="Z13" s="129"/>
      <c r="AA13" s="129"/>
      <c r="AB13" s="129"/>
      <c r="AC13" s="129"/>
      <c r="AD13" s="129"/>
      <c r="AE13" s="129"/>
      <c r="AF13" s="129"/>
      <c r="AG13" s="129"/>
      <c r="AH13" s="129"/>
      <c r="AI13" s="5" t="s">
        <v>165</v>
      </c>
      <c r="AJ13" s="5" t="s">
        <v>337</v>
      </c>
      <c r="AK13" s="5" t="s">
        <v>340</v>
      </c>
      <c r="AL13" s="5" t="s">
        <v>310</v>
      </c>
      <c r="AM13" s="5">
        <f>$J$32</f>
        <v>1E-4</v>
      </c>
      <c r="AN13" s="5">
        <f>$J$27</f>
        <v>1.1000000000000001</v>
      </c>
      <c r="AO13" s="129"/>
      <c r="AP13" s="129"/>
      <c r="AQ13" s="129"/>
      <c r="AR13" s="129"/>
      <c r="AS13" s="129"/>
      <c r="AT13" s="129"/>
      <c r="AU13" s="129"/>
      <c r="AV13" s="129"/>
      <c r="AW13" s="129"/>
      <c r="AX13" s="129"/>
      <c r="AY13" s="129"/>
      <c r="AZ13" s="129"/>
      <c r="BA13" s="129"/>
      <c r="BB13" s="129"/>
      <c r="BC13" s="129"/>
      <c r="BD13" s="129"/>
      <c r="BE13" s="129"/>
      <c r="BF13" s="129"/>
      <c r="BG13" s="129"/>
      <c r="BH13" s="129"/>
      <c r="BI13" s="129"/>
      <c r="BJ13" s="129"/>
      <c r="BK13" s="129"/>
      <c r="BL13" s="129"/>
      <c r="BM13" s="129"/>
      <c r="BN13" s="129"/>
      <c r="BO13" s="129"/>
      <c r="BP13" s="129"/>
      <c r="BQ13" s="129"/>
      <c r="BR13" s="129"/>
      <c r="BS13" s="129"/>
      <c r="BT13" s="129"/>
      <c r="BU13" s="129"/>
      <c r="BV13" s="129"/>
      <c r="BW13" s="129"/>
      <c r="BX13" s="129"/>
      <c r="BY13" s="129"/>
      <c r="BZ13" s="129"/>
      <c r="CA13" s="129"/>
      <c r="CB13" s="129"/>
      <c r="CC13" s="129"/>
      <c r="CD13" s="129"/>
      <c r="CE13" s="129"/>
      <c r="CF13" s="129"/>
      <c r="CG13" s="129"/>
      <c r="CH13" s="129"/>
      <c r="CI13" s="129"/>
      <c r="CJ13" s="129"/>
      <c r="CK13" s="129"/>
      <c r="CL13" s="129"/>
      <c r="CM13" s="129"/>
      <c r="CN13" s="129"/>
      <c r="CO13" s="129"/>
      <c r="CP13" s="129"/>
      <c r="CQ13" s="129"/>
      <c r="CR13" s="129"/>
      <c r="CS13" s="129"/>
      <c r="CT13" s="129"/>
      <c r="CU13" s="129"/>
      <c r="CV13" s="129"/>
      <c r="CW13" s="129"/>
      <c r="CX13" s="129"/>
      <c r="CY13" s="129"/>
      <c r="CZ13" s="129"/>
      <c r="DA13" s="129"/>
      <c r="DB13" s="129"/>
      <c r="DC13" s="129"/>
      <c r="DD13" s="129"/>
      <c r="DE13" s="129"/>
      <c r="DF13" s="129"/>
      <c r="DG13" s="129"/>
      <c r="DH13" s="129"/>
      <c r="DI13" s="129"/>
      <c r="DJ13" s="129"/>
      <c r="DK13" s="129"/>
      <c r="DL13" s="129"/>
      <c r="DM13" s="129"/>
      <c r="DN13" s="129"/>
      <c r="DO13" s="129"/>
      <c r="DP13" s="129"/>
      <c r="DQ13" s="129"/>
      <c r="DR13" s="129"/>
      <c r="DS13" s="129"/>
      <c r="DT13" s="129">
        <f t="shared" ca="1" si="0"/>
        <v>0</v>
      </c>
      <c r="DU13" s="129"/>
      <c r="DV13" s="129"/>
      <c r="DW13" s="129"/>
      <c r="DX13" s="129"/>
      <c r="DY13" s="129"/>
      <c r="DZ13" s="129"/>
      <c r="EA13" s="129"/>
      <c r="EB13" s="129"/>
      <c r="EC13" s="129"/>
      <c r="ED13" s="129"/>
      <c r="EE13" s="129"/>
      <c r="EF13" s="129"/>
      <c r="IE13" s="128">
        <f t="shared" ca="1" si="1"/>
        <v>0</v>
      </c>
    </row>
    <row r="14" spans="1:251" x14ac:dyDescent="0.25">
      <c r="A14" s="9" t="s">
        <v>22</v>
      </c>
      <c r="B14" s="10" t="s">
        <v>596</v>
      </c>
      <c r="C14" s="10" t="s">
        <v>9</v>
      </c>
      <c r="D14" s="79" t="s">
        <v>24</v>
      </c>
      <c r="E14" s="77" t="s">
        <v>912</v>
      </c>
      <c r="F14" s="129"/>
      <c r="G14" s="129"/>
      <c r="H14" s="9" t="s">
        <v>311</v>
      </c>
      <c r="I14" s="84" t="s">
        <v>312</v>
      </c>
      <c r="J14" s="13" t="s">
        <v>312</v>
      </c>
      <c r="K14" s="129"/>
      <c r="L14" s="129"/>
      <c r="M14" s="129"/>
      <c r="N14" s="129"/>
      <c r="O14" s="10"/>
      <c r="P14" s="10"/>
      <c r="Q14" s="10"/>
      <c r="R14" s="10"/>
      <c r="S14" s="10"/>
      <c r="T14" s="84"/>
      <c r="U14" s="14"/>
      <c r="V14" s="129"/>
      <c r="W14" s="129"/>
      <c r="X14" s="129"/>
      <c r="Y14" s="129"/>
      <c r="Z14" s="129"/>
      <c r="AA14" s="129"/>
      <c r="AB14" s="129"/>
      <c r="AC14" s="129"/>
      <c r="AD14" s="129"/>
      <c r="AE14" s="129"/>
      <c r="AF14" s="129"/>
      <c r="AG14" s="129"/>
      <c r="AH14" s="129"/>
      <c r="AI14" s="5" t="s">
        <v>165</v>
      </c>
      <c r="AJ14" s="5" t="s">
        <v>337</v>
      </c>
      <c r="AK14" s="5" t="s">
        <v>340</v>
      </c>
      <c r="AL14" s="5" t="s">
        <v>310</v>
      </c>
      <c r="AM14" s="5">
        <f>$J$33</f>
        <v>1.4999999999999999E-4</v>
      </c>
      <c r="AN14" s="5">
        <f>$J$27+$B$8*$J$30*($J$33-$J$32)</f>
        <v>1.1016250000000001</v>
      </c>
      <c r="AO14" s="129"/>
      <c r="AP14" s="129"/>
      <c r="AQ14" s="129"/>
      <c r="AR14" s="129"/>
      <c r="AS14" s="129"/>
      <c r="AT14" s="129"/>
      <c r="AU14" s="129"/>
      <c r="AV14" s="129"/>
      <c r="AW14" s="129"/>
      <c r="AX14" s="129"/>
      <c r="AY14" s="129"/>
      <c r="AZ14" s="129"/>
      <c r="BA14" s="129"/>
      <c r="BB14" s="129"/>
      <c r="BC14" s="129"/>
      <c r="BD14" s="129"/>
      <c r="BE14" s="129"/>
      <c r="BF14" s="129"/>
      <c r="BG14" s="129"/>
      <c r="BH14" s="129"/>
      <c r="BI14" s="129"/>
      <c r="BJ14" s="129"/>
      <c r="BK14" s="129"/>
      <c r="BL14" s="129"/>
      <c r="BM14" s="129"/>
      <c r="BN14" s="129"/>
      <c r="BO14" s="129"/>
      <c r="BP14" s="129"/>
      <c r="BQ14" s="129"/>
      <c r="BR14" s="129"/>
      <c r="BS14" s="129"/>
      <c r="BT14" s="129"/>
      <c r="BU14" s="129"/>
      <c r="BV14" s="129"/>
      <c r="BW14" s="129"/>
      <c r="BX14" s="129"/>
      <c r="BY14" s="129"/>
      <c r="BZ14" s="129"/>
      <c r="CA14" s="129"/>
      <c r="CB14" s="129"/>
      <c r="CC14" s="129"/>
      <c r="CD14" s="129"/>
      <c r="CE14" s="129"/>
      <c r="CF14" s="129"/>
      <c r="CG14" s="129"/>
      <c r="CH14" s="129"/>
      <c r="CI14" s="129"/>
      <c r="CJ14" s="129"/>
      <c r="CK14" s="129"/>
      <c r="CL14" s="129"/>
      <c r="CM14" s="129"/>
      <c r="CN14" s="129"/>
      <c r="CO14" s="129"/>
      <c r="CP14" s="129"/>
      <c r="CQ14" s="129"/>
      <c r="CR14" s="129"/>
      <c r="CS14" s="129"/>
      <c r="CT14" s="129"/>
      <c r="CU14" s="129"/>
      <c r="CV14" s="129"/>
      <c r="CW14" s="129"/>
      <c r="CX14" s="129"/>
      <c r="CY14" s="129"/>
      <c r="CZ14" s="129"/>
      <c r="DA14" s="129"/>
      <c r="DB14" s="129"/>
      <c r="DC14" s="129"/>
      <c r="DD14" s="129"/>
      <c r="DE14" s="129"/>
      <c r="DF14" s="129"/>
      <c r="DG14" s="129"/>
      <c r="DH14" s="129"/>
      <c r="DI14" s="129"/>
      <c r="DJ14" s="129"/>
      <c r="DK14" s="129"/>
      <c r="DL14" s="129"/>
      <c r="DM14" s="129"/>
      <c r="DN14" s="129"/>
      <c r="DO14" s="129"/>
      <c r="DP14" s="129"/>
      <c r="DQ14" s="129"/>
      <c r="DR14" s="129"/>
      <c r="DS14" s="129"/>
      <c r="DT14" s="129">
        <f t="shared" ca="1" si="0"/>
        <v>0</v>
      </c>
      <c r="DU14" s="129"/>
      <c r="DV14" s="129"/>
      <c r="DW14" s="129"/>
      <c r="DX14" s="129"/>
      <c r="DY14" s="129"/>
      <c r="DZ14" s="129"/>
      <c r="EA14" s="129"/>
      <c r="EB14" s="129"/>
      <c r="EC14" s="129"/>
      <c r="ED14" s="129"/>
      <c r="EE14" s="129"/>
      <c r="EF14" s="129"/>
      <c r="IE14" s="128">
        <f t="shared" ca="1" si="1"/>
        <v>0</v>
      </c>
    </row>
    <row r="15" spans="1:251" x14ac:dyDescent="0.25">
      <c r="A15" s="9" t="s">
        <v>25</v>
      </c>
      <c r="B15" s="10">
        <v>50</v>
      </c>
      <c r="C15" s="10" t="str">
        <f>INDEX(rngUnitSettings,MATCH("Length",INDEX(rngUnitSettings,,1),0),2)</f>
        <v>mm</v>
      </c>
      <c r="D15" s="79" t="s">
        <v>2332</v>
      </c>
      <c r="E15" s="77" t="s">
        <v>912</v>
      </c>
      <c r="F15" s="129"/>
      <c r="G15" s="129"/>
      <c r="H15" s="9" t="s">
        <v>313</v>
      </c>
      <c r="I15" s="84" t="s">
        <v>314</v>
      </c>
      <c r="J15" s="13" t="s">
        <v>314</v>
      </c>
      <c r="K15" s="129"/>
      <c r="L15" s="129"/>
      <c r="M15" s="129"/>
      <c r="N15" s="129"/>
      <c r="O15" s="10"/>
      <c r="P15" s="10"/>
      <c r="Q15" s="10"/>
      <c r="R15" s="10"/>
      <c r="S15" s="10"/>
      <c r="T15" s="84"/>
      <c r="U15" s="14"/>
      <c r="V15" s="129"/>
      <c r="W15" s="129"/>
      <c r="X15" s="129"/>
      <c r="Y15" s="129"/>
      <c r="Z15" s="129"/>
      <c r="AA15" s="129"/>
      <c r="AB15" s="129"/>
      <c r="AC15" s="129"/>
      <c r="AD15" s="129"/>
      <c r="AE15" s="129"/>
      <c r="AF15" s="129"/>
      <c r="AG15" s="129"/>
      <c r="AH15" s="129"/>
      <c r="AI15" s="5" t="s">
        <v>165</v>
      </c>
      <c r="AJ15" s="5" t="s">
        <v>341</v>
      </c>
      <c r="AK15" s="5" t="s">
        <v>338</v>
      </c>
      <c r="AL15" s="5" t="s">
        <v>309</v>
      </c>
      <c r="AM15" s="5">
        <f>-$I$33</f>
        <v>-3.5000000000000001E-3</v>
      </c>
      <c r="AN15" s="5">
        <f>-($I$28+$B$8*$I$30*($I$33-$I$31))</f>
        <v>-22.065000000000001</v>
      </c>
      <c r="AO15" s="129"/>
      <c r="AP15" s="129"/>
      <c r="AQ15" s="129"/>
      <c r="AR15" s="129"/>
      <c r="AS15" s="129"/>
      <c r="AT15" s="129"/>
      <c r="AU15" s="129"/>
      <c r="AV15" s="129"/>
      <c r="AW15" s="129"/>
      <c r="AX15" s="129"/>
      <c r="AY15" s="129"/>
      <c r="AZ15" s="129"/>
      <c r="BA15" s="129"/>
      <c r="BB15" s="129"/>
      <c r="BC15" s="129"/>
      <c r="BD15" s="129"/>
      <c r="BE15" s="129"/>
      <c r="BF15" s="129"/>
      <c r="BG15" s="129"/>
      <c r="BH15" s="129"/>
      <c r="BI15" s="129"/>
      <c r="BJ15" s="129"/>
      <c r="BK15" s="129"/>
      <c r="BL15" s="129"/>
      <c r="BM15" s="129"/>
      <c r="BN15" s="129"/>
      <c r="BO15" s="129"/>
      <c r="BP15" s="129"/>
      <c r="BQ15" s="129"/>
      <c r="BR15" s="129"/>
      <c r="BS15" s="129"/>
      <c r="BT15" s="129"/>
      <c r="BU15" s="129"/>
      <c r="BV15" s="129"/>
      <c r="BW15" s="129"/>
      <c r="BX15" s="129"/>
      <c r="BY15" s="129"/>
      <c r="BZ15" s="129"/>
      <c r="CA15" s="129"/>
      <c r="CB15" s="129"/>
      <c r="CC15" s="129"/>
      <c r="CD15" s="129"/>
      <c r="CE15" s="129"/>
      <c r="CF15" s="129"/>
      <c r="CG15" s="129"/>
      <c r="CH15" s="129"/>
      <c r="CI15" s="129"/>
      <c r="CJ15" s="129"/>
      <c r="CK15" s="129"/>
      <c r="CL15" s="129"/>
      <c r="CM15" s="129"/>
      <c r="CN15" s="129"/>
      <c r="CO15" s="129"/>
      <c r="CP15" s="129"/>
      <c r="CQ15" s="129"/>
      <c r="CR15" s="129"/>
      <c r="CS15" s="129"/>
      <c r="CT15" s="129"/>
      <c r="CU15" s="129"/>
      <c r="CV15" s="129"/>
      <c r="CW15" s="129"/>
      <c r="CX15" s="129"/>
      <c r="CY15" s="129"/>
      <c r="CZ15" s="129"/>
      <c r="DA15" s="129"/>
      <c r="DB15" s="129"/>
      <c r="DC15" s="129"/>
      <c r="DD15" s="129"/>
      <c r="DE15" s="129"/>
      <c r="DF15" s="129"/>
      <c r="DG15" s="129"/>
      <c r="DH15" s="129"/>
      <c r="DI15" s="129"/>
      <c r="DJ15" s="129"/>
      <c r="DK15" s="129"/>
      <c r="DL15" s="129"/>
      <c r="DM15" s="129"/>
      <c r="DN15" s="129"/>
      <c r="DO15" s="129"/>
      <c r="DP15" s="129"/>
      <c r="DQ15" s="129"/>
      <c r="DR15" s="129"/>
      <c r="DS15" s="129"/>
      <c r="DT15" s="129">
        <f t="shared" ca="1" si="0"/>
        <v>0</v>
      </c>
      <c r="DU15" s="129"/>
      <c r="DV15" s="129"/>
      <c r="DW15" s="129"/>
      <c r="DX15" s="129"/>
      <c r="DY15" s="129"/>
      <c r="DZ15" s="129"/>
      <c r="EA15" s="129"/>
      <c r="EB15" s="129"/>
      <c r="EC15" s="129"/>
      <c r="ED15" s="129"/>
      <c r="EE15" s="129"/>
      <c r="EF15" s="129"/>
      <c r="IE15" s="128">
        <f t="shared" ca="1" si="1"/>
        <v>0</v>
      </c>
    </row>
    <row r="16" spans="1:251" x14ac:dyDescent="0.25">
      <c r="A16" s="9" t="s">
        <v>27</v>
      </c>
      <c r="B16" s="10">
        <v>50</v>
      </c>
      <c r="C16" s="10" t="str">
        <f>INDEX(rngUnitSettings,MATCH("Length",INDEX(rngUnitSettings,,1),0),2)</f>
        <v>mm</v>
      </c>
      <c r="D16" s="79" t="s">
        <v>2333</v>
      </c>
      <c r="E16" s="77" t="s">
        <v>912</v>
      </c>
      <c r="F16" s="129"/>
      <c r="G16" s="129"/>
      <c r="H16" s="129"/>
      <c r="I16" s="129"/>
      <c r="J16" s="129"/>
      <c r="K16" s="129"/>
      <c r="L16" s="129"/>
      <c r="M16" s="129"/>
      <c r="N16" s="129"/>
      <c r="O16" s="10"/>
      <c r="P16" s="10"/>
      <c r="Q16" s="10"/>
      <c r="R16" s="10"/>
      <c r="S16" s="10"/>
      <c r="T16" s="84"/>
      <c r="U16" s="14"/>
      <c r="V16" s="129"/>
      <c r="W16" s="129"/>
      <c r="X16" s="129"/>
      <c r="Y16" s="129"/>
      <c r="Z16" s="129"/>
      <c r="AA16" s="129"/>
      <c r="AB16" s="129"/>
      <c r="AC16" s="129"/>
      <c r="AD16" s="129"/>
      <c r="AE16" s="129"/>
      <c r="AF16" s="129"/>
      <c r="AG16" s="129"/>
      <c r="AH16" s="129"/>
      <c r="AI16" s="5" t="s">
        <v>165</v>
      </c>
      <c r="AJ16" s="5" t="s">
        <v>341</v>
      </c>
      <c r="AK16" s="5" t="s">
        <v>338</v>
      </c>
      <c r="AL16" s="5" t="s">
        <v>309</v>
      </c>
      <c r="AM16" s="5">
        <f>-$I$31</f>
        <v>-1.5E-3</v>
      </c>
      <c r="AN16" s="5">
        <f>-$I$28</f>
        <v>-22</v>
      </c>
      <c r="AO16" s="129"/>
      <c r="AP16" s="129"/>
      <c r="AQ16" s="129"/>
      <c r="AR16" s="129"/>
      <c r="AS16" s="129"/>
      <c r="AT16" s="129"/>
      <c r="AU16" s="129"/>
      <c r="AV16" s="129"/>
      <c r="AW16" s="129"/>
      <c r="AX16" s="129"/>
      <c r="AY16" s="129"/>
      <c r="AZ16" s="129"/>
      <c r="BA16" s="129"/>
      <c r="BB16" s="129"/>
      <c r="BC16" s="129"/>
      <c r="BD16" s="129"/>
      <c r="BE16" s="129"/>
      <c r="BF16" s="129"/>
      <c r="BG16" s="129"/>
      <c r="BH16" s="129"/>
      <c r="BI16" s="129"/>
      <c r="BJ16" s="129"/>
      <c r="BK16" s="129"/>
      <c r="BL16" s="129"/>
      <c r="BM16" s="129"/>
      <c r="BN16" s="129"/>
      <c r="BO16" s="129"/>
      <c r="BP16" s="129"/>
      <c r="BQ16" s="129"/>
      <c r="BR16" s="129"/>
      <c r="BS16" s="129"/>
      <c r="BT16" s="129"/>
      <c r="BU16" s="129"/>
      <c r="BV16" s="129"/>
      <c r="BW16" s="129"/>
      <c r="BX16" s="129"/>
      <c r="BY16" s="129"/>
      <c r="BZ16" s="129"/>
      <c r="CA16" s="129"/>
      <c r="CB16" s="129"/>
      <c r="CC16" s="129"/>
      <c r="CD16" s="129"/>
      <c r="CE16" s="129"/>
      <c r="CF16" s="129"/>
      <c r="CG16" s="129"/>
      <c r="CH16" s="129"/>
      <c r="CI16" s="129"/>
      <c r="CJ16" s="129"/>
      <c r="CK16" s="129"/>
      <c r="CL16" s="129"/>
      <c r="CM16" s="129"/>
      <c r="CN16" s="129"/>
      <c r="CO16" s="129"/>
      <c r="CP16" s="129"/>
      <c r="CQ16" s="129"/>
      <c r="CR16" s="129"/>
      <c r="CS16" s="129"/>
      <c r="CT16" s="129"/>
      <c r="CU16" s="129"/>
      <c r="CV16" s="129"/>
      <c r="CW16" s="129"/>
      <c r="CX16" s="129"/>
      <c r="CY16" s="129"/>
      <c r="CZ16" s="129"/>
      <c r="DA16" s="129"/>
      <c r="DB16" s="129"/>
      <c r="DC16" s="129"/>
      <c r="DD16" s="129"/>
      <c r="DE16" s="129"/>
      <c r="DF16" s="129"/>
      <c r="DG16" s="129"/>
      <c r="DH16" s="129"/>
      <c r="DI16" s="129"/>
      <c r="DJ16" s="129"/>
      <c r="DK16" s="129"/>
      <c r="DL16" s="129"/>
      <c r="DM16" s="129"/>
      <c r="DN16" s="129"/>
      <c r="DO16" s="129"/>
      <c r="DP16" s="129"/>
      <c r="DQ16" s="129"/>
      <c r="DR16" s="129"/>
      <c r="DS16" s="129"/>
      <c r="DT16" s="129">
        <f t="shared" ca="1" si="0"/>
        <v>0</v>
      </c>
      <c r="DU16" s="129"/>
      <c r="DV16" s="129"/>
      <c r="DW16" s="129"/>
      <c r="DX16" s="129"/>
      <c r="DY16" s="129"/>
      <c r="DZ16" s="129"/>
      <c r="EA16" s="129"/>
      <c r="EB16" s="129"/>
      <c r="EC16" s="129"/>
      <c r="ED16" s="129"/>
      <c r="EE16" s="129"/>
      <c r="EF16" s="129"/>
      <c r="IE16" s="128">
        <f t="shared" ca="1" si="1"/>
        <v>0</v>
      </c>
    </row>
    <row r="17" spans="1:239" x14ac:dyDescent="0.25">
      <c r="A17" s="9" t="s">
        <v>28</v>
      </c>
      <c r="B17" s="10">
        <v>1</v>
      </c>
      <c r="C17" s="10" t="s">
        <v>29</v>
      </c>
      <c r="D17" s="79" t="s">
        <v>2334</v>
      </c>
      <c r="E17" s="77" t="s">
        <v>912</v>
      </c>
      <c r="F17" s="129"/>
      <c r="G17" s="129"/>
      <c r="H17" s="144" t="s">
        <v>923</v>
      </c>
      <c r="I17" s="145"/>
      <c r="J17" s="145"/>
      <c r="K17" s="145"/>
      <c r="L17" s="145"/>
      <c r="M17" s="145"/>
      <c r="N17" s="129"/>
      <c r="O17" s="10"/>
      <c r="P17" s="10"/>
      <c r="Q17" s="10"/>
      <c r="R17" s="10"/>
      <c r="S17" s="10"/>
      <c r="T17" s="84"/>
      <c r="U17" s="14"/>
      <c r="V17" s="129"/>
      <c r="W17" s="129"/>
      <c r="X17" s="129"/>
      <c r="Y17" s="129"/>
      <c r="Z17" s="129"/>
      <c r="AA17" s="129"/>
      <c r="AB17" s="129"/>
      <c r="AC17" s="129"/>
      <c r="AD17" s="129"/>
      <c r="AE17" s="129"/>
      <c r="AF17" s="129"/>
      <c r="AG17" s="129"/>
      <c r="AH17" s="129"/>
      <c r="AI17" s="5" t="s">
        <v>165</v>
      </c>
      <c r="AJ17" s="5" t="s">
        <v>341</v>
      </c>
      <c r="AK17" s="5" t="s">
        <v>338</v>
      </c>
      <c r="AL17" s="5" t="s">
        <v>339</v>
      </c>
      <c r="AM17" s="5">
        <v>0</v>
      </c>
      <c r="AN17" s="5">
        <v>0</v>
      </c>
      <c r="AO17" s="129"/>
      <c r="AP17" s="129"/>
      <c r="AQ17" s="129"/>
      <c r="AR17" s="129"/>
      <c r="AS17" s="129"/>
      <c r="AT17" s="129"/>
      <c r="AU17" s="129"/>
      <c r="AV17" s="129"/>
      <c r="AW17" s="129"/>
      <c r="AX17" s="129"/>
      <c r="AY17" s="129"/>
      <c r="AZ17" s="129"/>
      <c r="BA17" s="129"/>
      <c r="BB17" s="129"/>
      <c r="BC17" s="129"/>
      <c r="BD17" s="129"/>
      <c r="BE17" s="129"/>
      <c r="BF17" s="129"/>
      <c r="BG17" s="129"/>
      <c r="BH17" s="129"/>
      <c r="BI17" s="129"/>
      <c r="BJ17" s="129"/>
      <c r="BK17" s="129"/>
      <c r="BL17" s="129"/>
      <c r="BM17" s="129"/>
      <c r="BN17" s="129"/>
      <c r="BO17" s="129"/>
      <c r="BP17" s="129"/>
      <c r="BQ17" s="129"/>
      <c r="BR17" s="129"/>
      <c r="BS17" s="129"/>
      <c r="BT17" s="129"/>
      <c r="BU17" s="129"/>
      <c r="BV17" s="129"/>
      <c r="BW17" s="129"/>
      <c r="BX17" s="129"/>
      <c r="BY17" s="129"/>
      <c r="BZ17" s="129"/>
      <c r="CA17" s="129"/>
      <c r="CB17" s="129"/>
      <c r="CC17" s="129"/>
      <c r="CD17" s="129"/>
      <c r="CE17" s="129"/>
      <c r="CF17" s="129"/>
      <c r="CG17" s="129"/>
      <c r="CH17" s="129"/>
      <c r="CI17" s="129"/>
      <c r="CJ17" s="129"/>
      <c r="CK17" s="129"/>
      <c r="CL17" s="129"/>
      <c r="CM17" s="129"/>
      <c r="CN17" s="129"/>
      <c r="CO17" s="129"/>
      <c r="CP17" s="129"/>
      <c r="CQ17" s="129"/>
      <c r="CR17" s="129"/>
      <c r="CS17" s="129"/>
      <c r="CT17" s="129"/>
      <c r="CU17" s="129"/>
      <c r="CV17" s="129"/>
      <c r="CW17" s="129"/>
      <c r="CX17" s="129"/>
      <c r="CY17" s="129"/>
      <c r="CZ17" s="129"/>
      <c r="DA17" s="129"/>
      <c r="DB17" s="129"/>
      <c r="DC17" s="129"/>
      <c r="DD17" s="129"/>
      <c r="DE17" s="129"/>
      <c r="DF17" s="129"/>
      <c r="DG17" s="129"/>
      <c r="DH17" s="129"/>
      <c r="DI17" s="129"/>
      <c r="DJ17" s="129"/>
      <c r="DK17" s="129"/>
      <c r="DL17" s="129"/>
      <c r="DM17" s="129"/>
      <c r="DN17" s="129"/>
      <c r="DO17" s="129"/>
      <c r="DP17" s="129"/>
      <c r="DQ17" s="129"/>
      <c r="DR17" s="129"/>
      <c r="DS17" s="129"/>
      <c r="DT17" s="129">
        <f t="shared" ca="1" si="0"/>
        <v>0</v>
      </c>
      <c r="DU17" s="129"/>
      <c r="DV17" s="129"/>
      <c r="DW17" s="129"/>
      <c r="DX17" s="129"/>
      <c r="DY17" s="129"/>
      <c r="DZ17" s="129"/>
      <c r="EA17" s="129"/>
      <c r="EB17" s="129"/>
      <c r="EC17" s="129"/>
      <c r="ED17" s="129"/>
      <c r="EE17" s="129"/>
      <c r="EF17" s="129"/>
      <c r="IE17" s="128">
        <f t="shared" ca="1" si="1"/>
        <v>0</v>
      </c>
    </row>
    <row r="18" spans="1:239" x14ac:dyDescent="0.25">
      <c r="A18" s="9" t="s">
        <v>30</v>
      </c>
      <c r="B18" s="10">
        <v>0</v>
      </c>
      <c r="C18" s="10" t="str">
        <f>INDEX(rngUnitSettings,MATCH("Length",INDEX(rngUnitSettings,,1),0),2)</f>
        <v>mm</v>
      </c>
      <c r="D18" s="79" t="s">
        <v>31</v>
      </c>
      <c r="E18" s="77" t="s">
        <v>912</v>
      </c>
      <c r="F18" s="129"/>
      <c r="G18" s="129"/>
      <c r="H18" s="6" t="s">
        <v>1</v>
      </c>
      <c r="I18" s="6" t="s">
        <v>317</v>
      </c>
      <c r="J18" s="6" t="s">
        <v>318</v>
      </c>
      <c r="K18" s="7" t="s">
        <v>3</v>
      </c>
      <c r="L18" s="78" t="s">
        <v>4</v>
      </c>
      <c r="M18" s="7" t="s">
        <v>5</v>
      </c>
      <c r="N18" s="129"/>
      <c r="O18" s="10"/>
      <c r="P18" s="10"/>
      <c r="Q18" s="10"/>
      <c r="R18" s="10"/>
      <c r="S18" s="10"/>
      <c r="T18" s="84"/>
      <c r="U18" s="14"/>
      <c r="V18" s="129"/>
      <c r="W18" s="129"/>
      <c r="X18" s="129"/>
      <c r="Y18" s="129"/>
      <c r="Z18" s="129"/>
      <c r="AA18" s="129"/>
      <c r="AB18" s="129"/>
      <c r="AC18" s="129"/>
      <c r="AD18" s="129"/>
      <c r="AE18" s="129"/>
      <c r="AF18" s="129"/>
      <c r="AG18" s="129"/>
      <c r="AH18" s="129"/>
      <c r="AI18" s="5" t="s">
        <v>165</v>
      </c>
      <c r="AJ18" s="5" t="s">
        <v>341</v>
      </c>
      <c r="AK18" s="5" t="s">
        <v>338</v>
      </c>
      <c r="AL18" s="5" t="s">
        <v>310</v>
      </c>
      <c r="AM18" s="5">
        <f>$J$31</f>
        <v>8.0000000000000007E-5</v>
      </c>
      <c r="AN18" s="5">
        <f>$J$28</f>
        <v>1.8</v>
      </c>
      <c r="AO18" s="129"/>
      <c r="AP18" s="129"/>
      <c r="AQ18" s="129"/>
      <c r="AR18" s="129"/>
      <c r="AS18" s="129"/>
      <c r="AT18" s="129"/>
      <c r="AU18" s="129"/>
      <c r="AV18" s="129"/>
      <c r="AW18" s="129"/>
      <c r="AX18" s="129"/>
      <c r="AY18" s="129"/>
      <c r="AZ18" s="129"/>
      <c r="BA18" s="129"/>
      <c r="BB18" s="129"/>
      <c r="BC18" s="129"/>
      <c r="BD18" s="129"/>
      <c r="BE18" s="129"/>
      <c r="BF18" s="129"/>
      <c r="BG18" s="129"/>
      <c r="BH18" s="129"/>
      <c r="BI18" s="129"/>
      <c r="BJ18" s="129"/>
      <c r="BK18" s="129"/>
      <c r="BL18" s="129"/>
      <c r="BM18" s="129"/>
      <c r="BN18" s="129"/>
      <c r="BO18" s="129"/>
      <c r="BP18" s="129"/>
      <c r="BQ18" s="129"/>
      <c r="BR18" s="129"/>
      <c r="BS18" s="129"/>
      <c r="BT18" s="129"/>
      <c r="BU18" s="129"/>
      <c r="BV18" s="129"/>
      <c r="BW18" s="129"/>
      <c r="BX18" s="129"/>
      <c r="BY18" s="129"/>
      <c r="BZ18" s="129"/>
      <c r="CA18" s="129"/>
      <c r="CB18" s="129"/>
      <c r="CC18" s="129"/>
      <c r="CD18" s="129"/>
      <c r="CE18" s="129"/>
      <c r="CF18" s="129"/>
      <c r="CG18" s="129"/>
      <c r="CH18" s="129"/>
      <c r="CI18" s="129"/>
      <c r="CJ18" s="129"/>
      <c r="CK18" s="129"/>
      <c r="CL18" s="129"/>
      <c r="CM18" s="129"/>
      <c r="CN18" s="129"/>
      <c r="CO18" s="129"/>
      <c r="CP18" s="129"/>
      <c r="CQ18" s="129"/>
      <c r="CR18" s="129"/>
      <c r="CS18" s="129"/>
      <c r="CT18" s="129"/>
      <c r="CU18" s="129"/>
      <c r="CV18" s="129"/>
      <c r="CW18" s="129"/>
      <c r="CX18" s="129"/>
      <c r="CY18" s="129"/>
      <c r="CZ18" s="129"/>
      <c r="DA18" s="129"/>
      <c r="DB18" s="129"/>
      <c r="DC18" s="129"/>
      <c r="DD18" s="129"/>
      <c r="DE18" s="129"/>
      <c r="DF18" s="129"/>
      <c r="DG18" s="129"/>
      <c r="DH18" s="129"/>
      <c r="DI18" s="129"/>
      <c r="DJ18" s="129"/>
      <c r="DK18" s="129"/>
      <c r="DL18" s="129"/>
      <c r="DM18" s="129"/>
      <c r="DN18" s="129"/>
      <c r="DO18" s="129"/>
      <c r="DP18" s="129"/>
      <c r="DQ18" s="129"/>
      <c r="DR18" s="129"/>
      <c r="DS18" s="129"/>
      <c r="DT18" s="129">
        <f t="shared" ca="1" si="0"/>
        <v>0</v>
      </c>
      <c r="DU18" s="129"/>
      <c r="DV18" s="129"/>
      <c r="DW18" s="129"/>
      <c r="DX18" s="129"/>
      <c r="DY18" s="129"/>
      <c r="DZ18" s="129"/>
      <c r="EA18" s="129"/>
      <c r="EB18" s="129"/>
      <c r="EC18" s="129"/>
      <c r="ED18" s="129"/>
      <c r="EE18" s="129"/>
      <c r="EF18" s="129"/>
      <c r="IE18" s="128">
        <f t="shared" ca="1" si="1"/>
        <v>0</v>
      </c>
    </row>
    <row r="19" spans="1:239" x14ac:dyDescent="0.25">
      <c r="A19" s="9" t="s">
        <v>32</v>
      </c>
      <c r="B19" s="10">
        <v>0</v>
      </c>
      <c r="C19" s="10" t="str">
        <f>INDEX(rngUnitSettings,MATCH("Length",INDEX(rngUnitSettings,,1),0),2)</f>
        <v>mm</v>
      </c>
      <c r="D19" s="79" t="s">
        <v>33</v>
      </c>
      <c r="E19" s="77" t="s">
        <v>912</v>
      </c>
      <c r="F19" s="129"/>
      <c r="G19" s="129"/>
      <c r="H19" s="9" t="s">
        <v>319</v>
      </c>
      <c r="I19" s="10">
        <v>350</v>
      </c>
      <c r="J19" s="10">
        <v>350</v>
      </c>
      <c r="K19" s="10" t="str">
        <f>INDEX(rngUnitSettings,MATCH("Stress",INDEX(rngUnitSettings,,1),0),2)</f>
        <v>MPa</v>
      </c>
      <c r="L19" s="79" t="s">
        <v>2393</v>
      </c>
      <c r="M19" s="77" t="s">
        <v>912</v>
      </c>
      <c r="N19" s="129"/>
      <c r="O19" s="10"/>
      <c r="P19" s="10"/>
      <c r="Q19" s="10"/>
      <c r="R19" s="10"/>
      <c r="S19" s="10"/>
      <c r="T19" s="84"/>
      <c r="U19" s="14"/>
      <c r="V19" s="129"/>
      <c r="W19" s="129"/>
      <c r="X19" s="129"/>
      <c r="Y19" s="129"/>
      <c r="Z19" s="129"/>
      <c r="AA19" s="129"/>
      <c r="AB19" s="129"/>
      <c r="AC19" s="129"/>
      <c r="AD19" s="129"/>
      <c r="AE19" s="129"/>
      <c r="AF19" s="129"/>
      <c r="AG19" s="129"/>
      <c r="AH19" s="129"/>
      <c r="AI19" s="5" t="s">
        <v>165</v>
      </c>
      <c r="AJ19" s="5" t="s">
        <v>341</v>
      </c>
      <c r="AK19" s="5" t="s">
        <v>338</v>
      </c>
      <c r="AL19" s="5" t="s">
        <v>310</v>
      </c>
      <c r="AM19" s="5">
        <f>$J$33</f>
        <v>1.4999999999999999E-4</v>
      </c>
      <c r="AN19" s="5">
        <f>$J$28+$B$8*$J$30*($J$33-$J$31)</f>
        <v>1.8022750000000001</v>
      </c>
      <c r="AO19" s="129"/>
      <c r="AP19" s="129"/>
      <c r="AQ19" s="129"/>
      <c r="AR19" s="129"/>
      <c r="AS19" s="129"/>
      <c r="AT19" s="129"/>
      <c r="AU19" s="129"/>
      <c r="AV19" s="129"/>
      <c r="AW19" s="129"/>
      <c r="AX19" s="129"/>
      <c r="AY19" s="129"/>
      <c r="AZ19" s="129"/>
      <c r="BA19" s="129"/>
      <c r="BB19" s="129"/>
      <c r="BC19" s="129"/>
      <c r="BD19" s="129"/>
      <c r="BE19" s="129"/>
      <c r="BF19" s="129"/>
      <c r="BG19" s="129"/>
      <c r="BH19" s="129"/>
      <c r="BI19" s="129"/>
      <c r="BJ19" s="129"/>
      <c r="BK19" s="129"/>
      <c r="BL19" s="129"/>
      <c r="BM19" s="129"/>
      <c r="BN19" s="129"/>
      <c r="BO19" s="129"/>
      <c r="BP19" s="129"/>
      <c r="BQ19" s="129"/>
      <c r="BR19" s="129"/>
      <c r="BS19" s="129"/>
      <c r="BT19" s="129"/>
      <c r="BU19" s="129"/>
      <c r="BV19" s="129"/>
      <c r="BW19" s="129"/>
      <c r="BX19" s="129"/>
      <c r="BY19" s="129"/>
      <c r="BZ19" s="129"/>
      <c r="CA19" s="129"/>
      <c r="CB19" s="129"/>
      <c r="CC19" s="129"/>
      <c r="CD19" s="129"/>
      <c r="CE19" s="129"/>
      <c r="CF19" s="129"/>
      <c r="CG19" s="129"/>
      <c r="CH19" s="129"/>
      <c r="CI19" s="129"/>
      <c r="CJ19" s="129"/>
      <c r="CK19" s="129"/>
      <c r="CL19" s="129"/>
      <c r="CM19" s="129"/>
      <c r="CN19" s="129"/>
      <c r="CO19" s="129"/>
      <c r="CP19" s="129"/>
      <c r="CQ19" s="129"/>
      <c r="CR19" s="129"/>
      <c r="CS19" s="129"/>
      <c r="CT19" s="129"/>
      <c r="CU19" s="129"/>
      <c r="CV19" s="129"/>
      <c r="CW19" s="129"/>
      <c r="CX19" s="129"/>
      <c r="CY19" s="129"/>
      <c r="CZ19" s="129"/>
      <c r="DA19" s="129"/>
      <c r="DB19" s="129"/>
      <c r="DC19" s="129"/>
      <c r="DD19" s="129"/>
      <c r="DE19" s="129"/>
      <c r="DF19" s="129"/>
      <c r="DG19" s="129"/>
      <c r="DH19" s="129"/>
      <c r="DI19" s="129"/>
      <c r="DJ19" s="129"/>
      <c r="DK19" s="129"/>
      <c r="DL19" s="129"/>
      <c r="DM19" s="129"/>
      <c r="DN19" s="129"/>
      <c r="DO19" s="129"/>
      <c r="DP19" s="129"/>
      <c r="DQ19" s="129"/>
      <c r="DR19" s="129"/>
      <c r="DS19" s="129"/>
      <c r="DT19" s="129">
        <f t="shared" ca="1" si="0"/>
        <v>0</v>
      </c>
      <c r="DU19" s="129"/>
      <c r="DV19" s="129"/>
      <c r="DW19" s="129"/>
      <c r="DX19" s="129"/>
      <c r="DY19" s="129"/>
      <c r="DZ19" s="129"/>
      <c r="EA19" s="129"/>
      <c r="EB19" s="129"/>
      <c r="EC19" s="129"/>
      <c r="ED19" s="129"/>
      <c r="EE19" s="129"/>
      <c r="EF19" s="129"/>
      <c r="IE19" s="128">
        <f t="shared" ca="1" si="1"/>
        <v>0</v>
      </c>
    </row>
    <row r="20" spans="1:239" x14ac:dyDescent="0.25">
      <c r="A20" s="9"/>
      <c r="B20" s="10"/>
      <c r="C20" s="10"/>
      <c r="D20" s="79"/>
      <c r="E20" s="10"/>
      <c r="F20" s="129"/>
      <c r="G20" s="129"/>
      <c r="H20" s="9" t="s">
        <v>320</v>
      </c>
      <c r="I20" s="10">
        <v>390</v>
      </c>
      <c r="J20" s="10">
        <v>390</v>
      </c>
      <c r="K20" s="10" t="str">
        <f>INDEX(rngUnitSettings,MATCH("Stress",INDEX(rngUnitSettings,,1),0),2)</f>
        <v>MPa</v>
      </c>
      <c r="L20" s="79" t="s">
        <v>2394</v>
      </c>
      <c r="M20" s="77" t="s">
        <v>912</v>
      </c>
      <c r="N20" s="129"/>
      <c r="O20" s="10"/>
      <c r="P20" s="10"/>
      <c r="Q20" s="10"/>
      <c r="R20" s="10"/>
      <c r="S20" s="10"/>
      <c r="T20" s="84"/>
      <c r="U20" s="14"/>
      <c r="V20" s="129"/>
      <c r="W20" s="129"/>
      <c r="X20" s="129"/>
      <c r="Y20" s="129"/>
      <c r="Z20" s="129"/>
      <c r="AA20" s="129"/>
      <c r="AB20" s="129"/>
      <c r="AC20" s="129"/>
      <c r="AD20" s="129"/>
      <c r="AE20" s="129"/>
      <c r="AF20" s="129"/>
      <c r="AG20" s="129"/>
      <c r="AH20" s="129"/>
      <c r="AI20" s="5" t="s">
        <v>165</v>
      </c>
      <c r="AJ20" s="5" t="s">
        <v>341</v>
      </c>
      <c r="AK20" s="5" t="s">
        <v>340</v>
      </c>
      <c r="AL20" s="5" t="s">
        <v>309</v>
      </c>
      <c r="AM20" s="5">
        <f>-$I$33</f>
        <v>-3.5000000000000001E-3</v>
      </c>
      <c r="AN20" s="5">
        <f>-($I$28+$B$8*$I$30*($I$33-$I$32))</f>
        <v>-22.048749999999998</v>
      </c>
      <c r="AO20" s="129"/>
      <c r="AP20" s="129"/>
      <c r="AQ20" s="129"/>
      <c r="AR20" s="129"/>
      <c r="AS20" s="129"/>
      <c r="AT20" s="129"/>
      <c r="AU20" s="129"/>
      <c r="AV20" s="129"/>
      <c r="AW20" s="129"/>
      <c r="AX20" s="129"/>
      <c r="AY20" s="129"/>
      <c r="AZ20" s="129"/>
      <c r="BA20" s="129"/>
      <c r="BB20" s="129"/>
      <c r="BC20" s="129"/>
      <c r="BD20" s="129"/>
      <c r="BE20" s="129"/>
      <c r="BF20" s="129"/>
      <c r="BG20" s="129"/>
      <c r="BH20" s="129"/>
      <c r="BI20" s="129"/>
      <c r="BJ20" s="129"/>
      <c r="BK20" s="129"/>
      <c r="BL20" s="129"/>
      <c r="BM20" s="129"/>
      <c r="BN20" s="129"/>
      <c r="BO20" s="129"/>
      <c r="BP20" s="129"/>
      <c r="BQ20" s="129"/>
      <c r="BR20" s="129"/>
      <c r="BS20" s="129"/>
      <c r="BT20" s="129"/>
      <c r="BU20" s="129"/>
      <c r="BV20" s="129"/>
      <c r="BW20" s="129"/>
      <c r="BX20" s="129"/>
      <c r="BY20" s="129"/>
      <c r="BZ20" s="129"/>
      <c r="CA20" s="129"/>
      <c r="CB20" s="129"/>
      <c r="CC20" s="129"/>
      <c r="CD20" s="129"/>
      <c r="CE20" s="129"/>
      <c r="CF20" s="129"/>
      <c r="CG20" s="129"/>
      <c r="CH20" s="129"/>
      <c r="CI20" s="129"/>
      <c r="CJ20" s="129"/>
      <c r="CK20" s="129"/>
      <c r="CL20" s="129"/>
      <c r="CM20" s="129"/>
      <c r="CN20" s="129"/>
      <c r="CO20" s="129"/>
      <c r="CP20" s="129"/>
      <c r="CQ20" s="129"/>
      <c r="CR20" s="129"/>
      <c r="CS20" s="129"/>
      <c r="CT20" s="129"/>
      <c r="CU20" s="129"/>
      <c r="CV20" s="129"/>
      <c r="CW20" s="129"/>
      <c r="CX20" s="129"/>
      <c r="CY20" s="129"/>
      <c r="CZ20" s="129"/>
      <c r="DA20" s="129"/>
      <c r="DB20" s="129"/>
      <c r="DC20" s="129"/>
      <c r="DD20" s="129"/>
      <c r="DE20" s="129"/>
      <c r="DF20" s="129"/>
      <c r="DG20" s="129"/>
      <c r="DH20" s="129"/>
      <c r="DI20" s="129"/>
      <c r="DJ20" s="129"/>
      <c r="DK20" s="129"/>
      <c r="DL20" s="129"/>
      <c r="DM20" s="129"/>
      <c r="DN20" s="129"/>
      <c r="DO20" s="129"/>
      <c r="DP20" s="129"/>
      <c r="DQ20" s="129"/>
      <c r="DR20" s="129"/>
      <c r="DS20" s="129"/>
      <c r="DT20" s="129">
        <f t="shared" ca="1" si="0"/>
        <v>0</v>
      </c>
      <c r="DU20" s="129"/>
      <c r="DV20" s="129"/>
      <c r="DW20" s="129"/>
      <c r="DX20" s="129"/>
      <c r="DY20" s="129"/>
      <c r="DZ20" s="129"/>
      <c r="EA20" s="129"/>
      <c r="EB20" s="129"/>
      <c r="EC20" s="129"/>
      <c r="ED20" s="129"/>
      <c r="EE20" s="129"/>
      <c r="EF20" s="129"/>
      <c r="IE20" s="128">
        <f t="shared" ca="1" si="1"/>
        <v>0</v>
      </c>
    </row>
    <row r="21" spans="1:239" x14ac:dyDescent="0.25">
      <c r="A21" s="6" t="s">
        <v>34</v>
      </c>
      <c r="B21" s="7"/>
      <c r="C21" s="7"/>
      <c r="D21" s="78"/>
      <c r="E21" s="7"/>
      <c r="F21" s="129"/>
      <c r="G21" s="129"/>
      <c r="H21" s="9" t="s">
        <v>321</v>
      </c>
      <c r="I21" s="10">
        <v>200000</v>
      </c>
      <c r="J21" s="10">
        <v>200000</v>
      </c>
      <c r="K21" s="10" t="str">
        <f>INDEX(rngUnitSettings,MATCH("Stress",INDEX(rngUnitSettings,,1),0),2)</f>
        <v>MPa</v>
      </c>
      <c r="L21" s="79" t="s">
        <v>2395</v>
      </c>
      <c r="M21" s="77" t="s">
        <v>912</v>
      </c>
      <c r="N21" s="129"/>
      <c r="O21" s="10"/>
      <c r="P21" s="10"/>
      <c r="Q21" s="10"/>
      <c r="R21" s="10"/>
      <c r="S21" s="10"/>
      <c r="T21" s="84"/>
      <c r="U21" s="14"/>
      <c r="V21" s="129"/>
      <c r="W21" s="129"/>
      <c r="X21" s="129"/>
      <c r="Y21" s="129"/>
      <c r="Z21" s="129"/>
      <c r="AA21" s="129"/>
      <c r="AB21" s="129"/>
      <c r="AC21" s="129"/>
      <c r="AD21" s="129"/>
      <c r="AE21" s="129"/>
      <c r="AF21" s="129"/>
      <c r="AG21" s="129"/>
      <c r="AH21" s="129"/>
      <c r="AI21" s="5" t="s">
        <v>165</v>
      </c>
      <c r="AJ21" s="5" t="s">
        <v>341</v>
      </c>
      <c r="AK21" s="5" t="s">
        <v>340</v>
      </c>
      <c r="AL21" s="5" t="s">
        <v>309</v>
      </c>
      <c r="AM21" s="5">
        <f>-$I$32</f>
        <v>-2E-3</v>
      </c>
      <c r="AN21" s="5">
        <f>-$I$28</f>
        <v>-22</v>
      </c>
      <c r="AO21" s="129"/>
      <c r="AP21" s="129"/>
      <c r="AQ21" s="129"/>
      <c r="AR21" s="129"/>
      <c r="AS21" s="129"/>
      <c r="AT21" s="129"/>
      <c r="AU21" s="129"/>
      <c r="AV21" s="129"/>
      <c r="AW21" s="129"/>
      <c r="AX21" s="129"/>
      <c r="AY21" s="129"/>
      <c r="AZ21" s="129"/>
      <c r="BA21" s="129"/>
      <c r="BB21" s="129"/>
      <c r="BC21" s="129"/>
      <c r="BD21" s="129"/>
      <c r="BE21" s="129"/>
      <c r="BF21" s="129"/>
      <c r="BG21" s="129"/>
      <c r="BH21" s="129"/>
      <c r="BI21" s="129"/>
      <c r="BJ21" s="129"/>
      <c r="BK21" s="129"/>
      <c r="BL21" s="129"/>
      <c r="BM21" s="129"/>
      <c r="BN21" s="129"/>
      <c r="BO21" s="129"/>
      <c r="BP21" s="129"/>
      <c r="BQ21" s="129"/>
      <c r="BR21" s="129"/>
      <c r="BS21" s="129"/>
      <c r="BT21" s="129"/>
      <c r="BU21" s="129"/>
      <c r="BV21" s="129"/>
      <c r="BW21" s="129"/>
      <c r="BX21" s="129"/>
      <c r="BY21" s="129"/>
      <c r="BZ21" s="129"/>
      <c r="CA21" s="129"/>
      <c r="CB21" s="129"/>
      <c r="CC21" s="129"/>
      <c r="CD21" s="129"/>
      <c r="CE21" s="129"/>
      <c r="CF21" s="129"/>
      <c r="CG21" s="129"/>
      <c r="CH21" s="129"/>
      <c r="CI21" s="129"/>
      <c r="CJ21" s="129"/>
      <c r="CK21" s="129"/>
      <c r="CL21" s="129"/>
      <c r="CM21" s="129"/>
      <c r="CN21" s="129"/>
      <c r="CO21" s="129"/>
      <c r="CP21" s="129"/>
      <c r="CQ21" s="129"/>
      <c r="CR21" s="129"/>
      <c r="CS21" s="129"/>
      <c r="CT21" s="129"/>
      <c r="CU21" s="129"/>
      <c r="CV21" s="129"/>
      <c r="CW21" s="129"/>
      <c r="CX21" s="129"/>
      <c r="CY21" s="129"/>
      <c r="CZ21" s="129"/>
      <c r="DA21" s="129"/>
      <c r="DB21" s="129"/>
      <c r="DC21" s="129"/>
      <c r="DD21" s="129"/>
      <c r="DE21" s="129"/>
      <c r="DF21" s="129"/>
      <c r="DG21" s="129"/>
      <c r="DH21" s="129"/>
      <c r="DI21" s="129"/>
      <c r="DJ21" s="129"/>
      <c r="DK21" s="129"/>
      <c r="DL21" s="129"/>
      <c r="DM21" s="129"/>
      <c r="DN21" s="129"/>
      <c r="DO21" s="129"/>
      <c r="DP21" s="129"/>
      <c r="DQ21" s="129"/>
      <c r="DR21" s="129"/>
      <c r="DS21" s="129"/>
      <c r="DT21" s="129">
        <f t="shared" ca="1" si="0"/>
        <v>0</v>
      </c>
      <c r="DU21" s="129"/>
      <c r="DV21" s="129"/>
      <c r="DW21" s="129"/>
      <c r="DX21" s="129"/>
      <c r="DY21" s="129"/>
      <c r="DZ21" s="129"/>
      <c r="EA21" s="129"/>
      <c r="EB21" s="129"/>
      <c r="EC21" s="129"/>
      <c r="ED21" s="129"/>
      <c r="EE21" s="129"/>
      <c r="EF21" s="129"/>
      <c r="IE21" s="128">
        <f t="shared" ca="1" si="1"/>
        <v>0</v>
      </c>
    </row>
    <row r="22" spans="1:239" x14ac:dyDescent="0.25">
      <c r="A22" s="11" t="s">
        <v>35</v>
      </c>
      <c r="B22" s="12"/>
      <c r="C22" s="12" t="s">
        <v>9</v>
      </c>
      <c r="D22" s="80"/>
      <c r="E22" s="12"/>
      <c r="F22" s="129"/>
      <c r="G22" s="129"/>
      <c r="H22" s="9" t="s">
        <v>322</v>
      </c>
      <c r="I22" s="10">
        <v>2.5000000000000001E-2</v>
      </c>
      <c r="J22" s="10">
        <v>2.5000000000000001E-2</v>
      </c>
      <c r="K22" s="10" t="s">
        <v>9</v>
      </c>
      <c r="L22" s="79" t="s">
        <v>2396</v>
      </c>
      <c r="M22" s="77" t="s">
        <v>912</v>
      </c>
      <c r="N22" s="129"/>
      <c r="O22" s="10"/>
      <c r="P22" s="10"/>
      <c r="Q22" s="10"/>
      <c r="R22" s="10"/>
      <c r="S22" s="10"/>
      <c r="T22" s="84"/>
      <c r="U22" s="14"/>
      <c r="V22" s="129"/>
      <c r="W22" s="129"/>
      <c r="X22" s="129"/>
      <c r="Y22" s="129"/>
      <c r="Z22" s="129"/>
      <c r="AA22" s="129"/>
      <c r="AB22" s="129"/>
      <c r="AC22" s="129"/>
      <c r="AD22" s="129"/>
      <c r="AE22" s="129"/>
      <c r="AF22" s="129"/>
      <c r="AG22" s="129"/>
      <c r="AH22" s="129"/>
      <c r="AI22" s="5" t="s">
        <v>165</v>
      </c>
      <c r="AJ22" s="5" t="s">
        <v>341</v>
      </c>
      <c r="AK22" s="5" t="s">
        <v>340</v>
      </c>
      <c r="AL22" s="5" t="s">
        <v>309</v>
      </c>
      <c r="AM22" s="5">
        <f>-0.6*$I$28/$I$30</f>
        <v>-4.0615384615384613E-4</v>
      </c>
      <c r="AN22" s="5">
        <f>-0.6*$I$28</f>
        <v>-13.2</v>
      </c>
      <c r="AO22" s="129"/>
      <c r="AP22" s="129"/>
      <c r="AQ22" s="129"/>
      <c r="AR22" s="129"/>
      <c r="AS22" s="129"/>
      <c r="AT22" s="129"/>
      <c r="AU22" s="129"/>
      <c r="AV22" s="129"/>
      <c r="AW22" s="129"/>
      <c r="AX22" s="129"/>
      <c r="AY22" s="129"/>
      <c r="AZ22" s="129"/>
      <c r="BA22" s="129"/>
      <c r="BB22" s="129"/>
      <c r="BC22" s="129"/>
      <c r="BD22" s="129"/>
      <c r="BE22" s="129"/>
      <c r="BF22" s="129"/>
      <c r="BG22" s="129"/>
      <c r="BH22" s="129"/>
      <c r="BI22" s="129"/>
      <c r="BJ22" s="129"/>
      <c r="BK22" s="129"/>
      <c r="BL22" s="129"/>
      <c r="BM22" s="129"/>
      <c r="BN22" s="129"/>
      <c r="BO22" s="129"/>
      <c r="BP22" s="129"/>
      <c r="BQ22" s="129"/>
      <c r="BR22" s="129"/>
      <c r="BS22" s="129"/>
      <c r="BT22" s="129"/>
      <c r="BU22" s="129"/>
      <c r="BV22" s="129"/>
      <c r="BW22" s="129"/>
      <c r="BX22" s="129"/>
      <c r="BY22" s="129"/>
      <c r="BZ22" s="129"/>
      <c r="CA22" s="129"/>
      <c r="CB22" s="129"/>
      <c r="CC22" s="129"/>
      <c r="CD22" s="129"/>
      <c r="CE22" s="129"/>
      <c r="CF22" s="129"/>
      <c r="CG22" s="129"/>
      <c r="CH22" s="129"/>
      <c r="CI22" s="129"/>
      <c r="CJ22" s="129"/>
      <c r="CK22" s="129"/>
      <c r="CL22" s="129"/>
      <c r="CM22" s="129"/>
      <c r="CN22" s="129"/>
      <c r="CO22" s="129"/>
      <c r="CP22" s="129"/>
      <c r="CQ22" s="129"/>
      <c r="CR22" s="129"/>
      <c r="CS22" s="129"/>
      <c r="CT22" s="129"/>
      <c r="CU22" s="129"/>
      <c r="CV22" s="129"/>
      <c r="CW22" s="129"/>
      <c r="CX22" s="129"/>
      <c r="CY22" s="129"/>
      <c r="CZ22" s="129"/>
      <c r="DA22" s="129"/>
      <c r="DB22" s="129"/>
      <c r="DC22" s="129"/>
      <c r="DD22" s="129"/>
      <c r="DE22" s="129"/>
      <c r="DF22" s="129"/>
      <c r="DG22" s="129"/>
      <c r="DH22" s="129"/>
      <c r="DI22" s="129"/>
      <c r="DJ22" s="129"/>
      <c r="DK22" s="129"/>
      <c r="DL22" s="129"/>
      <c r="DM22" s="129"/>
      <c r="DN22" s="129"/>
      <c r="DO22" s="129"/>
      <c r="DP22" s="129"/>
      <c r="DQ22" s="129"/>
      <c r="DR22" s="129"/>
      <c r="DS22" s="129"/>
      <c r="DT22" s="129">
        <f t="shared" ca="1" si="0"/>
        <v>0</v>
      </c>
      <c r="DU22" s="129"/>
      <c r="DV22" s="129"/>
      <c r="DW22" s="129"/>
      <c r="DX22" s="129"/>
      <c r="DY22" s="129"/>
      <c r="DZ22" s="129"/>
      <c r="EA22" s="129"/>
      <c r="EB22" s="129"/>
      <c r="EC22" s="129"/>
      <c r="ED22" s="129"/>
      <c r="EE22" s="129"/>
      <c r="EF22" s="129"/>
      <c r="IE22" s="128">
        <f t="shared" ca="1" si="1"/>
        <v>0</v>
      </c>
    </row>
    <row r="23" spans="1:239" x14ac:dyDescent="0.25">
      <c r="A23" s="9" t="s">
        <v>36</v>
      </c>
      <c r="B23" s="10" t="s">
        <v>37</v>
      </c>
      <c r="C23" s="10" t="s">
        <v>9</v>
      </c>
      <c r="D23" s="79" t="s">
        <v>38</v>
      </c>
      <c r="E23" s="95" t="s">
        <v>912</v>
      </c>
      <c r="F23" s="129"/>
      <c r="G23" s="129"/>
      <c r="H23" s="9" t="s">
        <v>323</v>
      </c>
      <c r="I23" s="10">
        <v>1.4999999999999999E-2</v>
      </c>
      <c r="J23" s="10">
        <v>1.4999999999999999E-2</v>
      </c>
      <c r="K23" s="10" t="s">
        <v>9</v>
      </c>
      <c r="L23" s="79" t="s">
        <v>2397</v>
      </c>
      <c r="M23" s="77" t="s">
        <v>912</v>
      </c>
      <c r="N23" s="129"/>
      <c r="O23" s="10"/>
      <c r="P23" s="10"/>
      <c r="Q23" s="10"/>
      <c r="R23" s="10"/>
      <c r="S23" s="10"/>
      <c r="T23" s="84"/>
      <c r="U23" s="14"/>
      <c r="V23" s="129"/>
      <c r="W23" s="129"/>
      <c r="X23" s="129"/>
      <c r="Y23" s="129"/>
      <c r="Z23" s="129"/>
      <c r="AA23" s="129"/>
      <c r="AB23" s="129"/>
      <c r="AC23" s="129"/>
      <c r="AD23" s="129"/>
      <c r="AE23" s="129"/>
      <c r="AF23" s="129"/>
      <c r="AG23" s="129"/>
      <c r="AH23" s="129"/>
      <c r="AI23" s="5" t="s">
        <v>165</v>
      </c>
      <c r="AJ23" s="5" t="s">
        <v>341</v>
      </c>
      <c r="AK23" s="5" t="s">
        <v>340</v>
      </c>
      <c r="AL23" s="5" t="s">
        <v>339</v>
      </c>
      <c r="AM23" s="5">
        <v>0</v>
      </c>
      <c r="AN23" s="5">
        <v>0</v>
      </c>
      <c r="AO23" s="129"/>
      <c r="AP23" s="129"/>
      <c r="AQ23" s="129"/>
      <c r="AR23" s="129"/>
      <c r="AS23" s="129"/>
      <c r="AT23" s="129"/>
      <c r="AU23" s="129"/>
      <c r="AV23" s="129"/>
      <c r="AW23" s="129"/>
      <c r="AX23" s="129"/>
      <c r="AY23" s="129"/>
      <c r="AZ23" s="129"/>
      <c r="BA23" s="129"/>
      <c r="BB23" s="129"/>
      <c r="BC23" s="129"/>
      <c r="BD23" s="129"/>
      <c r="BE23" s="129"/>
      <c r="BF23" s="129"/>
      <c r="BG23" s="129"/>
      <c r="BH23" s="129"/>
      <c r="BI23" s="129"/>
      <c r="BJ23" s="129"/>
      <c r="BK23" s="129"/>
      <c r="BL23" s="129"/>
      <c r="BM23" s="129"/>
      <c r="BN23" s="129"/>
      <c r="BO23" s="129"/>
      <c r="BP23" s="129"/>
      <c r="BQ23" s="129"/>
      <c r="BR23" s="129"/>
      <c r="BS23" s="129"/>
      <c r="BT23" s="129"/>
      <c r="BU23" s="129"/>
      <c r="BV23" s="129"/>
      <c r="BW23" s="129"/>
      <c r="BX23" s="129"/>
      <c r="BY23" s="129"/>
      <c r="BZ23" s="129"/>
      <c r="CA23" s="129"/>
      <c r="CB23" s="129"/>
      <c r="CC23" s="129"/>
      <c r="CD23" s="129"/>
      <c r="CE23" s="129"/>
      <c r="CF23" s="129"/>
      <c r="CG23" s="129"/>
      <c r="CH23" s="129"/>
      <c r="CI23" s="129"/>
      <c r="CJ23" s="129"/>
      <c r="CK23" s="129"/>
      <c r="CL23" s="129"/>
      <c r="CM23" s="129"/>
      <c r="CN23" s="129"/>
      <c r="CO23" s="129"/>
      <c r="CP23" s="129"/>
      <c r="CQ23" s="129"/>
      <c r="CR23" s="129"/>
      <c r="CS23" s="129"/>
      <c r="CT23" s="129"/>
      <c r="CU23" s="129"/>
      <c r="CV23" s="129"/>
      <c r="CW23" s="129"/>
      <c r="CX23" s="129"/>
      <c r="CY23" s="129"/>
      <c r="CZ23" s="129"/>
      <c r="DA23" s="129"/>
      <c r="DB23" s="129"/>
      <c r="DC23" s="129"/>
      <c r="DD23" s="129"/>
      <c r="DE23" s="129"/>
      <c r="DF23" s="129"/>
      <c r="DG23" s="129"/>
      <c r="DH23" s="129"/>
      <c r="DI23" s="129"/>
      <c r="DJ23" s="129"/>
      <c r="DK23" s="129"/>
      <c r="DL23" s="129"/>
      <c r="DM23" s="129"/>
      <c r="DN23" s="129"/>
      <c r="DO23" s="129"/>
      <c r="DP23" s="129"/>
      <c r="DQ23" s="129"/>
      <c r="DR23" s="129"/>
      <c r="DS23" s="129"/>
      <c r="DT23" s="129">
        <f t="shared" ca="1" si="0"/>
        <v>0</v>
      </c>
      <c r="DU23" s="129"/>
      <c r="DV23" s="129"/>
      <c r="DW23" s="129"/>
      <c r="DX23" s="129"/>
      <c r="DY23" s="129"/>
      <c r="DZ23" s="129"/>
      <c r="EA23" s="129"/>
      <c r="EB23" s="129"/>
      <c r="EC23" s="129"/>
      <c r="ED23" s="129"/>
      <c r="EE23" s="129"/>
      <c r="EF23" s="129"/>
      <c r="IE23" s="128">
        <f t="shared" ca="1" si="1"/>
        <v>0</v>
      </c>
    </row>
    <row r="24" spans="1:239" x14ac:dyDescent="0.25">
      <c r="A24" s="9" t="s">
        <v>39</v>
      </c>
      <c r="B24" s="10">
        <v>80</v>
      </c>
      <c r="C24" s="10" t="s">
        <v>29</v>
      </c>
      <c r="D24" s="79" t="s">
        <v>40</v>
      </c>
      <c r="E24" s="97" t="s">
        <v>912</v>
      </c>
      <c r="F24" s="129"/>
      <c r="G24" s="129"/>
      <c r="H24" s="129"/>
      <c r="I24" s="129"/>
      <c r="J24" s="129"/>
      <c r="K24" s="129"/>
      <c r="L24" s="129"/>
      <c r="M24" s="129"/>
      <c r="N24" s="129"/>
      <c r="O24" s="10"/>
      <c r="P24" s="10"/>
      <c r="Q24" s="10"/>
      <c r="R24" s="10"/>
      <c r="S24" s="10"/>
      <c r="T24" s="84"/>
      <c r="U24" s="14"/>
      <c r="V24" s="129"/>
      <c r="W24" s="129"/>
      <c r="X24" s="129"/>
      <c r="Y24" s="129"/>
      <c r="Z24" s="129"/>
      <c r="AA24" s="129"/>
      <c r="AB24" s="129"/>
      <c r="AC24" s="129"/>
      <c r="AD24" s="129"/>
      <c r="AE24" s="129"/>
      <c r="AF24" s="129"/>
      <c r="AG24" s="129"/>
      <c r="AH24" s="129"/>
      <c r="AI24" s="5" t="s">
        <v>165</v>
      </c>
      <c r="AJ24" s="5" t="s">
        <v>341</v>
      </c>
      <c r="AK24" s="5" t="s">
        <v>340</v>
      </c>
      <c r="AL24" s="5" t="s">
        <v>310</v>
      </c>
      <c r="AM24" s="5">
        <f>0.6*$J$28/$J$30</f>
        <v>3.3230769230769236E-5</v>
      </c>
      <c r="AN24" s="5">
        <f>0.6*$J$28</f>
        <v>1.08</v>
      </c>
      <c r="AO24" s="129"/>
      <c r="AP24" s="129"/>
      <c r="AQ24" s="129"/>
      <c r="AR24" s="129"/>
      <c r="AS24" s="129"/>
      <c r="AT24" s="129"/>
      <c r="AU24" s="129"/>
      <c r="AV24" s="129"/>
      <c r="AW24" s="129"/>
      <c r="AX24" s="129"/>
      <c r="AY24" s="129"/>
      <c r="AZ24" s="129"/>
      <c r="BA24" s="129"/>
      <c r="BB24" s="129"/>
      <c r="BC24" s="129"/>
      <c r="BD24" s="129"/>
      <c r="BE24" s="129"/>
      <c r="BF24" s="129"/>
      <c r="BG24" s="129"/>
      <c r="BH24" s="129"/>
      <c r="BI24" s="129"/>
      <c r="BJ24" s="129"/>
      <c r="BK24" s="129"/>
      <c r="BL24" s="129"/>
      <c r="BM24" s="129"/>
      <c r="BN24" s="129"/>
      <c r="BO24" s="129"/>
      <c r="BP24" s="129"/>
      <c r="BQ24" s="129"/>
      <c r="BR24" s="129"/>
      <c r="BS24" s="129"/>
      <c r="BT24" s="129"/>
      <c r="BU24" s="129"/>
      <c r="BV24" s="129"/>
      <c r="BW24" s="129"/>
      <c r="BX24" s="129"/>
      <c r="BY24" s="129"/>
      <c r="BZ24" s="129"/>
      <c r="CA24" s="129"/>
      <c r="CB24" s="129"/>
      <c r="CC24" s="129"/>
      <c r="CD24" s="129"/>
      <c r="CE24" s="129"/>
      <c r="CF24" s="129"/>
      <c r="CG24" s="129"/>
      <c r="CH24" s="129"/>
      <c r="CI24" s="129"/>
      <c r="CJ24" s="129"/>
      <c r="CK24" s="129"/>
      <c r="CL24" s="129"/>
      <c r="CM24" s="129"/>
      <c r="CN24" s="129"/>
      <c r="CO24" s="129"/>
      <c r="CP24" s="129"/>
      <c r="CQ24" s="129"/>
      <c r="CR24" s="129"/>
      <c r="CS24" s="129"/>
      <c r="CT24" s="129"/>
      <c r="CU24" s="129"/>
      <c r="CV24" s="129"/>
      <c r="CW24" s="129"/>
      <c r="CX24" s="129"/>
      <c r="CY24" s="129"/>
      <c r="CZ24" s="129"/>
      <c r="DA24" s="129"/>
      <c r="DB24" s="129"/>
      <c r="DC24" s="129"/>
      <c r="DD24" s="129"/>
      <c r="DE24" s="129"/>
      <c r="DF24" s="129"/>
      <c r="DG24" s="129"/>
      <c r="DH24" s="129"/>
      <c r="DI24" s="129"/>
      <c r="DJ24" s="129"/>
      <c r="DK24" s="129"/>
      <c r="DL24" s="129"/>
      <c r="DM24" s="129"/>
      <c r="DN24" s="129"/>
      <c r="DO24" s="129"/>
      <c r="DP24" s="129"/>
      <c r="DQ24" s="129"/>
      <c r="DR24" s="129"/>
      <c r="DS24" s="129"/>
      <c r="DT24" s="129">
        <f t="shared" ca="1" si="0"/>
        <v>0</v>
      </c>
      <c r="DU24" s="129"/>
      <c r="DV24" s="129"/>
      <c r="DW24" s="129"/>
      <c r="DX24" s="129"/>
      <c r="DY24" s="129"/>
      <c r="DZ24" s="129"/>
      <c r="EA24" s="129"/>
      <c r="EB24" s="129"/>
      <c r="EC24" s="129"/>
      <c r="ED24" s="129"/>
      <c r="EE24" s="129"/>
      <c r="EF24" s="129"/>
      <c r="IE24" s="128">
        <f t="shared" ca="1" si="1"/>
        <v>0</v>
      </c>
    </row>
    <row r="25" spans="1:239" x14ac:dyDescent="0.25">
      <c r="A25" s="9" t="s">
        <v>41</v>
      </c>
      <c r="B25" s="10">
        <v>1</v>
      </c>
      <c r="C25" s="10" t="s">
        <v>29</v>
      </c>
      <c r="D25" s="79" t="s">
        <v>42</v>
      </c>
      <c r="E25" s="77" t="s">
        <v>912</v>
      </c>
      <c r="F25" s="129"/>
      <c r="G25" s="129"/>
      <c r="H25" s="144" t="s">
        <v>924</v>
      </c>
      <c r="I25" s="145"/>
      <c r="J25" s="145"/>
      <c r="K25" s="145"/>
      <c r="L25" s="145"/>
      <c r="M25" s="145"/>
      <c r="N25" s="129"/>
      <c r="O25" s="10"/>
      <c r="P25" s="10"/>
      <c r="Q25" s="10"/>
      <c r="R25" s="10"/>
      <c r="S25" s="10"/>
      <c r="T25" s="84"/>
      <c r="U25" s="14"/>
      <c r="V25" s="129"/>
      <c r="W25" s="129"/>
      <c r="X25" s="129"/>
      <c r="Y25" s="129"/>
      <c r="Z25" s="129"/>
      <c r="AA25" s="129"/>
      <c r="AB25" s="129"/>
      <c r="AC25" s="129"/>
      <c r="AD25" s="129"/>
      <c r="AE25" s="129"/>
      <c r="AF25" s="129"/>
      <c r="AG25" s="129"/>
      <c r="AH25" s="129"/>
      <c r="AI25" s="5" t="s">
        <v>165</v>
      </c>
      <c r="AJ25" s="5" t="s">
        <v>341</v>
      </c>
      <c r="AK25" s="5" t="s">
        <v>340</v>
      </c>
      <c r="AL25" s="5" t="s">
        <v>310</v>
      </c>
      <c r="AM25" s="5">
        <f>$J$32</f>
        <v>1E-4</v>
      </c>
      <c r="AN25" s="5">
        <f>$J$28</f>
        <v>1.8</v>
      </c>
      <c r="AO25" s="129"/>
      <c r="AP25" s="129"/>
      <c r="AQ25" s="129"/>
      <c r="AR25" s="129"/>
      <c r="AS25" s="129"/>
      <c r="AT25" s="129"/>
      <c r="AU25" s="129"/>
      <c r="AV25" s="129"/>
      <c r="AW25" s="129"/>
      <c r="AX25" s="129"/>
      <c r="AY25" s="129"/>
      <c r="AZ25" s="129"/>
      <c r="BA25" s="129"/>
      <c r="BB25" s="129"/>
      <c r="BC25" s="129"/>
      <c r="BD25" s="129"/>
      <c r="BE25" s="129"/>
      <c r="BF25" s="129"/>
      <c r="BG25" s="129"/>
      <c r="BH25" s="129"/>
      <c r="BI25" s="129"/>
      <c r="BJ25" s="129"/>
      <c r="BK25" s="129"/>
      <c r="BL25" s="129"/>
      <c r="BM25" s="129"/>
      <c r="BN25" s="129"/>
      <c r="BO25" s="129"/>
      <c r="BP25" s="129"/>
      <c r="BQ25" s="129"/>
      <c r="BR25" s="129"/>
      <c r="BS25" s="129"/>
      <c r="BT25" s="129"/>
      <c r="BU25" s="129"/>
      <c r="BV25" s="129"/>
      <c r="BW25" s="129"/>
      <c r="BX25" s="129"/>
      <c r="BY25" s="129"/>
      <c r="BZ25" s="129"/>
      <c r="CA25" s="129"/>
      <c r="CB25" s="129"/>
      <c r="CC25" s="129"/>
      <c r="CD25" s="129"/>
      <c r="CE25" s="129"/>
      <c r="CF25" s="129"/>
      <c r="CG25" s="129"/>
      <c r="CH25" s="129"/>
      <c r="CI25" s="129"/>
      <c r="CJ25" s="129"/>
      <c r="CK25" s="129"/>
      <c r="CL25" s="129"/>
      <c r="CM25" s="129"/>
      <c r="CN25" s="129"/>
      <c r="CO25" s="129"/>
      <c r="CP25" s="129"/>
      <c r="CQ25" s="129"/>
      <c r="CR25" s="129"/>
      <c r="CS25" s="129"/>
      <c r="CT25" s="129"/>
      <c r="CU25" s="129"/>
      <c r="CV25" s="129"/>
      <c r="CW25" s="129"/>
      <c r="CX25" s="129"/>
      <c r="CY25" s="129"/>
      <c r="CZ25" s="129"/>
      <c r="DA25" s="129"/>
      <c r="DB25" s="129"/>
      <c r="DC25" s="129"/>
      <c r="DD25" s="129"/>
      <c r="DE25" s="129"/>
      <c r="DF25" s="129"/>
      <c r="DG25" s="129"/>
      <c r="DH25" s="129"/>
      <c r="DI25" s="129"/>
      <c r="DJ25" s="129"/>
      <c r="DK25" s="129"/>
      <c r="DL25" s="129"/>
      <c r="DM25" s="129"/>
      <c r="DN25" s="129"/>
      <c r="DO25" s="129"/>
      <c r="DP25" s="129"/>
      <c r="DQ25" s="129"/>
      <c r="DR25" s="129"/>
      <c r="DS25" s="129"/>
      <c r="DT25" s="129">
        <f t="shared" ca="1" si="0"/>
        <v>0</v>
      </c>
      <c r="DU25" s="129"/>
      <c r="DV25" s="129"/>
      <c r="DW25" s="129"/>
      <c r="DX25" s="129"/>
      <c r="DY25" s="129"/>
      <c r="DZ25" s="129"/>
      <c r="EA25" s="129"/>
      <c r="EB25" s="129"/>
      <c r="EC25" s="129"/>
      <c r="ED25" s="129"/>
      <c r="EE25" s="129"/>
      <c r="EF25" s="129"/>
      <c r="IE25" s="128">
        <f t="shared" ca="1" si="1"/>
        <v>0</v>
      </c>
    </row>
    <row r="26" spans="1:239" x14ac:dyDescent="0.25">
      <c r="A26" s="9" t="s">
        <v>43</v>
      </c>
      <c r="B26" s="10">
        <v>1E-4</v>
      </c>
      <c r="C26" s="10" t="str">
        <f>INDEX(rngUnitSettings,MATCH("Force",INDEX(rngUnitSettings,,1),0),2)</f>
        <v>tf</v>
      </c>
      <c r="D26" s="79" t="s">
        <v>44</v>
      </c>
      <c r="E26" s="77" t="s">
        <v>912</v>
      </c>
      <c r="F26" s="129"/>
      <c r="G26" s="129"/>
      <c r="H26" s="6" t="s">
        <v>1</v>
      </c>
      <c r="I26" s="6" t="s">
        <v>317</v>
      </c>
      <c r="J26" s="6" t="s">
        <v>318</v>
      </c>
      <c r="K26" s="7" t="s">
        <v>3</v>
      </c>
      <c r="L26" s="78" t="s">
        <v>4</v>
      </c>
      <c r="M26" s="7" t="s">
        <v>5</v>
      </c>
      <c r="N26" s="129"/>
      <c r="O26" s="10"/>
      <c r="P26" s="10"/>
      <c r="Q26" s="10"/>
      <c r="R26" s="10"/>
      <c r="S26" s="10"/>
      <c r="T26" s="84"/>
      <c r="U26" s="14"/>
      <c r="V26" s="129"/>
      <c r="W26" s="129"/>
      <c r="X26" s="129"/>
      <c r="Y26" s="129"/>
      <c r="Z26" s="129"/>
      <c r="AA26" s="129"/>
      <c r="AB26" s="129"/>
      <c r="AC26" s="129"/>
      <c r="AD26" s="129"/>
      <c r="AE26" s="129"/>
      <c r="AF26" s="129"/>
      <c r="AG26" s="129"/>
      <c r="AH26" s="129"/>
      <c r="AI26" s="5" t="s">
        <v>165</v>
      </c>
      <c r="AJ26" s="5" t="s">
        <v>341</v>
      </c>
      <c r="AK26" s="5" t="s">
        <v>340</v>
      </c>
      <c r="AL26" s="5" t="s">
        <v>310</v>
      </c>
      <c r="AM26" s="5">
        <f>$J$33</f>
        <v>1.4999999999999999E-4</v>
      </c>
      <c r="AN26" s="5">
        <f>$J$28+$B$8*$J$30*($J$33-$J$32)</f>
        <v>1.801625</v>
      </c>
      <c r="AO26" s="129"/>
      <c r="AP26" s="129"/>
      <c r="AQ26" s="129"/>
      <c r="AR26" s="129"/>
      <c r="AS26" s="129"/>
      <c r="AT26" s="129"/>
      <c r="AU26" s="129"/>
      <c r="AV26" s="129"/>
      <c r="AW26" s="129"/>
      <c r="AX26" s="129"/>
      <c r="AY26" s="129"/>
      <c r="AZ26" s="129"/>
      <c r="BA26" s="129"/>
      <c r="BB26" s="129"/>
      <c r="BC26" s="129"/>
      <c r="BD26" s="129"/>
      <c r="BE26" s="129"/>
      <c r="BF26" s="129"/>
      <c r="BG26" s="129"/>
      <c r="BH26" s="129"/>
      <c r="BI26" s="129"/>
      <c r="BJ26" s="129"/>
      <c r="BK26" s="129"/>
      <c r="BL26" s="129"/>
      <c r="BM26" s="129"/>
      <c r="BN26" s="129"/>
      <c r="BO26" s="129"/>
      <c r="BP26" s="129"/>
      <c r="BQ26" s="129"/>
      <c r="BR26" s="129"/>
      <c r="BS26" s="129"/>
      <c r="BT26" s="129"/>
      <c r="BU26" s="129"/>
      <c r="BV26" s="129"/>
      <c r="BW26" s="129"/>
      <c r="BX26" s="129"/>
      <c r="BY26" s="129"/>
      <c r="BZ26" s="129"/>
      <c r="CA26" s="129"/>
      <c r="CB26" s="129"/>
      <c r="CC26" s="129"/>
      <c r="CD26" s="129"/>
      <c r="CE26" s="129"/>
      <c r="CF26" s="129"/>
      <c r="CG26" s="129"/>
      <c r="CH26" s="129"/>
      <c r="CI26" s="129"/>
      <c r="CJ26" s="129"/>
      <c r="CK26" s="129"/>
      <c r="CL26" s="129"/>
      <c r="CM26" s="129"/>
      <c r="CN26" s="129"/>
      <c r="CO26" s="129"/>
      <c r="CP26" s="129"/>
      <c r="CQ26" s="129"/>
      <c r="CR26" s="129"/>
      <c r="CS26" s="129"/>
      <c r="CT26" s="129"/>
      <c r="CU26" s="129"/>
      <c r="CV26" s="129"/>
      <c r="CW26" s="129"/>
      <c r="CX26" s="129"/>
      <c r="CY26" s="129"/>
      <c r="CZ26" s="129"/>
      <c r="DA26" s="129"/>
      <c r="DB26" s="129"/>
      <c r="DC26" s="129"/>
      <c r="DD26" s="129"/>
      <c r="DE26" s="129"/>
      <c r="DF26" s="129"/>
      <c r="DG26" s="129"/>
      <c r="DH26" s="129"/>
      <c r="DI26" s="129"/>
      <c r="DJ26" s="129"/>
      <c r="DK26" s="129"/>
      <c r="DL26" s="129"/>
      <c r="DM26" s="129"/>
      <c r="DN26" s="129"/>
      <c r="DO26" s="129"/>
      <c r="DP26" s="129"/>
      <c r="DQ26" s="129"/>
      <c r="DR26" s="129"/>
      <c r="DS26" s="129"/>
      <c r="DT26" s="129">
        <f t="shared" ca="1" si="0"/>
        <v>0</v>
      </c>
      <c r="DU26" s="129"/>
      <c r="DV26" s="129"/>
      <c r="DW26" s="129"/>
      <c r="DX26" s="129"/>
      <c r="DY26" s="129"/>
      <c r="DZ26" s="129"/>
      <c r="EA26" s="129"/>
      <c r="EB26" s="129"/>
      <c r="EC26" s="129"/>
      <c r="ED26" s="129"/>
      <c r="EE26" s="129"/>
      <c r="EF26" s="129"/>
      <c r="IE26" s="128">
        <f t="shared" ca="1" si="1"/>
        <v>0</v>
      </c>
    </row>
    <row r="27" spans="1:239" x14ac:dyDescent="0.25">
      <c r="A27" s="9" t="s">
        <v>45</v>
      </c>
      <c r="B27" s="10">
        <v>1E-4</v>
      </c>
      <c r="C27" s="10" t="str">
        <f>INDEX(rngUnitSettings,MATCH("Moment",INDEX(rngUnitSettings,,1),0),2)</f>
        <v>tf*m</v>
      </c>
      <c r="D27" s="79" t="s">
        <v>46</v>
      </c>
      <c r="E27" s="77" t="s">
        <v>912</v>
      </c>
      <c r="F27" s="129"/>
      <c r="G27" s="129"/>
      <c r="H27" s="9" t="s">
        <v>324</v>
      </c>
      <c r="I27" s="10">
        <v>15.5</v>
      </c>
      <c r="J27" s="10">
        <v>1.1000000000000001</v>
      </c>
      <c r="K27" s="10" t="str">
        <f>INDEX(rngUnitSettings,MATCH("Stress",INDEX(rngUnitSettings,,1),0),2)</f>
        <v>MPa</v>
      </c>
      <c r="L27" s="79" t="s">
        <v>2386</v>
      </c>
      <c r="M27" s="77" t="s">
        <v>912</v>
      </c>
      <c r="N27" s="129"/>
      <c r="O27" s="10"/>
      <c r="P27" s="10"/>
      <c r="Q27" s="10"/>
      <c r="R27" s="10"/>
      <c r="S27" s="10"/>
      <c r="T27" s="84"/>
      <c r="U27" s="14"/>
      <c r="V27" s="129"/>
      <c r="W27" s="129"/>
      <c r="X27" s="129"/>
      <c r="Y27" s="129"/>
      <c r="Z27" s="129"/>
      <c r="AA27" s="129"/>
      <c r="AB27" s="129"/>
      <c r="AC27" s="129"/>
      <c r="AD27" s="129"/>
      <c r="AE27" s="129"/>
      <c r="AF27" s="129"/>
      <c r="AG27" s="129"/>
      <c r="AH27" s="129"/>
      <c r="AI27" s="5" t="s">
        <v>342</v>
      </c>
      <c r="AJ27" s="5" t="s">
        <v>337</v>
      </c>
      <c r="AK27" s="5" t="s">
        <v>338</v>
      </c>
      <c r="AL27" s="5" t="s">
        <v>309</v>
      </c>
      <c r="AM27" s="5">
        <f>-$I$22</f>
        <v>-2.5000000000000001E-2</v>
      </c>
      <c r="AN27" s="5">
        <f>-($I$19+$B$8*$I$21*($I$22-$I$19/$I$21))</f>
        <v>-354.65</v>
      </c>
      <c r="AO27" s="129"/>
      <c r="AP27" s="129"/>
      <c r="AQ27" s="129"/>
      <c r="AR27" s="129"/>
      <c r="AS27" s="129"/>
      <c r="AT27" s="129"/>
      <c r="AU27" s="129"/>
      <c r="AV27" s="129"/>
      <c r="AW27" s="129"/>
      <c r="AX27" s="129"/>
      <c r="AY27" s="129"/>
      <c r="AZ27" s="129"/>
      <c r="BA27" s="129"/>
      <c r="BB27" s="129"/>
      <c r="BC27" s="129"/>
      <c r="BD27" s="129"/>
      <c r="BE27" s="129"/>
      <c r="BF27" s="129"/>
      <c r="BG27" s="129"/>
      <c r="BH27" s="129"/>
      <c r="BI27" s="129"/>
      <c r="BJ27" s="129"/>
      <c r="BK27" s="129"/>
      <c r="BL27" s="129"/>
      <c r="BM27" s="129"/>
      <c r="BN27" s="129"/>
      <c r="BO27" s="129"/>
      <c r="BP27" s="129"/>
      <c r="BQ27" s="129"/>
      <c r="BR27" s="129"/>
      <c r="BS27" s="129"/>
      <c r="BT27" s="129"/>
      <c r="BU27" s="129"/>
      <c r="BV27" s="129"/>
      <c r="BW27" s="129"/>
      <c r="BX27" s="129"/>
      <c r="BY27" s="129"/>
      <c r="BZ27" s="129"/>
      <c r="CA27" s="129"/>
      <c r="CB27" s="129"/>
      <c r="CC27" s="129"/>
      <c r="CD27" s="129"/>
      <c r="CE27" s="129"/>
      <c r="CF27" s="129"/>
      <c r="CG27" s="129"/>
      <c r="CH27" s="129"/>
      <c r="CI27" s="129"/>
      <c r="CJ27" s="129"/>
      <c r="CK27" s="129"/>
      <c r="CL27" s="129"/>
      <c r="CM27" s="129"/>
      <c r="CN27" s="129"/>
      <c r="CO27" s="129"/>
      <c r="CP27" s="129"/>
      <c r="CQ27" s="129"/>
      <c r="CR27" s="129"/>
      <c r="CS27" s="129"/>
      <c r="CT27" s="129"/>
      <c r="CU27" s="129"/>
      <c r="CV27" s="129"/>
      <c r="CW27" s="129"/>
      <c r="CX27" s="129"/>
      <c r="CY27" s="129"/>
      <c r="CZ27" s="129"/>
      <c r="DA27" s="129"/>
      <c r="DB27" s="129"/>
      <c r="DC27" s="129"/>
      <c r="DD27" s="129"/>
      <c r="DE27" s="129"/>
      <c r="DF27" s="129"/>
      <c r="DG27" s="129"/>
      <c r="DH27" s="129"/>
      <c r="DI27" s="129"/>
      <c r="DJ27" s="129"/>
      <c r="DK27" s="129"/>
      <c r="DL27" s="129"/>
      <c r="DM27" s="129"/>
      <c r="DN27" s="129"/>
      <c r="DO27" s="129"/>
      <c r="DP27" s="129"/>
      <c r="DQ27" s="129"/>
      <c r="DR27" s="129"/>
      <c r="DS27" s="129"/>
      <c r="DT27" s="129">
        <f t="shared" ca="1" si="0"/>
        <v>0</v>
      </c>
      <c r="DU27" s="129"/>
      <c r="DV27" s="129"/>
      <c r="DW27" s="129"/>
      <c r="DX27" s="129"/>
      <c r="DY27" s="129"/>
      <c r="DZ27" s="129"/>
      <c r="EA27" s="129"/>
      <c r="EB27" s="129"/>
      <c r="EC27" s="129"/>
      <c r="ED27" s="129"/>
      <c r="EE27" s="129"/>
      <c r="EF27" s="129"/>
      <c r="IE27" s="128">
        <f t="shared" ca="1" si="1"/>
        <v>0</v>
      </c>
    </row>
    <row r="28" spans="1:239" x14ac:dyDescent="0.25">
      <c r="A28" s="9" t="s">
        <v>47</v>
      </c>
      <c r="B28" s="10">
        <v>1E-4</v>
      </c>
      <c r="C28" s="10" t="str">
        <f>INDEX(rngUnitSettings,MATCH("Moment",INDEX(rngUnitSettings,,1),0),2)</f>
        <v>tf*m</v>
      </c>
      <c r="D28" s="79" t="s">
        <v>48</v>
      </c>
      <c r="E28" s="77" t="s">
        <v>912</v>
      </c>
      <c r="F28" s="129"/>
      <c r="G28" s="129"/>
      <c r="H28" s="9" t="s">
        <v>325</v>
      </c>
      <c r="I28" s="10">
        <v>22</v>
      </c>
      <c r="J28" s="10">
        <v>1.8</v>
      </c>
      <c r="K28" s="10" t="str">
        <f>INDEX(rngUnitSettings,MATCH("Stress",INDEX(rngUnitSettings,,1),0),2)</f>
        <v>MPa</v>
      </c>
      <c r="L28" s="79" t="s">
        <v>2387</v>
      </c>
      <c r="M28" s="77" t="s">
        <v>912</v>
      </c>
      <c r="N28" s="129"/>
      <c r="O28" s="10"/>
      <c r="P28" s="10"/>
      <c r="Q28" s="10"/>
      <c r="R28" s="10"/>
      <c r="S28" s="10"/>
      <c r="T28" s="84"/>
      <c r="U28" s="14"/>
      <c r="V28" s="129"/>
      <c r="W28" s="129"/>
      <c r="X28" s="129"/>
      <c r="Y28" s="129"/>
      <c r="Z28" s="129"/>
      <c r="AA28" s="129"/>
      <c r="AB28" s="129"/>
      <c r="AC28" s="129"/>
      <c r="AD28" s="129"/>
      <c r="AE28" s="129"/>
      <c r="AF28" s="129"/>
      <c r="AG28" s="129"/>
      <c r="AH28" s="129"/>
      <c r="AI28" s="5" t="s">
        <v>342</v>
      </c>
      <c r="AJ28" s="5" t="s">
        <v>337</v>
      </c>
      <c r="AK28" s="5" t="s">
        <v>338</v>
      </c>
      <c r="AL28" s="5" t="s">
        <v>309</v>
      </c>
      <c r="AM28" s="5">
        <f>-$I$19/$I$21</f>
        <v>-1.75E-3</v>
      </c>
      <c r="AN28" s="5">
        <f>-$I$19</f>
        <v>-350</v>
      </c>
      <c r="AO28" s="129"/>
      <c r="AP28" s="129"/>
      <c r="AQ28" s="129"/>
      <c r="AR28" s="129"/>
      <c r="AS28" s="129"/>
      <c r="AT28" s="129"/>
      <c r="AU28" s="129"/>
      <c r="AV28" s="129"/>
      <c r="AW28" s="129"/>
      <c r="AX28" s="129"/>
      <c r="AY28" s="129"/>
      <c r="AZ28" s="129"/>
      <c r="BA28" s="129"/>
      <c r="BB28" s="129"/>
      <c r="BC28" s="129"/>
      <c r="BD28" s="129"/>
      <c r="BE28" s="129"/>
      <c r="BF28" s="129"/>
      <c r="BG28" s="129"/>
      <c r="BH28" s="129"/>
      <c r="BI28" s="129"/>
      <c r="BJ28" s="129"/>
      <c r="BK28" s="129"/>
      <c r="BL28" s="129"/>
      <c r="BM28" s="129"/>
      <c r="BN28" s="129"/>
      <c r="BO28" s="129"/>
      <c r="BP28" s="129"/>
      <c r="BQ28" s="129"/>
      <c r="BR28" s="129"/>
      <c r="BS28" s="129"/>
      <c r="BT28" s="129"/>
      <c r="BU28" s="129"/>
      <c r="BV28" s="129"/>
      <c r="BW28" s="129"/>
      <c r="BX28" s="129"/>
      <c r="BY28" s="129"/>
      <c r="BZ28" s="129"/>
      <c r="CA28" s="129"/>
      <c r="CB28" s="129"/>
      <c r="CC28" s="129"/>
      <c r="CD28" s="129"/>
      <c r="CE28" s="129"/>
      <c r="CF28" s="129"/>
      <c r="CG28" s="129"/>
      <c r="CH28" s="129"/>
      <c r="CI28" s="129"/>
      <c r="CJ28" s="129"/>
      <c r="CK28" s="129"/>
      <c r="CL28" s="129"/>
      <c r="CM28" s="129"/>
      <c r="CN28" s="129"/>
      <c r="CO28" s="129"/>
      <c r="CP28" s="129"/>
      <c r="CQ28" s="129"/>
      <c r="CR28" s="129"/>
      <c r="CS28" s="129"/>
      <c r="CT28" s="129"/>
      <c r="CU28" s="129"/>
      <c r="CV28" s="129"/>
      <c r="CW28" s="129"/>
      <c r="CX28" s="129"/>
      <c r="CY28" s="129"/>
      <c r="CZ28" s="129"/>
      <c r="DA28" s="129"/>
      <c r="DB28" s="129"/>
      <c r="DC28" s="129"/>
      <c r="DD28" s="129"/>
      <c r="DE28" s="129"/>
      <c r="DF28" s="129"/>
      <c r="DG28" s="129"/>
      <c r="DH28" s="129"/>
      <c r="DI28" s="129"/>
      <c r="DJ28" s="129"/>
      <c r="DK28" s="129"/>
      <c r="DL28" s="129"/>
      <c r="DM28" s="129"/>
      <c r="DN28" s="129"/>
      <c r="DO28" s="129"/>
      <c r="DP28" s="129"/>
      <c r="DQ28" s="129"/>
      <c r="DR28" s="129"/>
      <c r="DS28" s="129"/>
      <c r="DT28" s="129">
        <f t="shared" ca="1" si="0"/>
        <v>0</v>
      </c>
      <c r="DU28" s="129"/>
      <c r="DV28" s="129"/>
      <c r="DW28" s="129"/>
      <c r="DX28" s="129"/>
      <c r="DY28" s="129"/>
      <c r="DZ28" s="129"/>
      <c r="EA28" s="129"/>
      <c r="EB28" s="129"/>
      <c r="EC28" s="129"/>
      <c r="ED28" s="129"/>
      <c r="EE28" s="129"/>
      <c r="EF28" s="129"/>
      <c r="IE28" s="128">
        <f t="shared" ca="1" si="1"/>
        <v>0</v>
      </c>
    </row>
    <row r="29" spans="1:239" x14ac:dyDescent="0.25">
      <c r="A29" s="11" t="s">
        <v>49</v>
      </c>
      <c r="B29" s="12"/>
      <c r="C29" s="12" t="s">
        <v>9</v>
      </c>
      <c r="D29" s="80"/>
      <c r="E29" s="12"/>
      <c r="F29" s="129"/>
      <c r="G29" s="129"/>
      <c r="H29" s="9" t="s">
        <v>326</v>
      </c>
      <c r="I29" s="10">
        <v>14.6</v>
      </c>
      <c r="J29" s="10" t="s">
        <v>9</v>
      </c>
      <c r="K29" s="10" t="str">
        <f>INDEX(rngUnitSettings,MATCH("Stress",INDEX(rngUnitSettings,,1),0),2)</f>
        <v>MPa</v>
      </c>
      <c r="L29" s="79" t="s">
        <v>2388</v>
      </c>
      <c r="M29" s="77" t="s">
        <v>912</v>
      </c>
      <c r="N29" s="129"/>
      <c r="O29" s="10"/>
      <c r="P29" s="10"/>
      <c r="Q29" s="10"/>
      <c r="R29" s="10"/>
      <c r="S29" s="10"/>
      <c r="T29" s="84"/>
      <c r="U29" s="14"/>
      <c r="V29" s="129"/>
      <c r="W29" s="129"/>
      <c r="X29" s="129"/>
      <c r="Y29" s="129"/>
      <c r="Z29" s="129"/>
      <c r="AA29" s="129"/>
      <c r="AB29" s="129"/>
      <c r="AC29" s="129"/>
      <c r="AD29" s="129"/>
      <c r="AE29" s="129"/>
      <c r="AF29" s="129"/>
      <c r="AG29" s="129"/>
      <c r="AH29" s="129"/>
      <c r="AI29" s="5" t="s">
        <v>342</v>
      </c>
      <c r="AJ29" s="5" t="s">
        <v>337</v>
      </c>
      <c r="AK29" s="5" t="s">
        <v>338</v>
      </c>
      <c r="AL29" s="5" t="s">
        <v>339</v>
      </c>
      <c r="AM29" s="5">
        <v>0</v>
      </c>
      <c r="AN29" s="5">
        <v>0</v>
      </c>
      <c r="AO29" s="129"/>
      <c r="AP29" s="129"/>
      <c r="AQ29" s="129"/>
      <c r="AR29" s="129"/>
      <c r="AS29" s="129"/>
      <c r="AT29" s="129"/>
      <c r="AU29" s="129"/>
      <c r="AV29" s="129"/>
      <c r="AW29" s="129"/>
      <c r="AX29" s="129"/>
      <c r="AY29" s="129"/>
      <c r="AZ29" s="129"/>
      <c r="BA29" s="129"/>
      <c r="BB29" s="129"/>
      <c r="BC29" s="129"/>
      <c r="BD29" s="129"/>
      <c r="BE29" s="129"/>
      <c r="BF29" s="129"/>
      <c r="BG29" s="129"/>
      <c r="BH29" s="129"/>
      <c r="BI29" s="129"/>
      <c r="BJ29" s="129"/>
      <c r="BK29" s="129"/>
      <c r="BL29" s="129"/>
      <c r="BM29" s="129"/>
      <c r="BN29" s="129"/>
      <c r="BO29" s="129"/>
      <c r="BP29" s="129"/>
      <c r="BQ29" s="129"/>
      <c r="BR29" s="129"/>
      <c r="BS29" s="129"/>
      <c r="BT29" s="129"/>
      <c r="BU29" s="129"/>
      <c r="BV29" s="129"/>
      <c r="BW29" s="129"/>
      <c r="BX29" s="129"/>
      <c r="BY29" s="129"/>
      <c r="BZ29" s="129"/>
      <c r="CA29" s="129"/>
      <c r="CB29" s="129"/>
      <c r="CC29" s="129"/>
      <c r="CD29" s="129"/>
      <c r="CE29" s="129"/>
      <c r="CF29" s="129"/>
      <c r="CG29" s="129"/>
      <c r="CH29" s="129"/>
      <c r="CI29" s="129"/>
      <c r="CJ29" s="129"/>
      <c r="CK29" s="129"/>
      <c r="CL29" s="129"/>
      <c r="CM29" s="129"/>
      <c r="CN29" s="129"/>
      <c r="CO29" s="129"/>
      <c r="CP29" s="129"/>
      <c r="CQ29" s="129"/>
      <c r="CR29" s="129"/>
      <c r="CS29" s="129"/>
      <c r="CT29" s="129"/>
      <c r="CU29" s="129"/>
      <c r="CV29" s="129"/>
      <c r="CW29" s="129"/>
      <c r="CX29" s="129"/>
      <c r="CY29" s="129"/>
      <c r="CZ29" s="129"/>
      <c r="DA29" s="129"/>
      <c r="DB29" s="129"/>
      <c r="DC29" s="129"/>
      <c r="DD29" s="129"/>
      <c r="DE29" s="129"/>
      <c r="DF29" s="129"/>
      <c r="DG29" s="129"/>
      <c r="DH29" s="129"/>
      <c r="DI29" s="129"/>
      <c r="DJ29" s="129"/>
      <c r="DK29" s="129"/>
      <c r="DL29" s="129"/>
      <c r="DM29" s="129"/>
      <c r="DN29" s="129"/>
      <c r="DO29" s="129"/>
      <c r="DP29" s="129"/>
      <c r="DQ29" s="129"/>
      <c r="DR29" s="129"/>
      <c r="DS29" s="129"/>
      <c r="DT29" s="129">
        <f t="shared" ca="1" si="0"/>
        <v>0</v>
      </c>
      <c r="DU29" s="129"/>
      <c r="DV29" s="129"/>
      <c r="DW29" s="129"/>
      <c r="DX29" s="129"/>
      <c r="DY29" s="129"/>
      <c r="DZ29" s="129"/>
      <c r="EA29" s="129"/>
      <c r="EB29" s="129"/>
      <c r="EC29" s="129"/>
      <c r="ED29" s="129"/>
      <c r="EE29" s="129"/>
      <c r="EF29" s="129"/>
      <c r="IE29" s="128">
        <f t="shared" ca="1" si="1"/>
        <v>0</v>
      </c>
    </row>
    <row r="30" spans="1:239" x14ac:dyDescent="0.25">
      <c r="A30" s="9" t="s">
        <v>50</v>
      </c>
      <c r="B30" s="10">
        <v>2</v>
      </c>
      <c r="C30" s="10" t="s">
        <v>29</v>
      </c>
      <c r="D30" s="79" t="s">
        <v>51</v>
      </c>
      <c r="E30" s="77" t="s">
        <v>912</v>
      </c>
      <c r="F30" s="129"/>
      <c r="G30" s="129"/>
      <c r="H30" s="9" t="s">
        <v>327</v>
      </c>
      <c r="I30" s="10">
        <v>32500</v>
      </c>
      <c r="J30" s="10">
        <v>32500</v>
      </c>
      <c r="K30" s="10" t="str">
        <f>INDEX(rngUnitSettings,MATCH("Stress",INDEX(rngUnitSettings,,1),0),2)</f>
        <v>MPa</v>
      </c>
      <c r="L30" s="79" t="s">
        <v>2389</v>
      </c>
      <c r="M30" s="77" t="s">
        <v>912</v>
      </c>
      <c r="N30" s="129"/>
      <c r="O30" s="10"/>
      <c r="P30" s="10"/>
      <c r="Q30" s="10"/>
      <c r="R30" s="10"/>
      <c r="S30" s="10"/>
      <c r="T30" s="84"/>
      <c r="U30" s="14"/>
      <c r="V30" s="129"/>
      <c r="W30" s="129"/>
      <c r="X30" s="129"/>
      <c r="Y30" s="129"/>
      <c r="Z30" s="129"/>
      <c r="AA30" s="129"/>
      <c r="AB30" s="129"/>
      <c r="AC30" s="129"/>
      <c r="AD30" s="129"/>
      <c r="AE30" s="129"/>
      <c r="AF30" s="129"/>
      <c r="AG30" s="129"/>
      <c r="AH30" s="129"/>
      <c r="AI30" s="5" t="s">
        <v>342</v>
      </c>
      <c r="AJ30" s="5" t="s">
        <v>337</v>
      </c>
      <c r="AK30" s="5" t="s">
        <v>338</v>
      </c>
      <c r="AL30" s="5" t="s">
        <v>310</v>
      </c>
      <c r="AM30" s="5">
        <f>$J$19/$J$21</f>
        <v>1.75E-3</v>
      </c>
      <c r="AN30" s="5">
        <f>$J$19</f>
        <v>350</v>
      </c>
      <c r="AO30" s="129"/>
      <c r="AP30" s="129"/>
      <c r="AQ30" s="129"/>
      <c r="AR30" s="129"/>
      <c r="AS30" s="129"/>
      <c r="AT30" s="129"/>
      <c r="AU30" s="129"/>
      <c r="AV30" s="129"/>
      <c r="AW30" s="129"/>
      <c r="AX30" s="129"/>
      <c r="AY30" s="129"/>
      <c r="AZ30" s="129"/>
      <c r="BA30" s="129"/>
      <c r="BB30" s="129"/>
      <c r="BC30" s="129"/>
      <c r="BD30" s="129"/>
      <c r="BE30" s="129"/>
      <c r="BF30" s="129"/>
      <c r="BG30" s="129"/>
      <c r="BH30" s="129"/>
      <c r="BI30" s="129"/>
      <c r="BJ30" s="129"/>
      <c r="BK30" s="129"/>
      <c r="BL30" s="129"/>
      <c r="BM30" s="129"/>
      <c r="BN30" s="129"/>
      <c r="BO30" s="129"/>
      <c r="BP30" s="129"/>
      <c r="BQ30" s="129"/>
      <c r="BR30" s="129"/>
      <c r="BS30" s="129"/>
      <c r="BT30" s="129"/>
      <c r="BU30" s="129"/>
      <c r="BV30" s="129"/>
      <c r="BW30" s="129"/>
      <c r="BX30" s="129"/>
      <c r="BY30" s="129"/>
      <c r="BZ30" s="129"/>
      <c r="CA30" s="129"/>
      <c r="CB30" s="129"/>
      <c r="CC30" s="129"/>
      <c r="CD30" s="129"/>
      <c r="CE30" s="129"/>
      <c r="CF30" s="129"/>
      <c r="CG30" s="129"/>
      <c r="CH30" s="129"/>
      <c r="CI30" s="129"/>
      <c r="CJ30" s="129"/>
      <c r="CK30" s="129"/>
      <c r="CL30" s="129"/>
      <c r="CM30" s="129"/>
      <c r="CN30" s="129"/>
      <c r="CO30" s="129"/>
      <c r="CP30" s="129"/>
      <c r="CQ30" s="129"/>
      <c r="CR30" s="129"/>
      <c r="CS30" s="129"/>
      <c r="CT30" s="129"/>
      <c r="CU30" s="129"/>
      <c r="CV30" s="129"/>
      <c r="CW30" s="129"/>
      <c r="CX30" s="129"/>
      <c r="CY30" s="129"/>
      <c r="CZ30" s="129"/>
      <c r="DA30" s="129"/>
      <c r="DB30" s="129"/>
      <c r="DC30" s="129"/>
      <c r="DD30" s="129"/>
      <c r="DE30" s="129"/>
      <c r="DF30" s="129"/>
      <c r="DG30" s="129"/>
      <c r="DH30" s="129"/>
      <c r="DI30" s="129"/>
      <c r="DJ30" s="129"/>
      <c r="DK30" s="129"/>
      <c r="DL30" s="129"/>
      <c r="DM30" s="129"/>
      <c r="DN30" s="129"/>
      <c r="DO30" s="129"/>
      <c r="DP30" s="129"/>
      <c r="DQ30" s="129"/>
      <c r="DR30" s="129"/>
      <c r="DS30" s="129"/>
      <c r="DT30" s="129">
        <f t="shared" ca="1" si="0"/>
        <v>0</v>
      </c>
      <c r="DU30" s="129"/>
      <c r="DV30" s="129"/>
      <c r="DW30" s="129"/>
      <c r="DX30" s="129"/>
      <c r="DY30" s="129"/>
      <c r="DZ30" s="129"/>
      <c r="EA30" s="129"/>
      <c r="EB30" s="129"/>
      <c r="EC30" s="129"/>
      <c r="ED30" s="129"/>
      <c r="EE30" s="129"/>
      <c r="EF30" s="129"/>
      <c r="IE30" s="128">
        <f t="shared" ca="1" si="1"/>
        <v>0</v>
      </c>
    </row>
    <row r="31" spans="1:239" x14ac:dyDescent="0.25">
      <c r="A31" s="9"/>
      <c r="B31" s="10"/>
      <c r="C31" s="10"/>
      <c r="D31" s="79"/>
      <c r="E31" s="10"/>
      <c r="F31" s="129"/>
      <c r="G31" s="129"/>
      <c r="H31" s="9" t="s">
        <v>328</v>
      </c>
      <c r="I31" s="10">
        <v>1.5E-3</v>
      </c>
      <c r="J31" s="10">
        <v>8.0000000000000007E-5</v>
      </c>
      <c r="K31" s="10" t="s">
        <v>9</v>
      </c>
      <c r="L31" s="79" t="s">
        <v>2390</v>
      </c>
      <c r="M31" s="77" t="s">
        <v>912</v>
      </c>
      <c r="N31" s="129"/>
      <c r="O31" s="10"/>
      <c r="P31" s="10"/>
      <c r="Q31" s="10"/>
      <c r="R31" s="10"/>
      <c r="S31" s="10"/>
      <c r="T31" s="84"/>
      <c r="U31" s="14"/>
      <c r="V31" s="129"/>
      <c r="W31" s="129"/>
      <c r="X31" s="129"/>
      <c r="Y31" s="129"/>
      <c r="Z31" s="129"/>
      <c r="AA31" s="129"/>
      <c r="AB31" s="129"/>
      <c r="AC31" s="129"/>
      <c r="AD31" s="129"/>
      <c r="AE31" s="129"/>
      <c r="AF31" s="129"/>
      <c r="AG31" s="129"/>
      <c r="AH31" s="129"/>
      <c r="AI31" s="5" t="s">
        <v>342</v>
      </c>
      <c r="AJ31" s="5" t="s">
        <v>337</v>
      </c>
      <c r="AK31" s="5" t="s">
        <v>338</v>
      </c>
      <c r="AL31" s="5" t="s">
        <v>310</v>
      </c>
      <c r="AM31" s="5">
        <f>$J$22</f>
        <v>2.5000000000000001E-2</v>
      </c>
      <c r="AN31" s="5">
        <f>$J$19+$B$8*$J$21*($J$22-$J$19/$J$21)</f>
        <v>354.65</v>
      </c>
      <c r="AO31" s="129"/>
      <c r="AP31" s="129"/>
      <c r="AQ31" s="129"/>
      <c r="AR31" s="129"/>
      <c r="AS31" s="129"/>
      <c r="AT31" s="129"/>
      <c r="AU31" s="129"/>
      <c r="AV31" s="129"/>
      <c r="AW31" s="129"/>
      <c r="AX31" s="129"/>
      <c r="AY31" s="129"/>
      <c r="AZ31" s="129"/>
      <c r="BA31" s="129"/>
      <c r="BB31" s="129"/>
      <c r="BC31" s="129"/>
      <c r="BD31" s="129"/>
      <c r="BE31" s="129"/>
      <c r="BF31" s="129"/>
      <c r="BG31" s="129"/>
      <c r="BH31" s="129"/>
      <c r="BI31" s="129"/>
      <c r="BJ31" s="129"/>
      <c r="BK31" s="129"/>
      <c r="BL31" s="129"/>
      <c r="BM31" s="129"/>
      <c r="BN31" s="129"/>
      <c r="BO31" s="129"/>
      <c r="BP31" s="129"/>
      <c r="BQ31" s="129"/>
      <c r="BR31" s="129"/>
      <c r="BS31" s="129"/>
      <c r="BT31" s="129"/>
      <c r="BU31" s="129"/>
      <c r="BV31" s="129"/>
      <c r="BW31" s="129"/>
      <c r="BX31" s="129"/>
      <c r="BY31" s="129"/>
      <c r="BZ31" s="129"/>
      <c r="CA31" s="129"/>
      <c r="CB31" s="129"/>
      <c r="CC31" s="129"/>
      <c r="CD31" s="129"/>
      <c r="CE31" s="129"/>
      <c r="CF31" s="129"/>
      <c r="CG31" s="129"/>
      <c r="CH31" s="129"/>
      <c r="CI31" s="129"/>
      <c r="CJ31" s="129"/>
      <c r="CK31" s="129"/>
      <c r="CL31" s="129"/>
      <c r="CM31" s="129"/>
      <c r="CN31" s="129"/>
      <c r="CO31" s="129"/>
      <c r="CP31" s="129"/>
      <c r="CQ31" s="129"/>
      <c r="CR31" s="129"/>
      <c r="CS31" s="129"/>
      <c r="CT31" s="129"/>
      <c r="CU31" s="129"/>
      <c r="CV31" s="129"/>
      <c r="CW31" s="129"/>
      <c r="CX31" s="129"/>
      <c r="CY31" s="129"/>
      <c r="CZ31" s="129"/>
      <c r="DA31" s="129"/>
      <c r="DB31" s="129"/>
      <c r="DC31" s="129"/>
      <c r="DD31" s="129"/>
      <c r="DE31" s="129"/>
      <c r="DF31" s="129"/>
      <c r="DG31" s="129"/>
      <c r="DH31" s="129"/>
      <c r="DI31" s="129"/>
      <c r="DJ31" s="129"/>
      <c r="DK31" s="129"/>
      <c r="DL31" s="129"/>
      <c r="DM31" s="129"/>
      <c r="DN31" s="129"/>
      <c r="DO31" s="129"/>
      <c r="DP31" s="129"/>
      <c r="DQ31" s="129"/>
      <c r="DR31" s="129"/>
      <c r="DS31" s="129"/>
      <c r="DT31" s="129">
        <f t="shared" ca="1" si="0"/>
        <v>0</v>
      </c>
      <c r="DU31" s="129"/>
      <c r="DV31" s="129"/>
      <c r="DW31" s="129"/>
      <c r="DX31" s="129"/>
      <c r="DY31" s="129"/>
      <c r="DZ31" s="129"/>
      <c r="EA31" s="129"/>
      <c r="EB31" s="129"/>
      <c r="EC31" s="129"/>
      <c r="ED31" s="129"/>
      <c r="EE31" s="129"/>
      <c r="EF31" s="129"/>
      <c r="IE31" s="128">
        <f t="shared" ca="1" si="1"/>
        <v>0</v>
      </c>
    </row>
    <row r="32" spans="1:239" x14ac:dyDescent="0.25">
      <c r="A32" s="6" t="s">
        <v>52</v>
      </c>
      <c r="B32" s="7"/>
      <c r="C32" s="7"/>
      <c r="D32" s="78"/>
      <c r="E32" s="7"/>
      <c r="F32" s="129"/>
      <c r="G32" s="129"/>
      <c r="H32" s="9" t="s">
        <v>329</v>
      </c>
      <c r="I32" s="10">
        <v>2E-3</v>
      </c>
      <c r="J32" s="10">
        <v>1E-4</v>
      </c>
      <c r="K32" s="10" t="s">
        <v>9</v>
      </c>
      <c r="L32" s="79" t="s">
        <v>2391</v>
      </c>
      <c r="M32" s="77" t="s">
        <v>912</v>
      </c>
      <c r="N32" s="129"/>
      <c r="O32" s="10"/>
      <c r="P32" s="10"/>
      <c r="Q32" s="10"/>
      <c r="R32" s="10"/>
      <c r="S32" s="10"/>
      <c r="T32" s="84"/>
      <c r="U32" s="14"/>
      <c r="V32" s="129"/>
      <c r="W32" s="129"/>
      <c r="X32" s="129"/>
      <c r="Y32" s="129"/>
      <c r="Z32" s="129"/>
      <c r="AA32" s="129"/>
      <c r="AB32" s="129"/>
      <c r="AC32" s="129"/>
      <c r="AD32" s="129"/>
      <c r="AE32" s="129"/>
      <c r="AF32" s="129"/>
      <c r="AG32" s="129"/>
      <c r="AH32" s="129"/>
      <c r="AI32" s="5" t="s">
        <v>342</v>
      </c>
      <c r="AJ32" s="5" t="s">
        <v>337</v>
      </c>
      <c r="AK32" s="5" t="s">
        <v>340</v>
      </c>
      <c r="AL32" s="5" t="s">
        <v>309</v>
      </c>
      <c r="AM32" s="5">
        <f>-$I$23</f>
        <v>-1.4999999999999999E-2</v>
      </c>
      <c r="AN32" s="5">
        <f>-(1.1*$I$19+$B$8*$I$21*($I$23-(2*($I$19/$I$21+0.002)-(0.9*$I$19/$I$21))))</f>
        <v>-386.81500000000005</v>
      </c>
      <c r="AO32" s="129"/>
      <c r="AP32" s="129"/>
      <c r="AQ32" s="129"/>
      <c r="AR32" s="129"/>
      <c r="AS32" s="129"/>
      <c r="AT32" s="129"/>
      <c r="AU32" s="129"/>
      <c r="AV32" s="129"/>
      <c r="AW32" s="129"/>
      <c r="AX32" s="129"/>
      <c r="AY32" s="129"/>
      <c r="AZ32" s="129"/>
      <c r="BA32" s="129"/>
      <c r="BB32" s="129"/>
      <c r="BC32" s="129"/>
      <c r="BD32" s="129"/>
      <c r="BE32" s="129"/>
      <c r="BF32" s="129"/>
      <c r="BG32" s="129"/>
      <c r="BH32" s="129"/>
      <c r="BI32" s="129"/>
      <c r="BJ32" s="129"/>
      <c r="BK32" s="129"/>
      <c r="BL32" s="129"/>
      <c r="BM32" s="129"/>
      <c r="BN32" s="129"/>
      <c r="BO32" s="129"/>
      <c r="BP32" s="129"/>
      <c r="BQ32" s="129"/>
      <c r="BR32" s="129"/>
      <c r="BS32" s="129"/>
      <c r="BT32" s="129"/>
      <c r="BU32" s="129"/>
      <c r="BV32" s="129"/>
      <c r="BW32" s="129"/>
      <c r="BX32" s="129"/>
      <c r="BY32" s="129"/>
      <c r="BZ32" s="129"/>
      <c r="CA32" s="129"/>
      <c r="CB32" s="129"/>
      <c r="CC32" s="129"/>
      <c r="CD32" s="129"/>
      <c r="CE32" s="129"/>
      <c r="CF32" s="129"/>
      <c r="CG32" s="129"/>
      <c r="CH32" s="129"/>
      <c r="CI32" s="129"/>
      <c r="CJ32" s="129"/>
      <c r="CK32" s="129"/>
      <c r="CL32" s="129"/>
      <c r="CM32" s="129"/>
      <c r="CN32" s="129"/>
      <c r="CO32" s="129"/>
      <c r="CP32" s="129"/>
      <c r="CQ32" s="129"/>
      <c r="CR32" s="129"/>
      <c r="CS32" s="129"/>
      <c r="CT32" s="129"/>
      <c r="CU32" s="129"/>
      <c r="CV32" s="129"/>
      <c r="CW32" s="129"/>
      <c r="CX32" s="129"/>
      <c r="CY32" s="129"/>
      <c r="CZ32" s="129"/>
      <c r="DA32" s="129"/>
      <c r="DB32" s="129"/>
      <c r="DC32" s="129"/>
      <c r="DD32" s="129"/>
      <c r="DE32" s="129"/>
      <c r="DF32" s="129"/>
      <c r="DG32" s="129"/>
      <c r="DH32" s="129"/>
      <c r="DI32" s="129"/>
      <c r="DJ32" s="129"/>
      <c r="DK32" s="129"/>
      <c r="DL32" s="129"/>
      <c r="DM32" s="129"/>
      <c r="DN32" s="129"/>
      <c r="DO32" s="129"/>
      <c r="DP32" s="129"/>
      <c r="DQ32" s="129"/>
      <c r="DR32" s="129"/>
      <c r="DS32" s="129"/>
      <c r="DT32" s="129" t="str">
        <f t="shared" ca="1" si="0"/>
        <v/>
      </c>
      <c r="DU32" s="129"/>
      <c r="DV32" s="129"/>
      <c r="DW32" s="129"/>
      <c r="DX32" s="129"/>
      <c r="DY32" s="129"/>
      <c r="DZ32" s="129"/>
      <c r="EA32" s="129"/>
      <c r="EB32" s="129"/>
      <c r="EC32" s="129"/>
      <c r="ED32" s="129"/>
      <c r="EE32" s="129"/>
      <c r="EF32" s="129"/>
      <c r="IE32" s="128" t="str">
        <f t="shared" ca="1" si="1"/>
        <v/>
      </c>
    </row>
    <row r="33" spans="1:239" x14ac:dyDescent="0.25">
      <c r="A33" s="11" t="s">
        <v>35</v>
      </c>
      <c r="B33" s="12"/>
      <c r="C33" s="12" t="s">
        <v>9</v>
      </c>
      <c r="D33" s="80"/>
      <c r="E33" s="12"/>
      <c r="F33" s="129"/>
      <c r="G33" s="129"/>
      <c r="H33" s="9" t="s">
        <v>330</v>
      </c>
      <c r="I33" s="10">
        <v>3.5000000000000001E-3</v>
      </c>
      <c r="J33" s="10">
        <v>1.4999999999999999E-4</v>
      </c>
      <c r="K33" s="10" t="s">
        <v>9</v>
      </c>
      <c r="L33" s="79" t="s">
        <v>2392</v>
      </c>
      <c r="M33" s="77" t="s">
        <v>912</v>
      </c>
      <c r="N33" s="129"/>
      <c r="O33" s="10"/>
      <c r="P33" s="10"/>
      <c r="Q33" s="10"/>
      <c r="R33" s="10"/>
      <c r="S33" s="10"/>
      <c r="T33" s="84"/>
      <c r="U33" s="14"/>
      <c r="V33" s="129"/>
      <c r="W33" s="129"/>
      <c r="X33" s="129"/>
      <c r="Y33" s="129"/>
      <c r="Z33" s="129"/>
      <c r="AA33" s="129"/>
      <c r="AB33" s="129"/>
      <c r="AC33" s="129"/>
      <c r="AD33" s="129"/>
      <c r="AE33" s="129"/>
      <c r="AF33" s="129"/>
      <c r="AG33" s="129"/>
      <c r="AH33" s="129"/>
      <c r="AI33" s="5" t="s">
        <v>342</v>
      </c>
      <c r="AJ33" s="5" t="s">
        <v>337</v>
      </c>
      <c r="AK33" s="5" t="s">
        <v>340</v>
      </c>
      <c r="AL33" s="5" t="s">
        <v>309</v>
      </c>
      <c r="AM33" s="5">
        <f>-(2*($I$19/$I$21+0.002)-(0.9*$I$19/$I$21))</f>
        <v>-5.9249999999999997E-3</v>
      </c>
      <c r="AN33" s="5">
        <f>-1.1*$I$19</f>
        <v>-385.00000000000006</v>
      </c>
      <c r="AO33" s="129"/>
      <c r="AP33" s="129"/>
      <c r="AQ33" s="129"/>
      <c r="AR33" s="129"/>
      <c r="AS33" s="129"/>
      <c r="AT33" s="129"/>
      <c r="AU33" s="129"/>
      <c r="AV33" s="129"/>
      <c r="AW33" s="129"/>
      <c r="AX33" s="129"/>
      <c r="AY33" s="129"/>
      <c r="AZ33" s="129"/>
      <c r="BA33" s="129"/>
      <c r="BB33" s="129"/>
      <c r="BC33" s="129"/>
      <c r="BD33" s="129"/>
      <c r="BE33" s="129"/>
      <c r="BF33" s="129"/>
      <c r="BG33" s="129"/>
      <c r="BH33" s="129"/>
      <c r="BI33" s="129"/>
      <c r="BJ33" s="129"/>
      <c r="BK33" s="129"/>
      <c r="BL33" s="129"/>
      <c r="BM33" s="129"/>
      <c r="BN33" s="129"/>
      <c r="BO33" s="129"/>
      <c r="BP33" s="129"/>
      <c r="BQ33" s="129"/>
      <c r="BR33" s="129"/>
      <c r="BS33" s="129"/>
      <c r="BT33" s="129"/>
      <c r="BU33" s="129"/>
      <c r="BV33" s="129"/>
      <c r="BW33" s="129"/>
      <c r="BX33" s="129"/>
      <c r="BY33" s="129"/>
      <c r="BZ33" s="129"/>
      <c r="CA33" s="129"/>
      <c r="CB33" s="129"/>
      <c r="CC33" s="129"/>
      <c r="CD33" s="129"/>
      <c r="CE33" s="129"/>
      <c r="CF33" s="129"/>
      <c r="CG33" s="129"/>
      <c r="CH33" s="129"/>
      <c r="CI33" s="129"/>
      <c r="CJ33" s="129"/>
      <c r="CK33" s="129"/>
      <c r="CL33" s="129"/>
      <c r="CM33" s="129"/>
      <c r="CN33" s="129"/>
      <c r="CO33" s="129"/>
      <c r="CP33" s="129"/>
      <c r="CQ33" s="129"/>
      <c r="CR33" s="129"/>
      <c r="CS33" s="129"/>
      <c r="CT33" s="129"/>
      <c r="CU33" s="129"/>
      <c r="CV33" s="129"/>
      <c r="CW33" s="129"/>
      <c r="CX33" s="129"/>
      <c r="CY33" s="129"/>
      <c r="CZ33" s="129"/>
      <c r="DA33" s="129"/>
      <c r="DB33" s="129"/>
      <c r="DC33" s="129"/>
      <c r="DD33" s="129"/>
      <c r="DE33" s="129"/>
      <c r="DF33" s="129"/>
      <c r="DG33" s="129"/>
      <c r="DH33" s="129"/>
      <c r="DI33" s="129"/>
      <c r="DJ33" s="129"/>
      <c r="DK33" s="129"/>
      <c r="DL33" s="129"/>
      <c r="DM33" s="129"/>
      <c r="DN33" s="129"/>
      <c r="DO33" s="129"/>
      <c r="DP33" s="129"/>
      <c r="DQ33" s="129"/>
      <c r="DR33" s="129"/>
      <c r="DS33" s="129"/>
      <c r="DT33" s="129" t="str">
        <f t="shared" ca="1" si="0"/>
        <v/>
      </c>
      <c r="DU33" s="129"/>
      <c r="DV33" s="129"/>
      <c r="DW33" s="129"/>
      <c r="DX33" s="129"/>
      <c r="DY33" s="129"/>
      <c r="DZ33" s="129"/>
      <c r="EA33" s="129"/>
      <c r="EB33" s="129"/>
      <c r="EC33" s="129"/>
      <c r="ED33" s="129"/>
      <c r="EE33" s="129"/>
      <c r="EF33" s="129"/>
      <c r="IE33" s="128" t="str">
        <f t="shared" ca="1" si="1"/>
        <v/>
      </c>
    </row>
    <row r="34" spans="1:239" x14ac:dyDescent="0.25">
      <c r="A34" s="9" t="s">
        <v>53</v>
      </c>
      <c r="B34" s="10" t="s">
        <v>54</v>
      </c>
      <c r="C34" s="10" t="s">
        <v>9</v>
      </c>
      <c r="D34" s="79" t="s">
        <v>55</v>
      </c>
      <c r="E34" s="77" t="s">
        <v>912</v>
      </c>
      <c r="F34" s="129"/>
      <c r="G34" s="129"/>
      <c r="H34" s="129"/>
      <c r="I34" s="129"/>
      <c r="J34" s="129"/>
      <c r="K34" s="129"/>
      <c r="L34" s="129"/>
      <c r="M34" s="129"/>
      <c r="N34" s="129"/>
      <c r="O34" s="129"/>
      <c r="P34" s="129"/>
      <c r="Q34" s="129"/>
      <c r="R34" s="129"/>
      <c r="S34" s="129"/>
      <c r="T34" s="129"/>
      <c r="U34" s="129"/>
      <c r="V34" s="129"/>
      <c r="W34" s="129"/>
      <c r="X34" s="129"/>
      <c r="Y34" s="129"/>
      <c r="Z34" s="129"/>
      <c r="AA34" s="129"/>
      <c r="AB34" s="129"/>
      <c r="AC34" s="129"/>
      <c r="AD34" s="129"/>
      <c r="AE34" s="129"/>
      <c r="AF34" s="129"/>
      <c r="AG34" s="129"/>
      <c r="AH34" s="129"/>
      <c r="AI34" s="5" t="s">
        <v>342</v>
      </c>
      <c r="AJ34" s="5" t="s">
        <v>337</v>
      </c>
      <c r="AK34" s="5" t="s">
        <v>340</v>
      </c>
      <c r="AL34" s="5" t="s">
        <v>309</v>
      </c>
      <c r="AM34" s="5">
        <f>-($I$19/$I$21+0.002)</f>
        <v>-3.7499999999999999E-3</v>
      </c>
      <c r="AN34" s="5">
        <f>-$I$19</f>
        <v>-350</v>
      </c>
      <c r="AO34" s="129"/>
      <c r="AP34" s="129"/>
      <c r="AQ34" s="129"/>
      <c r="AR34" s="129"/>
      <c r="AS34" s="129"/>
      <c r="AT34" s="129"/>
      <c r="AU34" s="129"/>
      <c r="AV34" s="129"/>
      <c r="AW34" s="129"/>
      <c r="AX34" s="129"/>
      <c r="AY34" s="129"/>
      <c r="AZ34" s="129"/>
      <c r="BA34" s="129"/>
      <c r="BB34" s="129"/>
      <c r="BC34" s="129"/>
      <c r="BD34" s="129"/>
      <c r="BE34" s="129"/>
      <c r="BF34" s="129"/>
      <c r="BG34" s="129"/>
      <c r="BH34" s="129"/>
      <c r="BI34" s="129"/>
      <c r="BJ34" s="129"/>
      <c r="BK34" s="129"/>
      <c r="BL34" s="129"/>
      <c r="BM34" s="129"/>
      <c r="BN34" s="129"/>
      <c r="BO34" s="129"/>
      <c r="BP34" s="129"/>
      <c r="BQ34" s="129"/>
      <c r="BR34" s="129"/>
      <c r="BS34" s="129"/>
      <c r="BT34" s="129"/>
      <c r="BU34" s="129"/>
      <c r="BV34" s="129"/>
      <c r="BW34" s="129"/>
      <c r="BX34" s="129"/>
      <c r="BY34" s="129"/>
      <c r="BZ34" s="129"/>
      <c r="CA34" s="129"/>
      <c r="CB34" s="129"/>
      <c r="CC34" s="129"/>
      <c r="CD34" s="129"/>
      <c r="CE34" s="129"/>
      <c r="CF34" s="129"/>
      <c r="CG34" s="129"/>
      <c r="CH34" s="129"/>
      <c r="CI34" s="129"/>
      <c r="CJ34" s="129"/>
      <c r="CK34" s="129"/>
      <c r="CL34" s="129"/>
      <c r="CM34" s="129"/>
      <c r="CN34" s="129"/>
      <c r="CO34" s="129"/>
      <c r="CP34" s="129"/>
      <c r="CQ34" s="129"/>
      <c r="CR34" s="129"/>
      <c r="CS34" s="129"/>
      <c r="CT34" s="129"/>
      <c r="CU34" s="129"/>
      <c r="CV34" s="129"/>
      <c r="CW34" s="129"/>
      <c r="CX34" s="129"/>
      <c r="CY34" s="129"/>
      <c r="CZ34" s="129"/>
      <c r="DA34" s="129"/>
      <c r="DB34" s="129"/>
      <c r="DC34" s="129"/>
      <c r="DD34" s="129"/>
      <c r="DE34" s="129"/>
      <c r="DF34" s="129"/>
      <c r="DG34" s="129"/>
      <c r="DH34" s="129"/>
      <c r="DI34" s="129"/>
      <c r="DJ34" s="129"/>
      <c r="DK34" s="129"/>
      <c r="DL34" s="129"/>
      <c r="DM34" s="129"/>
      <c r="DN34" s="129"/>
      <c r="DO34" s="129"/>
      <c r="DP34" s="129"/>
      <c r="DQ34" s="129"/>
      <c r="DR34" s="129"/>
      <c r="DS34" s="129"/>
      <c r="DT34" s="129" t="str">
        <f t="shared" ca="1" si="0"/>
        <v/>
      </c>
      <c r="DU34" s="129"/>
      <c r="DV34" s="129"/>
      <c r="DW34" s="129"/>
      <c r="DX34" s="129"/>
      <c r="DY34" s="129"/>
      <c r="DZ34" s="129"/>
      <c r="EA34" s="129"/>
      <c r="EB34" s="129"/>
      <c r="EC34" s="129"/>
      <c r="ED34" s="129"/>
      <c r="EE34" s="129"/>
      <c r="EF34" s="129"/>
      <c r="IE34" s="128" t="str">
        <f t="shared" ca="1" si="1"/>
        <v/>
      </c>
    </row>
    <row r="35" spans="1:239" x14ac:dyDescent="0.25">
      <c r="A35" s="9" t="s">
        <v>56</v>
      </c>
      <c r="B35" s="10">
        <v>60</v>
      </c>
      <c r="C35" s="10" t="s">
        <v>29</v>
      </c>
      <c r="D35" s="79" t="s">
        <v>57</v>
      </c>
      <c r="E35" s="77" t="s">
        <v>912</v>
      </c>
      <c r="F35" s="129"/>
      <c r="G35" s="129"/>
      <c r="H35" s="144" t="s">
        <v>925</v>
      </c>
      <c r="I35" s="145"/>
      <c r="J35" s="145"/>
      <c r="K35" s="145"/>
      <c r="L35" s="145"/>
      <c r="M35" s="145"/>
      <c r="N35" s="145"/>
      <c r="O35" s="129"/>
      <c r="P35" s="129"/>
      <c r="Q35" s="129"/>
      <c r="R35" s="129"/>
      <c r="S35" s="129"/>
      <c r="T35" s="129"/>
      <c r="U35" s="129"/>
      <c r="V35" s="129"/>
      <c r="W35" s="129"/>
      <c r="X35" s="129"/>
      <c r="Y35" s="129"/>
      <c r="Z35" s="129"/>
      <c r="AA35" s="129"/>
      <c r="AB35" s="129"/>
      <c r="AC35" s="129"/>
      <c r="AD35" s="129"/>
      <c r="AE35" s="129"/>
      <c r="AF35" s="129"/>
      <c r="AG35" s="129"/>
      <c r="AH35" s="129"/>
      <c r="AI35" s="5" t="s">
        <v>342</v>
      </c>
      <c r="AJ35" s="5" t="s">
        <v>337</v>
      </c>
      <c r="AK35" s="5" t="s">
        <v>340</v>
      </c>
      <c r="AL35" s="5" t="s">
        <v>309</v>
      </c>
      <c r="AM35" s="5">
        <f>-(0.9*$I$19/$I$21)</f>
        <v>-1.575E-3</v>
      </c>
      <c r="AN35" s="5">
        <f>-0.9*$I$19</f>
        <v>-315</v>
      </c>
      <c r="AO35" s="129"/>
      <c r="AP35" s="129"/>
      <c r="AQ35" s="129"/>
      <c r="AR35" s="129"/>
      <c r="AS35" s="129"/>
      <c r="AT35" s="129"/>
      <c r="AU35" s="129"/>
      <c r="AV35" s="129"/>
      <c r="AW35" s="129"/>
      <c r="AX35" s="129"/>
      <c r="AY35" s="129"/>
      <c r="AZ35" s="129"/>
      <c r="BA35" s="129"/>
      <c r="BB35" s="129"/>
      <c r="BC35" s="129"/>
      <c r="BD35" s="129"/>
      <c r="BE35" s="129"/>
      <c r="BF35" s="129"/>
      <c r="BG35" s="129"/>
      <c r="BH35" s="129"/>
      <c r="BI35" s="129"/>
      <c r="BJ35" s="129"/>
      <c r="BK35" s="129"/>
      <c r="BL35" s="129"/>
      <c r="BM35" s="129"/>
      <c r="BN35" s="129"/>
      <c r="BO35" s="129"/>
      <c r="BP35" s="129"/>
      <c r="BQ35" s="129"/>
      <c r="BR35" s="129"/>
      <c r="BS35" s="129"/>
      <c r="BT35" s="129"/>
      <c r="BU35" s="129"/>
      <c r="BV35" s="129"/>
      <c r="BW35" s="129"/>
      <c r="BX35" s="129"/>
      <c r="BY35" s="129"/>
      <c r="BZ35" s="129"/>
      <c r="CA35" s="129"/>
      <c r="CB35" s="129"/>
      <c r="CC35" s="129"/>
      <c r="CD35" s="129"/>
      <c r="CE35" s="129"/>
      <c r="CF35" s="129"/>
      <c r="CG35" s="129"/>
      <c r="CH35" s="129"/>
      <c r="CI35" s="129"/>
      <c r="CJ35" s="129"/>
      <c r="CK35" s="129"/>
      <c r="CL35" s="129"/>
      <c r="CM35" s="129"/>
      <c r="CN35" s="129"/>
      <c r="CO35" s="129"/>
      <c r="CP35" s="129"/>
      <c r="CQ35" s="129"/>
      <c r="CR35" s="129"/>
      <c r="CS35" s="129"/>
      <c r="CT35" s="129"/>
      <c r="CU35" s="129"/>
      <c r="CV35" s="129"/>
      <c r="CW35" s="129"/>
      <c r="CX35" s="129"/>
      <c r="CY35" s="129"/>
      <c r="CZ35" s="129"/>
      <c r="DA35" s="129"/>
      <c r="DB35" s="129"/>
      <c r="DC35" s="129"/>
      <c r="DD35" s="129"/>
      <c r="DE35" s="129"/>
      <c r="DF35" s="129"/>
      <c r="DG35" s="129"/>
      <c r="DH35" s="129"/>
      <c r="DI35" s="129"/>
      <c r="DJ35" s="129"/>
      <c r="DK35" s="129"/>
      <c r="DL35" s="129"/>
      <c r="DM35" s="129"/>
      <c r="DN35" s="129"/>
      <c r="DO35" s="129"/>
      <c r="DP35" s="129"/>
      <c r="DQ35" s="129"/>
      <c r="DR35" s="129"/>
      <c r="DS35" s="129"/>
      <c r="DT35" s="129" t="str">
        <f t="shared" ca="1" si="0"/>
        <v/>
      </c>
      <c r="DU35" s="129"/>
      <c r="DV35" s="129"/>
      <c r="DW35" s="129"/>
      <c r="DX35" s="129"/>
      <c r="DY35" s="129"/>
      <c r="DZ35" s="129"/>
      <c r="EA35" s="129"/>
      <c r="EB35" s="129"/>
      <c r="EC35" s="129"/>
      <c r="ED35" s="129"/>
      <c r="EE35" s="129"/>
      <c r="EF35" s="129"/>
      <c r="IE35" s="128" t="str">
        <f t="shared" ca="1" si="1"/>
        <v/>
      </c>
    </row>
    <row r="36" spans="1:239" x14ac:dyDescent="0.25">
      <c r="A36" s="11" t="s">
        <v>58</v>
      </c>
      <c r="B36" s="12"/>
      <c r="C36" s="12" t="s">
        <v>9</v>
      </c>
      <c r="D36" s="80"/>
      <c r="E36" s="12"/>
      <c r="F36" s="129"/>
      <c r="G36" s="129"/>
      <c r="H36" s="130"/>
      <c r="I36" s="130"/>
      <c r="J36" s="149" t="s">
        <v>295</v>
      </c>
      <c r="K36" s="149"/>
      <c r="L36" s="149"/>
      <c r="M36" s="150"/>
      <c r="N36" s="130"/>
      <c r="O36" s="129"/>
      <c r="P36" s="144" t="s">
        <v>926</v>
      </c>
      <c r="Q36" s="145"/>
      <c r="R36" s="145"/>
      <c r="S36" s="145"/>
      <c r="T36" s="129"/>
      <c r="U36" s="129"/>
      <c r="V36" s="129"/>
      <c r="W36" s="129"/>
      <c r="X36" s="129"/>
      <c r="Y36" s="129"/>
      <c r="Z36" s="129"/>
      <c r="AA36" s="129"/>
      <c r="AB36" s="129"/>
      <c r="AC36" s="129"/>
      <c r="AD36" s="129"/>
      <c r="AE36" s="129"/>
      <c r="AF36" s="129"/>
      <c r="AG36" s="129"/>
      <c r="AH36" s="129"/>
      <c r="AI36" s="5" t="s">
        <v>342</v>
      </c>
      <c r="AJ36" s="5" t="s">
        <v>337</v>
      </c>
      <c r="AK36" s="5" t="s">
        <v>340</v>
      </c>
      <c r="AL36" s="5" t="s">
        <v>339</v>
      </c>
      <c r="AM36" s="5">
        <v>0</v>
      </c>
      <c r="AN36" s="5">
        <v>0</v>
      </c>
      <c r="AO36" s="129"/>
      <c r="AP36" s="129"/>
      <c r="AQ36" s="129"/>
      <c r="AR36" s="129"/>
      <c r="AS36" s="129"/>
      <c r="AT36" s="129"/>
      <c r="AU36" s="129"/>
      <c r="AV36" s="129"/>
      <c r="AW36" s="129"/>
      <c r="AX36" s="129"/>
      <c r="AY36" s="129"/>
      <c r="AZ36" s="129"/>
      <c r="BA36" s="129"/>
      <c r="BB36" s="129"/>
      <c r="BC36" s="129"/>
      <c r="BD36" s="129"/>
      <c r="BE36" s="129"/>
      <c r="BF36" s="129"/>
      <c r="BG36" s="129"/>
      <c r="BH36" s="129"/>
      <c r="BI36" s="129"/>
      <c r="BJ36" s="129"/>
      <c r="BK36" s="129"/>
      <c r="BL36" s="129"/>
      <c r="BM36" s="129"/>
      <c r="BN36" s="129"/>
      <c r="BO36" s="129"/>
      <c r="BP36" s="129"/>
      <c r="BQ36" s="129"/>
      <c r="BR36" s="129"/>
      <c r="BS36" s="129"/>
      <c r="BT36" s="129"/>
      <c r="BU36" s="129"/>
      <c r="BV36" s="129"/>
      <c r="BW36" s="129"/>
      <c r="BX36" s="129"/>
      <c r="BY36" s="129"/>
      <c r="BZ36" s="129"/>
      <c r="CA36" s="129"/>
      <c r="CB36" s="129"/>
      <c r="CC36" s="129"/>
      <c r="CD36" s="129"/>
      <c r="CE36" s="129"/>
      <c r="CF36" s="129"/>
      <c r="CG36" s="129"/>
      <c r="CH36" s="129"/>
      <c r="CI36" s="129"/>
      <c r="CJ36" s="129"/>
      <c r="CK36" s="129"/>
      <c r="CL36" s="129"/>
      <c r="CM36" s="129"/>
      <c r="CN36" s="129"/>
      <c r="CO36" s="129"/>
      <c r="CP36" s="129"/>
      <c r="CQ36" s="129"/>
      <c r="CR36" s="129"/>
      <c r="CS36" s="129"/>
      <c r="CT36" s="129"/>
      <c r="CU36" s="129"/>
      <c r="CV36" s="129"/>
      <c r="CW36" s="129"/>
      <c r="CX36" s="129"/>
      <c r="CY36" s="129"/>
      <c r="CZ36" s="129"/>
      <c r="DA36" s="129"/>
      <c r="DB36" s="129"/>
      <c r="DC36" s="129"/>
      <c r="DD36" s="129"/>
      <c r="DE36" s="129"/>
      <c r="DF36" s="129"/>
      <c r="DG36" s="129"/>
      <c r="DH36" s="129"/>
      <c r="DI36" s="129"/>
      <c r="DJ36" s="129"/>
      <c r="DK36" s="129"/>
      <c r="DL36" s="129"/>
      <c r="DM36" s="129"/>
      <c r="DN36" s="129"/>
      <c r="DO36" s="129"/>
      <c r="DP36" s="129"/>
      <c r="DQ36" s="129"/>
      <c r="DR36" s="129"/>
      <c r="DS36" s="129"/>
      <c r="DT36" s="129" t="str">
        <f t="shared" ca="1" si="0"/>
        <v/>
      </c>
      <c r="DU36" s="129"/>
      <c r="DV36" s="129"/>
      <c r="DW36" s="129"/>
      <c r="DX36" s="129"/>
      <c r="DY36" s="129"/>
      <c r="DZ36" s="129"/>
      <c r="EA36" s="129"/>
      <c r="EB36" s="129"/>
      <c r="EC36" s="129"/>
      <c r="ED36" s="129"/>
      <c r="EE36" s="129"/>
      <c r="EF36" s="129"/>
      <c r="IE36" s="128" t="str">
        <f t="shared" ca="1" si="1"/>
        <v/>
      </c>
    </row>
    <row r="37" spans="1:239" x14ac:dyDescent="0.25">
      <c r="A37" s="9" t="s">
        <v>59</v>
      </c>
      <c r="B37" s="10">
        <v>1.0000000000000001E-5</v>
      </c>
      <c r="C37" s="10" t="s">
        <v>9</v>
      </c>
      <c r="D37" s="79" t="s">
        <v>60</v>
      </c>
      <c r="E37" s="77" t="s">
        <v>912</v>
      </c>
      <c r="F37" s="129"/>
      <c r="G37" s="129"/>
      <c r="H37" s="130" t="s">
        <v>1</v>
      </c>
      <c r="I37" s="130" t="s">
        <v>344</v>
      </c>
      <c r="J37" s="7" t="s">
        <v>298</v>
      </c>
      <c r="K37" s="7" t="s">
        <v>345</v>
      </c>
      <c r="L37" s="7" t="s">
        <v>346</v>
      </c>
      <c r="M37" s="81" t="s">
        <v>347</v>
      </c>
      <c r="N37" s="8" t="s">
        <v>4</v>
      </c>
      <c r="O37" s="129"/>
      <c r="P37" s="6" t="s">
        <v>305</v>
      </c>
      <c r="Q37" s="6" t="str">
        <f>"N, "&amp;INDEX(rngUnitSettings,MATCH("Force",INDEX(rngUnitSettings,,1),0),2)</f>
        <v>N, tf</v>
      </c>
      <c r="R37" s="83" t="str">
        <f>"Mx, "&amp;INDEX(rngUnitSettings,MATCH("Moment",INDEX(rngUnitSettings,,1),0),2)</f>
        <v>Mx, tf*m</v>
      </c>
      <c r="S37" s="6" t="str">
        <f>"My, "&amp;INDEX(rngUnitSettings,MATCH("Moment",INDEX(rngUnitSettings,,1),0),2)</f>
        <v>My, tf*m</v>
      </c>
      <c r="T37" s="129"/>
      <c r="U37" s="129"/>
      <c r="V37" s="129"/>
      <c r="W37" s="129"/>
      <c r="X37" s="129"/>
      <c r="Y37" s="129"/>
      <c r="Z37" s="129"/>
      <c r="AA37" s="129"/>
      <c r="AB37" s="129"/>
      <c r="AC37" s="129"/>
      <c r="AD37" s="129"/>
      <c r="AE37" s="129"/>
      <c r="AF37" s="129"/>
      <c r="AG37" s="129"/>
      <c r="AH37" s="129"/>
      <c r="AI37" s="5" t="s">
        <v>342</v>
      </c>
      <c r="AJ37" s="5" t="s">
        <v>337</v>
      </c>
      <c r="AK37" s="5" t="s">
        <v>340</v>
      </c>
      <c r="AL37" s="5" t="s">
        <v>310</v>
      </c>
      <c r="AM37" s="5">
        <f>(0.9*$J$19/$J$21)</f>
        <v>1.575E-3</v>
      </c>
      <c r="AN37" s="5">
        <f>0.9*$J$19</f>
        <v>315</v>
      </c>
      <c r="AO37" s="129"/>
      <c r="AP37" s="129"/>
      <c r="AQ37" s="129"/>
      <c r="AR37" s="129"/>
      <c r="AS37" s="129"/>
      <c r="AT37" s="129"/>
      <c r="AU37" s="129"/>
      <c r="AV37" s="129"/>
      <c r="AW37" s="129"/>
      <c r="AX37" s="129"/>
      <c r="AY37" s="129"/>
      <c r="AZ37" s="129"/>
      <c r="BA37" s="129"/>
      <c r="BB37" s="129"/>
      <c r="BC37" s="129"/>
      <c r="BD37" s="129"/>
      <c r="BE37" s="129"/>
      <c r="BF37" s="129"/>
      <c r="BG37" s="129"/>
      <c r="BH37" s="129"/>
      <c r="BI37" s="129"/>
      <c r="BJ37" s="129"/>
      <c r="BK37" s="129"/>
      <c r="BL37" s="129"/>
      <c r="BM37" s="129"/>
      <c r="BN37" s="129"/>
      <c r="BO37" s="129"/>
      <c r="BP37" s="129"/>
      <c r="BQ37" s="129"/>
      <c r="BR37" s="129"/>
      <c r="BS37" s="129"/>
      <c r="BT37" s="129"/>
      <c r="BU37" s="129"/>
      <c r="BV37" s="129"/>
      <c r="BW37" s="129"/>
      <c r="BX37" s="129"/>
      <c r="BY37" s="129"/>
      <c r="BZ37" s="129"/>
      <c r="CA37" s="129"/>
      <c r="CB37" s="129"/>
      <c r="CC37" s="129"/>
      <c r="CD37" s="129"/>
      <c r="CE37" s="129"/>
      <c r="CF37" s="129"/>
      <c r="CG37" s="129"/>
      <c r="CH37" s="129"/>
      <c r="CI37" s="129"/>
      <c r="CJ37" s="129"/>
      <c r="CK37" s="129"/>
      <c r="CL37" s="129"/>
      <c r="CM37" s="129"/>
      <c r="CN37" s="129"/>
      <c r="CO37" s="129"/>
      <c r="CP37" s="129"/>
      <c r="CQ37" s="129"/>
      <c r="CR37" s="129"/>
      <c r="CS37" s="129"/>
      <c r="CT37" s="129"/>
      <c r="CU37" s="129"/>
      <c r="CV37" s="129"/>
      <c r="CW37" s="129"/>
      <c r="CX37" s="129"/>
      <c r="CY37" s="129"/>
      <c r="CZ37" s="129"/>
      <c r="DA37" s="129"/>
      <c r="DB37" s="129"/>
      <c r="DC37" s="129"/>
      <c r="DD37" s="129"/>
      <c r="DE37" s="129"/>
      <c r="DF37" s="129"/>
      <c r="DG37" s="129"/>
      <c r="DH37" s="129"/>
      <c r="DI37" s="129"/>
      <c r="DJ37" s="129"/>
      <c r="DK37" s="129"/>
      <c r="DL37" s="129"/>
      <c r="DM37" s="129"/>
      <c r="DN37" s="129"/>
      <c r="DO37" s="129"/>
      <c r="DP37" s="129"/>
      <c r="DQ37" s="129"/>
      <c r="DR37" s="129"/>
      <c r="DS37" s="129"/>
      <c r="DT37" s="129" t="str">
        <f t="shared" ca="1" si="0"/>
        <v/>
      </c>
      <c r="DU37" s="129"/>
      <c r="DV37" s="129"/>
      <c r="DW37" s="129"/>
      <c r="DX37" s="129"/>
      <c r="DY37" s="129"/>
      <c r="DZ37" s="129"/>
      <c r="EA37" s="129"/>
      <c r="EB37" s="129"/>
      <c r="EC37" s="129"/>
      <c r="ED37" s="129"/>
      <c r="EE37" s="129"/>
      <c r="EF37" s="129"/>
      <c r="IE37" s="128" t="str">
        <f t="shared" ca="1" si="1"/>
        <v/>
      </c>
    </row>
    <row r="38" spans="1:239" x14ac:dyDescent="0.25">
      <c r="A38" s="11" t="s">
        <v>61</v>
      </c>
      <c r="B38" s="12"/>
      <c r="C38" s="12" t="s">
        <v>9</v>
      </c>
      <c r="D38" s="80"/>
      <c r="E38" s="12"/>
      <c r="F38" s="129"/>
      <c r="G38" s="129"/>
      <c r="H38" s="11" t="s">
        <v>348</v>
      </c>
      <c r="I38" s="11"/>
      <c r="J38" s="12"/>
      <c r="K38" s="12"/>
      <c r="L38" s="12"/>
      <c r="M38" s="89"/>
      <c r="N38" s="22"/>
      <c r="O38" s="129"/>
      <c r="P38" s="10">
        <f ca="1">IF(INDEX(rngLoadCombinations,2,1)="","",INDEX(rngLoadCombinations,2,1))</f>
        <v>1</v>
      </c>
      <c r="Q38" s="10">
        <v>0</v>
      </c>
      <c r="R38" s="84">
        <v>0</v>
      </c>
      <c r="S38" s="10">
        <v>0</v>
      </c>
      <c r="T38" s="129"/>
      <c r="U38" s="129"/>
      <c r="V38" s="129"/>
      <c r="W38" s="129"/>
      <c r="X38" s="129"/>
      <c r="Y38" s="129"/>
      <c r="Z38" s="129"/>
      <c r="AA38" s="129"/>
      <c r="AB38" s="129"/>
      <c r="AC38" s="129"/>
      <c r="AD38" s="129"/>
      <c r="AE38" s="129"/>
      <c r="AF38" s="129"/>
      <c r="AG38" s="129"/>
      <c r="AH38" s="129"/>
      <c r="AI38" s="5" t="s">
        <v>342</v>
      </c>
      <c r="AJ38" s="5" t="s">
        <v>337</v>
      </c>
      <c r="AK38" s="5" t="s">
        <v>340</v>
      </c>
      <c r="AL38" s="5" t="s">
        <v>310</v>
      </c>
      <c r="AM38" s="5">
        <f>($J$19/$J$21+0.002)</f>
        <v>3.7499999999999999E-3</v>
      </c>
      <c r="AN38" s="5">
        <f>$J$19</f>
        <v>350</v>
      </c>
      <c r="AO38" s="129"/>
      <c r="AP38" s="129"/>
      <c r="AQ38" s="129"/>
      <c r="AR38" s="129"/>
      <c r="AS38" s="129"/>
      <c r="AT38" s="129"/>
      <c r="AU38" s="129"/>
      <c r="AV38" s="129"/>
      <c r="AW38" s="129"/>
      <c r="AX38" s="129"/>
      <c r="AY38" s="129"/>
      <c r="AZ38" s="129"/>
      <c r="BA38" s="129"/>
      <c r="BB38" s="129"/>
      <c r="BC38" s="129"/>
      <c r="BD38" s="129"/>
      <c r="BE38" s="129"/>
      <c r="BF38" s="129"/>
      <c r="BG38" s="129"/>
      <c r="BH38" s="129"/>
      <c r="BI38" s="129"/>
      <c r="BJ38" s="129"/>
      <c r="BK38" s="129"/>
      <c r="BL38" s="129"/>
      <c r="BM38" s="129"/>
      <c r="BN38" s="129"/>
      <c r="BO38" s="129"/>
      <c r="BP38" s="129"/>
      <c r="BQ38" s="129"/>
      <c r="BR38" s="129"/>
      <c r="BS38" s="129"/>
      <c r="BT38" s="129"/>
      <c r="BU38" s="129"/>
      <c r="BV38" s="129"/>
      <c r="BW38" s="129"/>
      <c r="BX38" s="129"/>
      <c r="BY38" s="129"/>
      <c r="BZ38" s="129"/>
      <c r="CA38" s="129"/>
      <c r="CB38" s="129"/>
      <c r="CC38" s="129"/>
      <c r="CD38" s="129"/>
      <c r="CE38" s="129"/>
      <c r="CF38" s="129"/>
      <c r="CG38" s="129"/>
      <c r="CH38" s="129"/>
      <c r="CI38" s="129"/>
      <c r="CJ38" s="129"/>
      <c r="CK38" s="129"/>
      <c r="CL38" s="129"/>
      <c r="CM38" s="129"/>
      <c r="CN38" s="129"/>
      <c r="CO38" s="129"/>
      <c r="CP38" s="129"/>
      <c r="CQ38" s="129"/>
      <c r="CR38" s="129"/>
      <c r="CS38" s="129"/>
      <c r="CT38" s="129"/>
      <c r="CU38" s="129"/>
      <c r="CV38" s="129"/>
      <c r="CW38" s="129"/>
      <c r="CX38" s="129"/>
      <c r="CY38" s="129"/>
      <c r="CZ38" s="129"/>
      <c r="DA38" s="129"/>
      <c r="DB38" s="129"/>
      <c r="DC38" s="129"/>
      <c r="DD38" s="129"/>
      <c r="DE38" s="129"/>
      <c r="DF38" s="129"/>
      <c r="DG38" s="129"/>
      <c r="DH38" s="129"/>
      <c r="DI38" s="129"/>
      <c r="DJ38" s="129"/>
      <c r="DK38" s="129"/>
      <c r="DL38" s="129"/>
      <c r="DM38" s="129"/>
      <c r="DN38" s="129"/>
      <c r="DO38" s="129"/>
      <c r="DP38" s="129"/>
      <c r="DQ38" s="129"/>
      <c r="DR38" s="129"/>
      <c r="DS38" s="129"/>
      <c r="DT38" s="129" t="str">
        <f t="shared" ca="1" si="0"/>
        <v/>
      </c>
      <c r="DU38" s="129"/>
      <c r="DV38" s="129"/>
      <c r="DW38" s="129"/>
      <c r="DX38" s="129"/>
      <c r="DY38" s="129"/>
      <c r="DZ38" s="129"/>
      <c r="EA38" s="129"/>
      <c r="EB38" s="129"/>
      <c r="EC38" s="129"/>
      <c r="ED38" s="129"/>
      <c r="EE38" s="129"/>
      <c r="EF38" s="129"/>
      <c r="IE38" s="128" t="str">
        <f t="shared" ca="1" si="1"/>
        <v/>
      </c>
    </row>
    <row r="39" spans="1:239" x14ac:dyDescent="0.25">
      <c r="A39" s="9" t="s">
        <v>62</v>
      </c>
      <c r="B39" s="10">
        <v>1024</v>
      </c>
      <c r="C39" s="10" t="s">
        <v>9</v>
      </c>
      <c r="D39" s="79" t="s">
        <v>63</v>
      </c>
      <c r="E39" s="77" t="s">
        <v>912</v>
      </c>
      <c r="F39" s="129"/>
      <c r="G39" s="129"/>
      <c r="H39" s="9" t="s">
        <v>349</v>
      </c>
      <c r="I39" s="9" t="s">
        <v>350</v>
      </c>
      <c r="J39" s="10" t="s">
        <v>298</v>
      </c>
      <c r="K39" s="10" t="s">
        <v>345</v>
      </c>
      <c r="L39" s="10" t="s">
        <v>346</v>
      </c>
      <c r="M39" s="84" t="s">
        <v>347</v>
      </c>
      <c r="N39" s="14" t="s">
        <v>351</v>
      </c>
      <c r="O39" s="129"/>
      <c r="P39" s="10" t="str">
        <f ca="1">IF(INDEX(rngLoadCombinations,3,1)="","",INDEX(rngLoadCombinations,3,1))</f>
        <v/>
      </c>
      <c r="Q39" s="10">
        <v>0</v>
      </c>
      <c r="R39" s="84">
        <v>0</v>
      </c>
      <c r="S39" s="10">
        <v>0</v>
      </c>
      <c r="T39" s="129"/>
      <c r="U39" s="129"/>
      <c r="V39" s="129"/>
      <c r="W39" s="129"/>
      <c r="X39" s="129"/>
      <c r="Y39" s="129"/>
      <c r="Z39" s="129"/>
      <c r="AA39" s="129"/>
      <c r="AB39" s="129"/>
      <c r="AC39" s="129"/>
      <c r="AD39" s="129"/>
      <c r="AE39" s="129"/>
      <c r="AF39" s="129"/>
      <c r="AG39" s="129"/>
      <c r="AH39" s="129"/>
      <c r="AI39" s="5" t="s">
        <v>342</v>
      </c>
      <c r="AJ39" s="5" t="s">
        <v>337</v>
      </c>
      <c r="AK39" s="5" t="s">
        <v>340</v>
      </c>
      <c r="AL39" s="5" t="s">
        <v>310</v>
      </c>
      <c r="AM39" s="5">
        <f>(2*($J$19/$J$21+0.002)-(0.9*$J$19/$J$21))</f>
        <v>5.9249999999999997E-3</v>
      </c>
      <c r="AN39" s="5">
        <f>1.1*$J$19</f>
        <v>385.00000000000006</v>
      </c>
      <c r="AO39" s="129"/>
      <c r="AP39" s="129"/>
      <c r="AQ39" s="129"/>
      <c r="AR39" s="129"/>
      <c r="AS39" s="129"/>
      <c r="AT39" s="129"/>
      <c r="AU39" s="129"/>
      <c r="AV39" s="129"/>
      <c r="AW39" s="129"/>
      <c r="AX39" s="129"/>
      <c r="AY39" s="129"/>
      <c r="AZ39" s="129"/>
      <c r="BA39" s="129"/>
      <c r="BB39" s="129"/>
      <c r="BC39" s="129"/>
      <c r="BD39" s="129"/>
      <c r="BE39" s="129"/>
      <c r="BF39" s="129"/>
      <c r="BG39" s="129"/>
      <c r="BH39" s="129"/>
      <c r="BI39" s="129"/>
      <c r="BJ39" s="129"/>
      <c r="BK39" s="129"/>
      <c r="BL39" s="129"/>
      <c r="BM39" s="129"/>
      <c r="BN39" s="129"/>
      <c r="BO39" s="129"/>
      <c r="BP39" s="129"/>
      <c r="BQ39" s="129"/>
      <c r="BR39" s="129"/>
      <c r="BS39" s="129"/>
      <c r="BT39" s="129"/>
      <c r="BU39" s="129"/>
      <c r="BV39" s="129"/>
      <c r="BW39" s="129"/>
      <c r="BX39" s="129"/>
      <c r="BY39" s="129"/>
      <c r="BZ39" s="129"/>
      <c r="CA39" s="129"/>
      <c r="CB39" s="129"/>
      <c r="CC39" s="129"/>
      <c r="CD39" s="129"/>
      <c r="CE39" s="129"/>
      <c r="CF39" s="129"/>
      <c r="CG39" s="129"/>
      <c r="CH39" s="129"/>
      <c r="CI39" s="129"/>
      <c r="CJ39" s="129"/>
      <c r="CK39" s="129"/>
      <c r="CL39" s="129"/>
      <c r="CM39" s="129"/>
      <c r="CN39" s="129"/>
      <c r="CO39" s="129"/>
      <c r="CP39" s="129"/>
      <c r="CQ39" s="129"/>
      <c r="CR39" s="129"/>
      <c r="CS39" s="129"/>
      <c r="CT39" s="129"/>
      <c r="CU39" s="129"/>
      <c r="CV39" s="129"/>
      <c r="CW39" s="129"/>
      <c r="CX39" s="129"/>
      <c r="CY39" s="129"/>
      <c r="CZ39" s="129"/>
      <c r="DA39" s="129"/>
      <c r="DB39" s="129"/>
      <c r="DC39" s="129"/>
      <c r="DD39" s="129"/>
      <c r="DE39" s="129"/>
      <c r="DF39" s="129"/>
      <c r="DG39" s="129"/>
      <c r="DH39" s="129"/>
      <c r="DI39" s="129"/>
      <c r="DJ39" s="129"/>
      <c r="DK39" s="129"/>
      <c r="DL39" s="129"/>
      <c r="DM39" s="129"/>
      <c r="DN39" s="129"/>
      <c r="DO39" s="129"/>
      <c r="DP39" s="129"/>
      <c r="DQ39" s="129"/>
      <c r="DR39" s="129"/>
      <c r="DS39" s="129"/>
      <c r="DT39" s="129" t="str">
        <f t="shared" ca="1" si="0"/>
        <v/>
      </c>
      <c r="DU39" s="129"/>
      <c r="DV39" s="129"/>
      <c r="DW39" s="129"/>
      <c r="DX39" s="129"/>
      <c r="DY39" s="129"/>
      <c r="DZ39" s="129"/>
      <c r="EA39" s="129"/>
      <c r="EB39" s="129"/>
      <c r="EC39" s="129"/>
      <c r="ED39" s="129"/>
      <c r="EE39" s="129"/>
      <c r="EF39" s="129"/>
      <c r="IE39" s="128" t="str">
        <f t="shared" ca="1" si="1"/>
        <v/>
      </c>
    </row>
    <row r="40" spans="1:239" x14ac:dyDescent="0.25">
      <c r="A40" s="9" t="s">
        <v>64</v>
      </c>
      <c r="B40" s="10" t="s">
        <v>65</v>
      </c>
      <c r="C40" s="10" t="s">
        <v>9</v>
      </c>
      <c r="D40" s="79" t="s">
        <v>66</v>
      </c>
      <c r="E40" s="77" t="s">
        <v>912</v>
      </c>
      <c r="F40" s="129"/>
      <c r="G40" s="129"/>
      <c r="H40" s="9" t="s">
        <v>352</v>
      </c>
      <c r="I40" s="9" t="s">
        <v>353</v>
      </c>
      <c r="J40" s="10" t="s">
        <v>354</v>
      </c>
      <c r="K40" s="10" t="s">
        <v>355</v>
      </c>
      <c r="L40" s="10" t="s">
        <v>356</v>
      </c>
      <c r="M40" s="84" t="s">
        <v>357</v>
      </c>
      <c r="N40" s="14" t="s">
        <v>358</v>
      </c>
      <c r="O40" s="129"/>
      <c r="P40" s="10" t="str">
        <f ca="1">IF(INDEX(rngLoadCombinations,4,1)="","",INDEX(rngLoadCombinations,4,1))</f>
        <v/>
      </c>
      <c r="Q40" s="10">
        <v>0</v>
      </c>
      <c r="R40" s="84">
        <v>0</v>
      </c>
      <c r="S40" s="10">
        <v>0</v>
      </c>
      <c r="T40" s="129"/>
      <c r="U40" s="129"/>
      <c r="V40" s="129"/>
      <c r="W40" s="129"/>
      <c r="X40" s="129"/>
      <c r="Y40" s="129"/>
      <c r="Z40" s="129"/>
      <c r="AA40" s="129"/>
      <c r="AB40" s="129"/>
      <c r="AC40" s="129"/>
      <c r="AD40" s="129"/>
      <c r="AE40" s="129"/>
      <c r="AF40" s="129"/>
      <c r="AG40" s="129"/>
      <c r="AH40" s="129"/>
      <c r="AI40" s="5" t="s">
        <v>342</v>
      </c>
      <c r="AJ40" s="5" t="s">
        <v>337</v>
      </c>
      <c r="AK40" s="5" t="s">
        <v>340</v>
      </c>
      <c r="AL40" s="5" t="s">
        <v>310</v>
      </c>
      <c r="AM40" s="5">
        <f>$J$23</f>
        <v>1.4999999999999999E-2</v>
      </c>
      <c r="AN40" s="5">
        <f>1.1*$J$19+$B$8*$J$21*($J$23-(2*($J$19/$J$21+0.002)-(0.9*$J$19/$J$21)))</f>
        <v>386.81500000000005</v>
      </c>
      <c r="AO40" s="129"/>
      <c r="AP40" s="129"/>
      <c r="AQ40" s="129"/>
      <c r="AR40" s="129"/>
      <c r="AS40" s="129"/>
      <c r="AT40" s="129"/>
      <c r="AU40" s="129"/>
      <c r="AV40" s="129"/>
      <c r="AW40" s="129"/>
      <c r="AX40" s="129"/>
      <c r="AY40" s="129"/>
      <c r="AZ40" s="129"/>
      <c r="BA40" s="129"/>
      <c r="BB40" s="129"/>
      <c r="BC40" s="129"/>
      <c r="BD40" s="129"/>
      <c r="BE40" s="129"/>
      <c r="BF40" s="129"/>
      <c r="BG40" s="129"/>
      <c r="BH40" s="129"/>
      <c r="BI40" s="129"/>
      <c r="BJ40" s="129"/>
      <c r="BK40" s="129"/>
      <c r="BL40" s="129"/>
      <c r="BM40" s="129"/>
      <c r="BN40" s="129"/>
      <c r="BO40" s="129"/>
      <c r="BP40" s="129"/>
      <c r="BQ40" s="129"/>
      <c r="BR40" s="129"/>
      <c r="BS40" s="129"/>
      <c r="BT40" s="129"/>
      <c r="BU40" s="129"/>
      <c r="BV40" s="129"/>
      <c r="BW40" s="129"/>
      <c r="BX40" s="129"/>
      <c r="BY40" s="129"/>
      <c r="BZ40" s="129"/>
      <c r="CA40" s="129"/>
      <c r="CB40" s="129"/>
      <c r="CC40" s="129"/>
      <c r="CD40" s="129"/>
      <c r="CE40" s="129"/>
      <c r="CF40" s="129"/>
      <c r="CG40" s="129"/>
      <c r="CH40" s="129"/>
      <c r="CI40" s="129"/>
      <c r="CJ40" s="129"/>
      <c r="CK40" s="129"/>
      <c r="CL40" s="129"/>
      <c r="CM40" s="129"/>
      <c r="CN40" s="129"/>
      <c r="CO40" s="129"/>
      <c r="CP40" s="129"/>
      <c r="CQ40" s="129"/>
      <c r="CR40" s="129"/>
      <c r="CS40" s="129"/>
      <c r="CT40" s="129"/>
      <c r="CU40" s="129"/>
      <c r="CV40" s="129"/>
      <c r="CW40" s="129"/>
      <c r="CX40" s="129"/>
      <c r="CY40" s="129"/>
      <c r="CZ40" s="129"/>
      <c r="DA40" s="129"/>
      <c r="DB40" s="129"/>
      <c r="DC40" s="129"/>
      <c r="DD40" s="129"/>
      <c r="DE40" s="129"/>
      <c r="DF40" s="129"/>
      <c r="DG40" s="129"/>
      <c r="DH40" s="129"/>
      <c r="DI40" s="129"/>
      <c r="DJ40" s="129"/>
      <c r="DK40" s="129"/>
      <c r="DL40" s="129"/>
      <c r="DM40" s="129"/>
      <c r="DN40" s="129"/>
      <c r="DO40" s="129"/>
      <c r="DP40" s="129"/>
      <c r="DQ40" s="129"/>
      <c r="DR40" s="129"/>
      <c r="DS40" s="129"/>
      <c r="DT40" s="129" t="str">
        <f t="shared" ca="1" si="0"/>
        <v/>
      </c>
      <c r="DU40" s="129"/>
      <c r="DV40" s="129"/>
      <c r="DW40" s="129"/>
      <c r="DX40" s="129"/>
      <c r="DY40" s="129"/>
      <c r="DZ40" s="129"/>
      <c r="EA40" s="129"/>
      <c r="EB40" s="129"/>
      <c r="EC40" s="129"/>
      <c r="ED40" s="129"/>
      <c r="EE40" s="129"/>
      <c r="EF40" s="129"/>
      <c r="IE40" s="128" t="str">
        <f t="shared" ca="1" si="1"/>
        <v/>
      </c>
    </row>
    <row r="41" spans="1:239" x14ac:dyDescent="0.25">
      <c r="A41" s="9" t="s">
        <v>67</v>
      </c>
      <c r="B41" s="10">
        <v>1</v>
      </c>
      <c r="C41" s="10" t="s">
        <v>9</v>
      </c>
      <c r="D41" s="79" t="s">
        <v>68</v>
      </c>
      <c r="E41" s="77" t="s">
        <v>912</v>
      </c>
      <c r="F41" s="129"/>
      <c r="G41" s="129"/>
      <c r="H41" s="11" t="s">
        <v>359</v>
      </c>
      <c r="I41" s="11"/>
      <c r="J41" s="12"/>
      <c r="K41" s="12"/>
      <c r="L41" s="12"/>
      <c r="M41" s="89"/>
      <c r="N41" s="22"/>
      <c r="O41" s="129"/>
      <c r="P41" s="10" t="str">
        <f ca="1">IF(INDEX(rngLoadCombinations,5,1)="","",INDEX(rngLoadCombinations,5,1))</f>
        <v/>
      </c>
      <c r="Q41" s="10">
        <v>0</v>
      </c>
      <c r="R41" s="84">
        <v>0</v>
      </c>
      <c r="S41" s="10">
        <v>0</v>
      </c>
      <c r="T41" s="129"/>
      <c r="U41" s="129"/>
      <c r="V41" s="129"/>
      <c r="W41" s="129"/>
      <c r="X41" s="129"/>
      <c r="Y41" s="129"/>
      <c r="Z41" s="129"/>
      <c r="AA41" s="129"/>
      <c r="AB41" s="129"/>
      <c r="AC41" s="129"/>
      <c r="AD41" s="129"/>
      <c r="AE41" s="129"/>
      <c r="AF41" s="129"/>
      <c r="AG41" s="129"/>
      <c r="AH41" s="129"/>
      <c r="AI41" s="5" t="s">
        <v>342</v>
      </c>
      <c r="AJ41" s="5" t="s">
        <v>341</v>
      </c>
      <c r="AK41" s="5" t="s">
        <v>338</v>
      </c>
      <c r="AL41" s="5" t="s">
        <v>309</v>
      </c>
      <c r="AM41" s="5">
        <f>-$I$22</f>
        <v>-2.5000000000000001E-2</v>
      </c>
      <c r="AN41" s="5">
        <f>-($I$20+$B$8*$I$21*($I$22-$I$20/$I$21))</f>
        <v>-394.61</v>
      </c>
      <c r="AO41" s="129"/>
      <c r="AP41" s="129"/>
      <c r="AQ41" s="129"/>
      <c r="AR41" s="129"/>
      <c r="AS41" s="129"/>
      <c r="AT41" s="129"/>
      <c r="AU41" s="129"/>
      <c r="AV41" s="129"/>
      <c r="AW41" s="129"/>
      <c r="AX41" s="129"/>
      <c r="AY41" s="129"/>
      <c r="AZ41" s="129"/>
      <c r="BA41" s="129"/>
      <c r="BB41" s="129"/>
      <c r="BC41" s="129"/>
      <c r="BD41" s="129"/>
      <c r="BE41" s="129"/>
      <c r="BF41" s="129"/>
      <c r="BG41" s="129"/>
      <c r="BH41" s="129"/>
      <c r="BI41" s="129"/>
      <c r="BJ41" s="129"/>
      <c r="BK41" s="129"/>
      <c r="BL41" s="129"/>
      <c r="BM41" s="129"/>
      <c r="BN41" s="129"/>
      <c r="BO41" s="129"/>
      <c r="BP41" s="129"/>
      <c r="BQ41" s="129"/>
      <c r="BR41" s="129"/>
      <c r="BS41" s="129"/>
      <c r="BT41" s="129"/>
      <c r="BU41" s="129"/>
      <c r="BV41" s="129"/>
      <c r="BW41" s="129"/>
      <c r="BX41" s="129"/>
      <c r="BY41" s="129"/>
      <c r="BZ41" s="129"/>
      <c r="CA41" s="129"/>
      <c r="CB41" s="129"/>
      <c r="CC41" s="129"/>
      <c r="CD41" s="129"/>
      <c r="CE41" s="129"/>
      <c r="CF41" s="129"/>
      <c r="CG41" s="129"/>
      <c r="CH41" s="129"/>
      <c r="CI41" s="129"/>
      <c r="CJ41" s="129"/>
      <c r="CK41" s="129"/>
      <c r="CL41" s="129"/>
      <c r="CM41" s="129"/>
      <c r="CN41" s="129"/>
      <c r="CO41" s="129"/>
      <c r="CP41" s="129"/>
      <c r="CQ41" s="129"/>
      <c r="CR41" s="129"/>
      <c r="CS41" s="129"/>
      <c r="CT41" s="129"/>
      <c r="CU41" s="129"/>
      <c r="CV41" s="129"/>
      <c r="CW41" s="129"/>
      <c r="CX41" s="129"/>
      <c r="CY41" s="129"/>
      <c r="CZ41" s="129"/>
      <c r="DA41" s="129"/>
      <c r="DB41" s="129"/>
      <c r="DC41" s="129"/>
      <c r="DD41" s="129"/>
      <c r="DE41" s="129"/>
      <c r="DF41" s="129"/>
      <c r="DG41" s="129"/>
      <c r="DH41" s="129"/>
      <c r="DI41" s="129"/>
      <c r="DJ41" s="129"/>
      <c r="DK41" s="129"/>
      <c r="DL41" s="129"/>
      <c r="DM41" s="129"/>
      <c r="DN41" s="129"/>
      <c r="DO41" s="129"/>
      <c r="DP41" s="129"/>
      <c r="DQ41" s="129"/>
      <c r="DR41" s="129"/>
      <c r="DS41" s="129"/>
      <c r="DT41" s="129" t="str">
        <f t="shared" ca="1" si="0"/>
        <v/>
      </c>
      <c r="DU41" s="129"/>
      <c r="DV41" s="129"/>
      <c r="DW41" s="129"/>
      <c r="DX41" s="129"/>
      <c r="DY41" s="129"/>
      <c r="DZ41" s="129"/>
      <c r="EA41" s="129"/>
      <c r="EB41" s="129"/>
      <c r="EC41" s="129"/>
      <c r="ED41" s="129"/>
      <c r="EE41" s="129"/>
      <c r="EF41" s="129"/>
      <c r="IE41" s="128" t="str">
        <f t="shared" ca="1" si="1"/>
        <v/>
      </c>
    </row>
    <row r="42" spans="1:239" x14ac:dyDescent="0.25">
      <c r="A42" s="9" t="s">
        <v>69</v>
      </c>
      <c r="B42" s="10">
        <v>0.01</v>
      </c>
      <c r="C42" s="10" t="s">
        <v>9</v>
      </c>
      <c r="D42" s="79" t="s">
        <v>70</v>
      </c>
      <c r="E42" s="77" t="s">
        <v>912</v>
      </c>
      <c r="F42" s="129"/>
      <c r="G42" s="129"/>
      <c r="H42" s="9" t="s">
        <v>360</v>
      </c>
      <c r="I42" s="9" t="s">
        <v>361</v>
      </c>
      <c r="J42" s="10" t="s">
        <v>8</v>
      </c>
      <c r="K42" s="10" t="s">
        <v>182</v>
      </c>
      <c r="L42" s="10" t="s">
        <v>8</v>
      </c>
      <c r="M42" s="84" t="s">
        <v>8</v>
      </c>
      <c r="N42" s="14" t="s">
        <v>362</v>
      </c>
      <c r="O42" s="129"/>
      <c r="P42" s="10" t="str">
        <f ca="1">IF(INDEX(rngLoadCombinations,6,1)="","",INDEX(rngLoadCombinations,6,1))</f>
        <v/>
      </c>
      <c r="Q42" s="10">
        <v>0</v>
      </c>
      <c r="R42" s="84">
        <v>0</v>
      </c>
      <c r="S42" s="10">
        <v>0</v>
      </c>
      <c r="T42" s="129"/>
      <c r="U42" s="129"/>
      <c r="V42" s="129"/>
      <c r="W42" s="129"/>
      <c r="X42" s="129"/>
      <c r="Y42" s="129"/>
      <c r="Z42" s="129"/>
      <c r="AA42" s="129"/>
      <c r="AB42" s="129"/>
      <c r="AC42" s="129"/>
      <c r="AD42" s="129"/>
      <c r="AE42" s="129"/>
      <c r="AF42" s="129"/>
      <c r="AG42" s="129"/>
      <c r="AH42" s="129"/>
      <c r="AI42" s="5" t="s">
        <v>342</v>
      </c>
      <c r="AJ42" s="5" t="s">
        <v>341</v>
      </c>
      <c r="AK42" s="5" t="s">
        <v>338</v>
      </c>
      <c r="AL42" s="5" t="s">
        <v>309</v>
      </c>
      <c r="AM42" s="5">
        <f>-$I$20/$I$21</f>
        <v>-1.9499999999999999E-3</v>
      </c>
      <c r="AN42" s="5">
        <f>-$I$20</f>
        <v>-390</v>
      </c>
      <c r="AO42" s="129"/>
      <c r="AP42" s="129"/>
      <c r="AQ42" s="129"/>
      <c r="AR42" s="129"/>
      <c r="AS42" s="129"/>
      <c r="AT42" s="129"/>
      <c r="AU42" s="129"/>
      <c r="AV42" s="129"/>
      <c r="AW42" s="129"/>
      <c r="AX42" s="129"/>
      <c r="AY42" s="129"/>
      <c r="AZ42" s="129"/>
      <c r="BA42" s="129"/>
      <c r="BB42" s="129"/>
      <c r="BC42" s="129"/>
      <c r="BD42" s="129"/>
      <c r="BE42" s="129"/>
      <c r="BF42" s="129"/>
      <c r="BG42" s="129"/>
      <c r="BH42" s="129"/>
      <c r="BI42" s="129"/>
      <c r="BJ42" s="129"/>
      <c r="BK42" s="129"/>
      <c r="BL42" s="129"/>
      <c r="BM42" s="129"/>
      <c r="BN42" s="129"/>
      <c r="BO42" s="129"/>
      <c r="BP42" s="129"/>
      <c r="BQ42" s="129"/>
      <c r="BR42" s="129"/>
      <c r="BS42" s="129"/>
      <c r="BT42" s="129"/>
      <c r="BU42" s="129"/>
      <c r="BV42" s="129"/>
      <c r="BW42" s="129"/>
      <c r="BX42" s="129"/>
      <c r="BY42" s="129"/>
      <c r="BZ42" s="129"/>
      <c r="CA42" s="129"/>
      <c r="CB42" s="129"/>
      <c r="CC42" s="129"/>
      <c r="CD42" s="129"/>
      <c r="CE42" s="129"/>
      <c r="CF42" s="129"/>
      <c r="CG42" s="129"/>
      <c r="CH42" s="129"/>
      <c r="CI42" s="129"/>
      <c r="CJ42" s="129"/>
      <c r="CK42" s="129"/>
      <c r="CL42" s="129"/>
      <c r="CM42" s="129"/>
      <c r="CN42" s="129"/>
      <c r="CO42" s="129"/>
      <c r="CP42" s="129"/>
      <c r="CQ42" s="129"/>
      <c r="CR42" s="129"/>
      <c r="CS42" s="129"/>
      <c r="CT42" s="129"/>
      <c r="CU42" s="129"/>
      <c r="CV42" s="129"/>
      <c r="CW42" s="129"/>
      <c r="CX42" s="129"/>
      <c r="CY42" s="129"/>
      <c r="CZ42" s="129"/>
      <c r="DA42" s="129"/>
      <c r="DB42" s="129"/>
      <c r="DC42" s="129"/>
      <c r="DD42" s="129"/>
      <c r="DE42" s="129"/>
      <c r="DF42" s="129"/>
      <c r="DG42" s="129"/>
      <c r="DH42" s="129"/>
      <c r="DI42" s="129"/>
      <c r="DJ42" s="129"/>
      <c r="DK42" s="129"/>
      <c r="DL42" s="129"/>
      <c r="DM42" s="129"/>
      <c r="DN42" s="129"/>
      <c r="DO42" s="129"/>
      <c r="DP42" s="129"/>
      <c r="DQ42" s="129"/>
      <c r="DR42" s="129"/>
      <c r="DS42" s="129"/>
      <c r="DT42" s="129" t="str">
        <f t="shared" ca="1" si="0"/>
        <v/>
      </c>
      <c r="DU42" s="129"/>
      <c r="DV42" s="129"/>
      <c r="DW42" s="129"/>
      <c r="DX42" s="129"/>
      <c r="DY42" s="129"/>
      <c r="DZ42" s="129"/>
      <c r="EA42" s="129"/>
      <c r="EB42" s="129"/>
      <c r="EC42" s="129"/>
      <c r="ED42" s="129"/>
      <c r="EE42" s="129"/>
      <c r="EF42" s="129"/>
      <c r="IE42" s="128" t="str">
        <f t="shared" ca="1" si="1"/>
        <v/>
      </c>
    </row>
    <row r="43" spans="1:239" x14ac:dyDescent="0.25">
      <c r="A43" s="9" t="s">
        <v>71</v>
      </c>
      <c r="B43" s="10">
        <v>0</v>
      </c>
      <c r="C43" s="10" t="s">
        <v>29</v>
      </c>
      <c r="D43" s="79" t="s">
        <v>72</v>
      </c>
      <c r="E43" s="77" t="s">
        <v>912</v>
      </c>
      <c r="F43" s="129"/>
      <c r="G43" s="129"/>
      <c r="H43" s="9" t="s">
        <v>363</v>
      </c>
      <c r="I43" s="9" t="s">
        <v>364</v>
      </c>
      <c r="J43" s="10" t="s">
        <v>8</v>
      </c>
      <c r="K43" s="10" t="s">
        <v>182</v>
      </c>
      <c r="L43" s="10" t="s">
        <v>8</v>
      </c>
      <c r="M43" s="84" t="s">
        <v>182</v>
      </c>
      <c r="N43" s="14" t="s">
        <v>365</v>
      </c>
      <c r="O43" s="129"/>
      <c r="P43" s="10" t="str">
        <f ca="1">IF(INDEX(rngLoadCombinations,7,1)="","",INDEX(rngLoadCombinations,7,1))</f>
        <v/>
      </c>
      <c r="Q43" s="10">
        <v>0</v>
      </c>
      <c r="R43" s="84">
        <v>0</v>
      </c>
      <c r="S43" s="10">
        <v>0</v>
      </c>
      <c r="T43" s="129"/>
      <c r="U43" s="129"/>
      <c r="V43" s="129"/>
      <c r="W43" s="129"/>
      <c r="X43" s="129"/>
      <c r="Y43" s="129"/>
      <c r="Z43" s="129"/>
      <c r="AA43" s="129"/>
      <c r="AB43" s="129"/>
      <c r="AC43" s="129"/>
      <c r="AD43" s="129"/>
      <c r="AE43" s="129"/>
      <c r="AF43" s="129"/>
      <c r="AG43" s="129"/>
      <c r="AH43" s="129"/>
      <c r="AI43" s="5" t="s">
        <v>342</v>
      </c>
      <c r="AJ43" s="5" t="s">
        <v>341</v>
      </c>
      <c r="AK43" s="5" t="s">
        <v>338</v>
      </c>
      <c r="AL43" s="5" t="s">
        <v>339</v>
      </c>
      <c r="AM43" s="5">
        <v>0</v>
      </c>
      <c r="AN43" s="5">
        <v>0</v>
      </c>
      <c r="AO43" s="129"/>
      <c r="AP43" s="129"/>
      <c r="AQ43" s="129"/>
      <c r="AR43" s="129"/>
      <c r="AS43" s="129"/>
      <c r="AT43" s="129"/>
      <c r="AU43" s="129"/>
      <c r="AV43" s="129"/>
      <c r="AW43" s="129"/>
      <c r="AX43" s="129"/>
      <c r="AY43" s="129"/>
      <c r="AZ43" s="129"/>
      <c r="BA43" s="129"/>
      <c r="BB43" s="129"/>
      <c r="BC43" s="129"/>
      <c r="BD43" s="129"/>
      <c r="BE43" s="129"/>
      <c r="BF43" s="129"/>
      <c r="BG43" s="129"/>
      <c r="BH43" s="129"/>
      <c r="BI43" s="129"/>
      <c r="BJ43" s="129"/>
      <c r="BK43" s="129"/>
      <c r="BL43" s="129"/>
      <c r="BM43" s="129"/>
      <c r="BN43" s="129"/>
      <c r="BO43" s="129"/>
      <c r="BP43" s="129"/>
      <c r="BQ43" s="129"/>
      <c r="BR43" s="129"/>
      <c r="BS43" s="129"/>
      <c r="BT43" s="129"/>
      <c r="BU43" s="129"/>
      <c r="BV43" s="129"/>
      <c r="BW43" s="129"/>
      <c r="BX43" s="129"/>
      <c r="BY43" s="129"/>
      <c r="BZ43" s="129"/>
      <c r="CA43" s="129"/>
      <c r="CB43" s="129"/>
      <c r="CC43" s="129"/>
      <c r="CD43" s="129"/>
      <c r="CE43" s="129"/>
      <c r="CF43" s="129"/>
      <c r="CG43" s="129"/>
      <c r="CH43" s="129"/>
      <c r="CI43" s="129"/>
      <c r="CJ43" s="129"/>
      <c r="CK43" s="129"/>
      <c r="CL43" s="129"/>
      <c r="CM43" s="129"/>
      <c r="CN43" s="129"/>
      <c r="CO43" s="129"/>
      <c r="CP43" s="129"/>
      <c r="CQ43" s="129"/>
      <c r="CR43" s="129"/>
      <c r="CS43" s="129"/>
      <c r="CT43" s="129"/>
      <c r="CU43" s="129"/>
      <c r="CV43" s="129"/>
      <c r="CW43" s="129"/>
      <c r="CX43" s="129"/>
      <c r="CY43" s="129"/>
      <c r="CZ43" s="129"/>
      <c r="DA43" s="129"/>
      <c r="DB43" s="129"/>
      <c r="DC43" s="129"/>
      <c r="DD43" s="129"/>
      <c r="DE43" s="129"/>
      <c r="DF43" s="129"/>
      <c r="DG43" s="129"/>
      <c r="DH43" s="129"/>
      <c r="DI43" s="129"/>
      <c r="DJ43" s="129"/>
      <c r="DK43" s="129"/>
      <c r="DL43" s="129"/>
      <c r="DM43" s="129"/>
      <c r="DN43" s="129"/>
      <c r="DO43" s="129"/>
      <c r="DP43" s="129"/>
      <c r="DQ43" s="129"/>
      <c r="DR43" s="129"/>
      <c r="DS43" s="129"/>
      <c r="DT43" s="129" t="str">
        <f t="shared" ca="1" si="0"/>
        <v/>
      </c>
      <c r="DU43" s="129"/>
      <c r="DV43" s="129"/>
      <c r="DW43" s="129"/>
      <c r="DX43" s="129"/>
      <c r="DY43" s="129"/>
      <c r="DZ43" s="129"/>
      <c r="EA43" s="129"/>
      <c r="EB43" s="129"/>
      <c r="EC43" s="129"/>
      <c r="ED43" s="129"/>
      <c r="EE43" s="129"/>
      <c r="EF43" s="129"/>
      <c r="IE43" s="128" t="str">
        <f t="shared" ca="1" si="1"/>
        <v/>
      </c>
    </row>
    <row r="44" spans="1:239" x14ac:dyDescent="0.25">
      <c r="A44" s="9" t="s">
        <v>73</v>
      </c>
      <c r="B44" s="10">
        <v>1</v>
      </c>
      <c r="C44" s="10" t="s">
        <v>29</v>
      </c>
      <c r="D44" s="79" t="s">
        <v>74</v>
      </c>
      <c r="E44" s="77" t="s">
        <v>912</v>
      </c>
      <c r="F44" s="129"/>
      <c r="G44" s="129"/>
      <c r="H44" s="9" t="s">
        <v>366</v>
      </c>
      <c r="I44" s="9" t="s">
        <v>367</v>
      </c>
      <c r="J44" s="10" t="s">
        <v>182</v>
      </c>
      <c r="K44" s="10" t="s">
        <v>8</v>
      </c>
      <c r="L44" s="10" t="s">
        <v>8</v>
      </c>
      <c r="M44" s="84" t="s">
        <v>182</v>
      </c>
      <c r="N44" s="14" t="s">
        <v>368</v>
      </c>
      <c r="O44" s="129"/>
      <c r="P44" s="10" t="str">
        <f ca="1">IF(INDEX(rngLoadCombinations,8,1)="","",INDEX(rngLoadCombinations,8,1))</f>
        <v/>
      </c>
      <c r="Q44" s="10">
        <v>0</v>
      </c>
      <c r="R44" s="84">
        <v>0</v>
      </c>
      <c r="S44" s="10">
        <v>0</v>
      </c>
      <c r="T44" s="129"/>
      <c r="U44" s="129"/>
      <c r="V44" s="129"/>
      <c r="W44" s="129"/>
      <c r="X44" s="129"/>
      <c r="Y44" s="129"/>
      <c r="Z44" s="129"/>
      <c r="AA44" s="129"/>
      <c r="AB44" s="129"/>
      <c r="AC44" s="129"/>
      <c r="AD44" s="129"/>
      <c r="AE44" s="129"/>
      <c r="AF44" s="129"/>
      <c r="AG44" s="129"/>
      <c r="AH44" s="129"/>
      <c r="AI44" s="5" t="s">
        <v>342</v>
      </c>
      <c r="AJ44" s="5" t="s">
        <v>341</v>
      </c>
      <c r="AK44" s="5" t="s">
        <v>338</v>
      </c>
      <c r="AL44" s="5" t="s">
        <v>310</v>
      </c>
      <c r="AM44" s="5">
        <f>$J$20/$J$21</f>
        <v>1.9499999999999999E-3</v>
      </c>
      <c r="AN44" s="5">
        <f>$J$20</f>
        <v>390</v>
      </c>
      <c r="AO44" s="129"/>
      <c r="AP44" s="129"/>
      <c r="AQ44" s="129"/>
      <c r="AR44" s="129"/>
      <c r="AS44" s="129"/>
      <c r="AT44" s="129"/>
      <c r="AU44" s="129"/>
      <c r="AV44" s="129"/>
      <c r="AW44" s="129"/>
      <c r="AX44" s="129"/>
      <c r="AY44" s="129"/>
      <c r="AZ44" s="129"/>
      <c r="BA44" s="129"/>
      <c r="BB44" s="129"/>
      <c r="BC44" s="129"/>
      <c r="BD44" s="129"/>
      <c r="BE44" s="129"/>
      <c r="BF44" s="129"/>
      <c r="BG44" s="129"/>
      <c r="BH44" s="129"/>
      <c r="BI44" s="129"/>
      <c r="BJ44" s="129"/>
      <c r="BK44" s="129"/>
      <c r="BL44" s="129"/>
      <c r="BM44" s="129"/>
      <c r="BN44" s="129"/>
      <c r="BO44" s="129"/>
      <c r="BP44" s="129"/>
      <c r="BQ44" s="129"/>
      <c r="BR44" s="129"/>
      <c r="BS44" s="129"/>
      <c r="BT44" s="129"/>
      <c r="BU44" s="129"/>
      <c r="BV44" s="129"/>
      <c r="BW44" s="129"/>
      <c r="BX44" s="129"/>
      <c r="BY44" s="129"/>
      <c r="BZ44" s="129"/>
      <c r="CA44" s="129"/>
      <c r="CB44" s="129"/>
      <c r="CC44" s="129"/>
      <c r="CD44" s="129"/>
      <c r="CE44" s="129"/>
      <c r="CF44" s="129"/>
      <c r="CG44" s="129"/>
      <c r="CH44" s="129"/>
      <c r="CI44" s="129"/>
      <c r="CJ44" s="129"/>
      <c r="CK44" s="129"/>
      <c r="CL44" s="129"/>
      <c r="CM44" s="129"/>
      <c r="CN44" s="129"/>
      <c r="CO44" s="129"/>
      <c r="CP44" s="129"/>
      <c r="CQ44" s="129"/>
      <c r="CR44" s="129"/>
      <c r="CS44" s="129"/>
      <c r="CT44" s="129"/>
      <c r="CU44" s="129"/>
      <c r="CV44" s="129"/>
      <c r="CW44" s="129"/>
      <c r="CX44" s="129"/>
      <c r="CY44" s="129"/>
      <c r="CZ44" s="129"/>
      <c r="DA44" s="129"/>
      <c r="DB44" s="129"/>
      <c r="DC44" s="129"/>
      <c r="DD44" s="129"/>
      <c r="DE44" s="129"/>
      <c r="DF44" s="129"/>
      <c r="DG44" s="129"/>
      <c r="DH44" s="129"/>
      <c r="DI44" s="129"/>
      <c r="DJ44" s="129"/>
      <c r="DK44" s="129"/>
      <c r="DL44" s="129"/>
      <c r="DM44" s="129"/>
      <c r="DN44" s="129"/>
      <c r="DO44" s="129"/>
      <c r="DP44" s="129"/>
      <c r="DQ44" s="129"/>
      <c r="DR44" s="129"/>
      <c r="DS44" s="129"/>
      <c r="DT44" s="129" t="str">
        <f t="shared" ca="1" si="0"/>
        <v/>
      </c>
      <c r="DU44" s="129"/>
      <c r="DV44" s="129"/>
      <c r="DW44" s="129"/>
      <c r="DX44" s="129"/>
      <c r="DY44" s="129"/>
      <c r="DZ44" s="129"/>
      <c r="EA44" s="129"/>
      <c r="EB44" s="129"/>
      <c r="EC44" s="129"/>
      <c r="ED44" s="129"/>
      <c r="EE44" s="129"/>
      <c r="EF44" s="129"/>
      <c r="IE44" s="128" t="str">
        <f t="shared" ca="1" si="1"/>
        <v/>
      </c>
    </row>
    <row r="45" spans="1:239" x14ac:dyDescent="0.25">
      <c r="A45" s="9"/>
      <c r="B45" s="10"/>
      <c r="C45" s="10"/>
      <c r="D45" s="79"/>
      <c r="E45" s="10"/>
      <c r="F45" s="129"/>
      <c r="G45" s="129"/>
      <c r="H45" s="9" t="s">
        <v>369</v>
      </c>
      <c r="I45" s="9" t="s">
        <v>370</v>
      </c>
      <c r="J45" s="10" t="s">
        <v>182</v>
      </c>
      <c r="K45" s="10" t="s">
        <v>182</v>
      </c>
      <c r="L45" s="10" t="s">
        <v>182</v>
      </c>
      <c r="M45" s="84" t="s">
        <v>182</v>
      </c>
      <c r="N45" s="14" t="s">
        <v>371</v>
      </c>
      <c r="O45" s="129"/>
      <c r="P45" s="10" t="str">
        <f ca="1">IF(INDEX(rngLoadCombinations,9,1)="","",INDEX(rngLoadCombinations,9,1))</f>
        <v/>
      </c>
      <c r="Q45" s="10">
        <v>0</v>
      </c>
      <c r="R45" s="84">
        <v>0</v>
      </c>
      <c r="S45" s="10">
        <v>0</v>
      </c>
      <c r="T45" s="129"/>
      <c r="U45" s="129"/>
      <c r="V45" s="129"/>
      <c r="W45" s="129"/>
      <c r="X45" s="129"/>
      <c r="Y45" s="129"/>
      <c r="Z45" s="129"/>
      <c r="AA45" s="129"/>
      <c r="AB45" s="129"/>
      <c r="AC45" s="129"/>
      <c r="AD45" s="129"/>
      <c r="AE45" s="129"/>
      <c r="AF45" s="129"/>
      <c r="AG45" s="129"/>
      <c r="AH45" s="129"/>
      <c r="AI45" s="5" t="s">
        <v>342</v>
      </c>
      <c r="AJ45" s="5" t="s">
        <v>341</v>
      </c>
      <c r="AK45" s="5" t="s">
        <v>338</v>
      </c>
      <c r="AL45" s="5" t="s">
        <v>310</v>
      </c>
      <c r="AM45" s="5">
        <f>$J$22</f>
        <v>2.5000000000000001E-2</v>
      </c>
      <c r="AN45" s="5">
        <f>$J$20+$B$8*$J$21*($J$22-$J$20/$J$21)</f>
        <v>394.61</v>
      </c>
      <c r="AO45" s="129"/>
      <c r="AP45" s="129"/>
      <c r="AQ45" s="129"/>
      <c r="AR45" s="129"/>
      <c r="AS45" s="129"/>
      <c r="AT45" s="129"/>
      <c r="AU45" s="129"/>
      <c r="AV45" s="129"/>
      <c r="AW45" s="129"/>
      <c r="AX45" s="129"/>
      <c r="AY45" s="129"/>
      <c r="AZ45" s="129"/>
      <c r="BA45" s="129"/>
      <c r="BB45" s="129"/>
      <c r="BC45" s="129"/>
      <c r="BD45" s="129"/>
      <c r="BE45" s="129"/>
      <c r="BF45" s="129"/>
      <c r="BG45" s="129"/>
      <c r="BH45" s="129"/>
      <c r="BI45" s="129"/>
      <c r="BJ45" s="129"/>
      <c r="BK45" s="129"/>
      <c r="BL45" s="129"/>
      <c r="BM45" s="129"/>
      <c r="BN45" s="129"/>
      <c r="BO45" s="129"/>
      <c r="BP45" s="129"/>
      <c r="BQ45" s="129"/>
      <c r="BR45" s="129"/>
      <c r="BS45" s="129"/>
      <c r="BT45" s="129"/>
      <c r="BU45" s="129"/>
      <c r="BV45" s="129"/>
      <c r="BW45" s="129"/>
      <c r="BX45" s="129"/>
      <c r="BY45" s="129"/>
      <c r="BZ45" s="129"/>
      <c r="CA45" s="129"/>
      <c r="CB45" s="129"/>
      <c r="CC45" s="129"/>
      <c r="CD45" s="129"/>
      <c r="CE45" s="129"/>
      <c r="CF45" s="129"/>
      <c r="CG45" s="129"/>
      <c r="CH45" s="129"/>
      <c r="CI45" s="129"/>
      <c r="CJ45" s="129"/>
      <c r="CK45" s="129"/>
      <c r="CL45" s="129"/>
      <c r="CM45" s="129"/>
      <c r="CN45" s="129"/>
      <c r="CO45" s="129"/>
      <c r="CP45" s="129"/>
      <c r="CQ45" s="129"/>
      <c r="CR45" s="129"/>
      <c r="CS45" s="129"/>
      <c r="CT45" s="129"/>
      <c r="CU45" s="129"/>
      <c r="CV45" s="129"/>
      <c r="CW45" s="129"/>
      <c r="CX45" s="129"/>
      <c r="CY45" s="129"/>
      <c r="CZ45" s="129"/>
      <c r="DA45" s="129"/>
      <c r="DB45" s="129"/>
      <c r="DC45" s="129"/>
      <c r="DD45" s="129"/>
      <c r="DE45" s="129"/>
      <c r="DF45" s="129"/>
      <c r="DG45" s="129"/>
      <c r="DH45" s="129"/>
      <c r="DI45" s="129"/>
      <c r="DJ45" s="129"/>
      <c r="DK45" s="129"/>
      <c r="DL45" s="129"/>
      <c r="DM45" s="129"/>
      <c r="DN45" s="129"/>
      <c r="DO45" s="129"/>
      <c r="DP45" s="129"/>
      <c r="DQ45" s="129"/>
      <c r="DR45" s="129"/>
      <c r="DS45" s="129"/>
      <c r="DT45" s="129" t="str">
        <f t="shared" ca="1" si="0"/>
        <v/>
      </c>
      <c r="DU45" s="129"/>
      <c r="DV45" s="129"/>
      <c r="DW45" s="129"/>
      <c r="DX45" s="129"/>
      <c r="DY45" s="129"/>
      <c r="DZ45" s="129"/>
      <c r="EA45" s="129"/>
      <c r="EB45" s="129"/>
      <c r="EC45" s="129"/>
      <c r="ED45" s="129"/>
      <c r="EE45" s="129"/>
      <c r="EF45" s="129"/>
      <c r="IE45" s="128" t="str">
        <f t="shared" ca="1" si="1"/>
        <v/>
      </c>
    </row>
    <row r="46" spans="1:239" x14ac:dyDescent="0.25">
      <c r="A46" s="6" t="s">
        <v>75</v>
      </c>
      <c r="B46" s="7"/>
      <c r="C46" s="7"/>
      <c r="D46" s="78"/>
      <c r="E46" s="7"/>
      <c r="F46" s="129"/>
      <c r="G46" s="129"/>
      <c r="H46" s="11" t="s">
        <v>372</v>
      </c>
      <c r="I46" s="11"/>
      <c r="J46" s="12"/>
      <c r="K46" s="12"/>
      <c r="L46" s="12"/>
      <c r="M46" s="89"/>
      <c r="N46" s="22"/>
      <c r="O46" s="129"/>
      <c r="P46" s="10" t="str">
        <f ca="1">IF(INDEX(rngLoadCombinations,10,1)="","",INDEX(rngLoadCombinations,10,1))</f>
        <v/>
      </c>
      <c r="Q46" s="10">
        <v>0</v>
      </c>
      <c r="R46" s="84">
        <v>0</v>
      </c>
      <c r="S46" s="10">
        <v>0</v>
      </c>
      <c r="T46" s="129"/>
      <c r="U46" s="129"/>
      <c r="V46" s="129"/>
      <c r="W46" s="129"/>
      <c r="X46" s="129"/>
      <c r="Y46" s="129"/>
      <c r="Z46" s="129"/>
      <c r="AA46" s="129"/>
      <c r="AB46" s="129"/>
      <c r="AC46" s="129"/>
      <c r="AD46" s="129"/>
      <c r="AE46" s="129"/>
      <c r="AF46" s="129"/>
      <c r="AG46" s="129"/>
      <c r="AH46" s="129"/>
      <c r="AI46" s="5" t="s">
        <v>342</v>
      </c>
      <c r="AJ46" s="5" t="s">
        <v>341</v>
      </c>
      <c r="AK46" s="5" t="s">
        <v>340</v>
      </c>
      <c r="AL46" s="5" t="s">
        <v>309</v>
      </c>
      <c r="AM46" s="5">
        <f>-$I$23</f>
        <v>-1.4999999999999999E-2</v>
      </c>
      <c r="AN46" s="5">
        <f>-(1.1*$I$20+$B$8*$I$21*($I$23-(2*($I$20/$I$21+0.002)-(0.9*$I$20/$I$21))))</f>
        <v>-430.77100000000007</v>
      </c>
      <c r="AO46" s="129"/>
      <c r="AP46" s="129"/>
      <c r="AQ46" s="129"/>
      <c r="AR46" s="129"/>
      <c r="AS46" s="129"/>
      <c r="AT46" s="129"/>
      <c r="AU46" s="129"/>
      <c r="AV46" s="129"/>
      <c r="AW46" s="129"/>
      <c r="AX46" s="129"/>
      <c r="AY46" s="129"/>
      <c r="AZ46" s="129"/>
      <c r="BA46" s="129"/>
      <c r="BB46" s="129"/>
      <c r="BC46" s="129"/>
      <c r="BD46" s="129"/>
      <c r="BE46" s="129"/>
      <c r="BF46" s="129"/>
      <c r="BG46" s="129"/>
      <c r="BH46" s="129"/>
      <c r="BI46" s="129"/>
      <c r="BJ46" s="129"/>
      <c r="BK46" s="129"/>
      <c r="BL46" s="129"/>
      <c r="BM46" s="129"/>
      <c r="BN46" s="129"/>
      <c r="BO46" s="129"/>
      <c r="BP46" s="129"/>
      <c r="BQ46" s="129"/>
      <c r="BR46" s="129"/>
      <c r="BS46" s="129"/>
      <c r="BT46" s="129"/>
      <c r="BU46" s="129"/>
      <c r="BV46" s="129"/>
      <c r="BW46" s="129"/>
      <c r="BX46" s="129"/>
      <c r="BY46" s="129"/>
      <c r="BZ46" s="129"/>
      <c r="CA46" s="129"/>
      <c r="CB46" s="129"/>
      <c r="CC46" s="129"/>
      <c r="CD46" s="129"/>
      <c r="CE46" s="129"/>
      <c r="CF46" s="129"/>
      <c r="CG46" s="129"/>
      <c r="CH46" s="129"/>
      <c r="CI46" s="129"/>
      <c r="CJ46" s="129"/>
      <c r="CK46" s="129"/>
      <c r="CL46" s="129"/>
      <c r="CM46" s="129"/>
      <c r="CN46" s="129"/>
      <c r="CO46" s="129"/>
      <c r="CP46" s="129"/>
      <c r="CQ46" s="129"/>
      <c r="CR46" s="129"/>
      <c r="CS46" s="129"/>
      <c r="CT46" s="129"/>
      <c r="CU46" s="129"/>
      <c r="CV46" s="129"/>
      <c r="CW46" s="129"/>
      <c r="CX46" s="129"/>
      <c r="CY46" s="129"/>
      <c r="CZ46" s="129"/>
      <c r="DA46" s="129"/>
      <c r="DB46" s="129"/>
      <c r="DC46" s="129"/>
      <c r="DD46" s="129"/>
      <c r="DE46" s="129"/>
      <c r="DF46" s="129"/>
      <c r="DG46" s="129"/>
      <c r="DH46" s="129"/>
      <c r="DI46" s="129"/>
      <c r="DJ46" s="129"/>
      <c r="DK46" s="129"/>
      <c r="DL46" s="129"/>
      <c r="DM46" s="129"/>
      <c r="DN46" s="129"/>
      <c r="DO46" s="129"/>
      <c r="DP46" s="129"/>
      <c r="DQ46" s="129"/>
      <c r="DR46" s="129"/>
      <c r="DS46" s="129"/>
      <c r="DT46" s="129" t="str">
        <f t="shared" ca="1" si="0"/>
        <v/>
      </c>
      <c r="DU46" s="129"/>
      <c r="DV46" s="129"/>
      <c r="DW46" s="129"/>
      <c r="DX46" s="129"/>
      <c r="DY46" s="129"/>
      <c r="DZ46" s="129"/>
      <c r="EA46" s="129"/>
      <c r="EB46" s="129"/>
      <c r="EC46" s="129"/>
      <c r="ED46" s="129"/>
      <c r="EE46" s="129"/>
      <c r="EF46" s="129"/>
      <c r="IE46" s="128" t="str">
        <f t="shared" ca="1" si="1"/>
        <v/>
      </c>
    </row>
    <row r="47" spans="1:239" x14ac:dyDescent="0.25">
      <c r="A47" s="11" t="s">
        <v>35</v>
      </c>
      <c r="B47" s="12"/>
      <c r="C47" s="12" t="s">
        <v>9</v>
      </c>
      <c r="D47" s="80"/>
      <c r="E47" s="12"/>
      <c r="F47" s="129"/>
      <c r="G47" s="129"/>
      <c r="H47" s="9" t="s">
        <v>373</v>
      </c>
      <c r="I47" s="9" t="s">
        <v>374</v>
      </c>
      <c r="J47" s="10" t="s">
        <v>375</v>
      </c>
      <c r="K47" s="10" t="s">
        <v>375</v>
      </c>
      <c r="L47" s="10" t="s">
        <v>375</v>
      </c>
      <c r="M47" s="84" t="s">
        <v>375</v>
      </c>
      <c r="N47" s="14" t="s">
        <v>376</v>
      </c>
      <c r="O47" s="129"/>
      <c r="P47" s="10" t="str">
        <f ca="1">IF(INDEX(rngLoadCombinations,11,1)="","",INDEX(rngLoadCombinations,11,1))</f>
        <v/>
      </c>
      <c r="Q47" s="10">
        <v>0</v>
      </c>
      <c r="R47" s="84">
        <v>0</v>
      </c>
      <c r="S47" s="10">
        <v>0</v>
      </c>
      <c r="T47" s="129"/>
      <c r="U47" s="129"/>
      <c r="V47" s="129"/>
      <c r="W47" s="129"/>
      <c r="X47" s="129"/>
      <c r="Y47" s="129"/>
      <c r="Z47" s="129"/>
      <c r="AA47" s="129"/>
      <c r="AB47" s="129"/>
      <c r="AC47" s="129"/>
      <c r="AD47" s="129"/>
      <c r="AE47" s="129"/>
      <c r="AF47" s="129"/>
      <c r="AG47" s="129"/>
      <c r="AH47" s="129"/>
      <c r="AI47" s="5" t="s">
        <v>342</v>
      </c>
      <c r="AJ47" s="5" t="s">
        <v>341</v>
      </c>
      <c r="AK47" s="5" t="s">
        <v>340</v>
      </c>
      <c r="AL47" s="5" t="s">
        <v>309</v>
      </c>
      <c r="AM47" s="5">
        <f>-(2*($I$20/$I$21+0.002)-(0.9*$I$20/$I$21))</f>
        <v>-6.1450000000000012E-3</v>
      </c>
      <c r="AN47" s="5">
        <f>-1.1*$I$20</f>
        <v>-429.00000000000006</v>
      </c>
      <c r="AO47" s="129"/>
      <c r="AP47" s="129"/>
      <c r="AQ47" s="129"/>
      <c r="AR47" s="129"/>
      <c r="AS47" s="129"/>
      <c r="AT47" s="129"/>
      <c r="AU47" s="129"/>
      <c r="AV47" s="129"/>
      <c r="AW47" s="129"/>
      <c r="AX47" s="129"/>
      <c r="AY47" s="129"/>
      <c r="AZ47" s="129"/>
      <c r="BA47" s="129"/>
      <c r="BB47" s="129"/>
      <c r="BC47" s="129"/>
      <c r="BD47" s="129"/>
      <c r="BE47" s="129"/>
      <c r="BF47" s="129"/>
      <c r="BG47" s="129"/>
      <c r="BH47" s="129"/>
      <c r="BI47" s="129"/>
      <c r="BJ47" s="129"/>
      <c r="BK47" s="129"/>
      <c r="BL47" s="129"/>
      <c r="BM47" s="129"/>
      <c r="BN47" s="129"/>
      <c r="BO47" s="129"/>
      <c r="BP47" s="129"/>
      <c r="BQ47" s="129"/>
      <c r="BR47" s="129"/>
      <c r="BS47" s="129"/>
      <c r="BT47" s="129"/>
      <c r="BU47" s="129"/>
      <c r="BV47" s="129"/>
      <c r="BW47" s="129"/>
      <c r="BX47" s="129"/>
      <c r="BY47" s="129"/>
      <c r="BZ47" s="129"/>
      <c r="CA47" s="129"/>
      <c r="CB47" s="129"/>
      <c r="CC47" s="129"/>
      <c r="CD47" s="129"/>
      <c r="CE47" s="129"/>
      <c r="CF47" s="129"/>
      <c r="CG47" s="129"/>
      <c r="CH47" s="129"/>
      <c r="CI47" s="129"/>
      <c r="CJ47" s="129"/>
      <c r="CK47" s="129"/>
      <c r="CL47" s="129"/>
      <c r="CM47" s="129"/>
      <c r="CN47" s="129"/>
      <c r="CO47" s="129"/>
      <c r="CP47" s="129"/>
      <c r="CQ47" s="129"/>
      <c r="CR47" s="129"/>
      <c r="CS47" s="129"/>
      <c r="CT47" s="129"/>
      <c r="CU47" s="129"/>
      <c r="CV47" s="129"/>
      <c r="CW47" s="129"/>
      <c r="CX47" s="129"/>
      <c r="CY47" s="129"/>
      <c r="CZ47" s="129"/>
      <c r="DA47" s="129"/>
      <c r="DB47" s="129"/>
      <c r="DC47" s="129"/>
      <c r="DD47" s="129"/>
      <c r="DE47" s="129"/>
      <c r="DF47" s="129"/>
      <c r="DG47" s="129"/>
      <c r="DH47" s="129"/>
      <c r="DI47" s="129"/>
      <c r="DJ47" s="129"/>
      <c r="DK47" s="129"/>
      <c r="DL47" s="129"/>
      <c r="DM47" s="129"/>
      <c r="DN47" s="129"/>
      <c r="DO47" s="129"/>
      <c r="DP47" s="129"/>
      <c r="DQ47" s="129"/>
      <c r="DR47" s="129"/>
      <c r="DS47" s="129"/>
      <c r="DT47" s="129" t="str">
        <f t="shared" ca="1" si="0"/>
        <v/>
      </c>
      <c r="DU47" s="129"/>
      <c r="DV47" s="129"/>
      <c r="DW47" s="129"/>
      <c r="DX47" s="129"/>
      <c r="DY47" s="129"/>
      <c r="DZ47" s="129"/>
      <c r="EA47" s="129"/>
      <c r="EB47" s="129"/>
      <c r="EC47" s="129"/>
      <c r="ED47" s="129"/>
      <c r="EE47" s="129"/>
      <c r="EF47" s="129"/>
      <c r="IE47" s="128" t="str">
        <f t="shared" ca="1" si="1"/>
        <v/>
      </c>
    </row>
    <row r="48" spans="1:239" x14ac:dyDescent="0.25">
      <c r="A48" s="9" t="s">
        <v>76</v>
      </c>
      <c r="B48" s="10" t="s">
        <v>118</v>
      </c>
      <c r="C48" s="10" t="s">
        <v>9</v>
      </c>
      <c r="D48" s="79" t="s">
        <v>78</v>
      </c>
      <c r="E48" s="77" t="s">
        <v>912</v>
      </c>
      <c r="F48" s="129"/>
      <c r="G48" s="129"/>
      <c r="H48" s="11" t="s">
        <v>377</v>
      </c>
      <c r="I48" s="11"/>
      <c r="J48" s="12"/>
      <c r="K48" s="12"/>
      <c r="L48" s="12"/>
      <c r="M48" s="89"/>
      <c r="N48" s="22"/>
      <c r="O48" s="129"/>
      <c r="P48" s="10" t="str">
        <f ca="1">IF(INDEX(rngLoadCombinations,12,1)="","",INDEX(rngLoadCombinations,12,1))</f>
        <v/>
      </c>
      <c r="Q48" s="10">
        <v>0</v>
      </c>
      <c r="R48" s="84">
        <v>0</v>
      </c>
      <c r="S48" s="10">
        <v>0</v>
      </c>
      <c r="T48" s="129"/>
      <c r="U48" s="129"/>
      <c r="V48" s="129"/>
      <c r="W48" s="129"/>
      <c r="X48" s="129"/>
      <c r="Y48" s="129"/>
      <c r="Z48" s="129"/>
      <c r="AA48" s="129"/>
      <c r="AB48" s="129"/>
      <c r="AC48" s="129"/>
      <c r="AD48" s="129"/>
      <c r="AE48" s="129"/>
      <c r="AF48" s="129"/>
      <c r="AG48" s="129"/>
      <c r="AH48" s="129"/>
      <c r="AI48" s="5" t="s">
        <v>342</v>
      </c>
      <c r="AJ48" s="5" t="s">
        <v>341</v>
      </c>
      <c r="AK48" s="5" t="s">
        <v>340</v>
      </c>
      <c r="AL48" s="5" t="s">
        <v>309</v>
      </c>
      <c r="AM48" s="5">
        <f>-($I$20/$I$21+0.002)</f>
        <v>-3.9500000000000004E-3</v>
      </c>
      <c r="AN48" s="5">
        <f>-$I$20</f>
        <v>-390</v>
      </c>
      <c r="AO48" s="129"/>
      <c r="AP48" s="129"/>
      <c r="AQ48" s="129"/>
      <c r="AR48" s="129"/>
      <c r="AS48" s="129"/>
      <c r="AT48" s="129"/>
      <c r="AU48" s="129"/>
      <c r="AV48" s="129"/>
      <c r="AW48" s="129"/>
      <c r="AX48" s="129"/>
      <c r="AY48" s="129"/>
      <c r="AZ48" s="129"/>
      <c r="BA48" s="129"/>
      <c r="BB48" s="129"/>
      <c r="BC48" s="129"/>
      <c r="BD48" s="129"/>
      <c r="BE48" s="129"/>
      <c r="BF48" s="129"/>
      <c r="BG48" s="129"/>
      <c r="BH48" s="129"/>
      <c r="BI48" s="129"/>
      <c r="BJ48" s="129"/>
      <c r="BK48" s="129"/>
      <c r="BL48" s="129"/>
      <c r="BM48" s="129"/>
      <c r="BN48" s="129"/>
      <c r="BO48" s="129"/>
      <c r="BP48" s="129"/>
      <c r="BQ48" s="129"/>
      <c r="BR48" s="129"/>
      <c r="BS48" s="129"/>
      <c r="BT48" s="129"/>
      <c r="BU48" s="129"/>
      <c r="BV48" s="129"/>
      <c r="BW48" s="129"/>
      <c r="BX48" s="129"/>
      <c r="BY48" s="129"/>
      <c r="BZ48" s="129"/>
      <c r="CA48" s="129"/>
      <c r="CB48" s="129"/>
      <c r="CC48" s="129"/>
      <c r="CD48" s="129"/>
      <c r="CE48" s="129"/>
      <c r="CF48" s="129"/>
      <c r="CG48" s="129"/>
      <c r="CH48" s="129"/>
      <c r="CI48" s="129"/>
      <c r="CJ48" s="129"/>
      <c r="CK48" s="129"/>
      <c r="CL48" s="129"/>
      <c r="CM48" s="129"/>
      <c r="CN48" s="129"/>
      <c r="CO48" s="129"/>
      <c r="CP48" s="129"/>
      <c r="CQ48" s="129"/>
      <c r="CR48" s="129"/>
      <c r="CS48" s="129"/>
      <c r="CT48" s="129"/>
      <c r="CU48" s="129"/>
      <c r="CV48" s="129"/>
      <c r="CW48" s="129"/>
      <c r="CX48" s="129"/>
      <c r="CY48" s="129"/>
      <c r="CZ48" s="129"/>
      <c r="DA48" s="129"/>
      <c r="DB48" s="129"/>
      <c r="DC48" s="129"/>
      <c r="DD48" s="129"/>
      <c r="DE48" s="129"/>
      <c r="DF48" s="129"/>
      <c r="DG48" s="129"/>
      <c r="DH48" s="129"/>
      <c r="DI48" s="129"/>
      <c r="DJ48" s="129"/>
      <c r="DK48" s="129"/>
      <c r="DL48" s="129"/>
      <c r="DM48" s="129"/>
      <c r="DN48" s="129"/>
      <c r="DO48" s="129"/>
      <c r="DP48" s="129"/>
      <c r="DQ48" s="129"/>
      <c r="DR48" s="129"/>
      <c r="DS48" s="129"/>
      <c r="DT48" s="129" t="str">
        <f t="shared" ca="1" si="0"/>
        <v/>
      </c>
      <c r="DU48" s="129"/>
      <c r="DV48" s="129"/>
      <c r="DW48" s="129"/>
      <c r="DX48" s="129"/>
      <c r="DY48" s="129"/>
      <c r="DZ48" s="129"/>
      <c r="EA48" s="129"/>
      <c r="EB48" s="129"/>
      <c r="EC48" s="129"/>
      <c r="ED48" s="129"/>
      <c r="EE48" s="129"/>
      <c r="EF48" s="129"/>
      <c r="IE48" s="128" t="str">
        <f t="shared" ca="1" si="1"/>
        <v/>
      </c>
    </row>
    <row r="49" spans="1:239" x14ac:dyDescent="0.25">
      <c r="A49" s="9" t="s">
        <v>79</v>
      </c>
      <c r="B49" s="10">
        <v>8000</v>
      </c>
      <c r="C49" s="10" t="str">
        <f>INDEX(rngUnitSettings,MATCH("Length",INDEX(rngUnitSettings,,1),0),2)</f>
        <v>mm</v>
      </c>
      <c r="D49" s="79" t="s">
        <v>80</v>
      </c>
      <c r="E49" s="77" t="s">
        <v>912</v>
      </c>
      <c r="F49" s="129"/>
      <c r="G49" s="129"/>
      <c r="H49" s="9" t="s">
        <v>373</v>
      </c>
      <c r="I49" s="9" t="s">
        <v>378</v>
      </c>
      <c r="J49" s="10" t="s">
        <v>375</v>
      </c>
      <c r="K49" s="10" t="s">
        <v>375</v>
      </c>
      <c r="L49" s="10" t="s">
        <v>375</v>
      </c>
      <c r="M49" s="84" t="s">
        <v>375</v>
      </c>
      <c r="N49" s="14" t="s">
        <v>379</v>
      </c>
      <c r="O49" s="129"/>
      <c r="P49" s="10" t="str">
        <f ca="1">IF(INDEX(rngLoadCombinations,13,1)="","",INDEX(rngLoadCombinations,13,1))</f>
        <v/>
      </c>
      <c r="Q49" s="10">
        <v>0</v>
      </c>
      <c r="R49" s="84">
        <v>0</v>
      </c>
      <c r="S49" s="10">
        <v>0</v>
      </c>
      <c r="T49" s="129"/>
      <c r="U49" s="129"/>
      <c r="V49" s="129"/>
      <c r="W49" s="129"/>
      <c r="X49" s="129"/>
      <c r="Y49" s="129"/>
      <c r="Z49" s="129"/>
      <c r="AA49" s="129"/>
      <c r="AB49" s="129"/>
      <c r="AC49" s="129"/>
      <c r="AD49" s="129"/>
      <c r="AE49" s="129"/>
      <c r="AF49" s="129"/>
      <c r="AG49" s="129"/>
      <c r="AH49" s="129"/>
      <c r="AI49" s="5" t="s">
        <v>342</v>
      </c>
      <c r="AJ49" s="5" t="s">
        <v>341</v>
      </c>
      <c r="AK49" s="5" t="s">
        <v>340</v>
      </c>
      <c r="AL49" s="5" t="s">
        <v>309</v>
      </c>
      <c r="AM49" s="5">
        <f>-(0.9*$I$20/$I$21)</f>
        <v>-1.755E-3</v>
      </c>
      <c r="AN49" s="5">
        <f>-0.9*$I$20</f>
        <v>-351</v>
      </c>
      <c r="AO49" s="129"/>
      <c r="AP49" s="129"/>
      <c r="AQ49" s="129"/>
      <c r="AR49" s="129"/>
      <c r="AS49" s="129"/>
      <c r="AT49" s="129"/>
      <c r="AU49" s="129"/>
      <c r="AV49" s="129"/>
      <c r="AW49" s="129"/>
      <c r="AX49" s="129"/>
      <c r="AY49" s="129"/>
      <c r="AZ49" s="129"/>
      <c r="BA49" s="129"/>
      <c r="BB49" s="129"/>
      <c r="BC49" s="129"/>
      <c r="BD49" s="129"/>
      <c r="BE49" s="129"/>
      <c r="BF49" s="129"/>
      <c r="BG49" s="129"/>
      <c r="BH49" s="129"/>
      <c r="BI49" s="129"/>
      <c r="BJ49" s="129"/>
      <c r="BK49" s="129"/>
      <c r="BL49" s="129"/>
      <c r="BM49" s="129"/>
      <c r="BN49" s="129"/>
      <c r="BO49" s="129"/>
      <c r="BP49" s="129"/>
      <c r="BQ49" s="129"/>
      <c r="BR49" s="129"/>
      <c r="BS49" s="129"/>
      <c r="BT49" s="129"/>
      <c r="BU49" s="129"/>
      <c r="BV49" s="129"/>
      <c r="BW49" s="129"/>
      <c r="BX49" s="129"/>
      <c r="BY49" s="129"/>
      <c r="BZ49" s="129"/>
      <c r="CA49" s="129"/>
      <c r="CB49" s="129"/>
      <c r="CC49" s="129"/>
      <c r="CD49" s="129"/>
      <c r="CE49" s="129"/>
      <c r="CF49" s="129"/>
      <c r="CG49" s="129"/>
      <c r="CH49" s="129"/>
      <c r="CI49" s="129"/>
      <c r="CJ49" s="129"/>
      <c r="CK49" s="129"/>
      <c r="CL49" s="129"/>
      <c r="CM49" s="129"/>
      <c r="CN49" s="129"/>
      <c r="CO49" s="129"/>
      <c r="CP49" s="129"/>
      <c r="CQ49" s="129"/>
      <c r="CR49" s="129"/>
      <c r="CS49" s="129"/>
      <c r="CT49" s="129"/>
      <c r="CU49" s="129"/>
      <c r="CV49" s="129"/>
      <c r="CW49" s="129"/>
      <c r="CX49" s="129"/>
      <c r="CY49" s="129"/>
      <c r="CZ49" s="129"/>
      <c r="DA49" s="129"/>
      <c r="DB49" s="129"/>
      <c r="DC49" s="129"/>
      <c r="DD49" s="129"/>
      <c r="DE49" s="129"/>
      <c r="DF49" s="129"/>
      <c r="DG49" s="129"/>
      <c r="DH49" s="129"/>
      <c r="DI49" s="129"/>
      <c r="DJ49" s="129"/>
      <c r="DK49" s="129"/>
      <c r="DL49" s="129"/>
      <c r="DM49" s="129"/>
      <c r="DN49" s="129"/>
      <c r="DO49" s="129"/>
      <c r="DP49" s="129"/>
      <c r="DQ49" s="129"/>
      <c r="DR49" s="129"/>
      <c r="DS49" s="129"/>
      <c r="DT49" s="129" t="str">
        <f t="shared" ca="1" si="0"/>
        <v/>
      </c>
      <c r="DU49" s="129"/>
      <c r="DV49" s="129"/>
      <c r="DW49" s="129"/>
      <c r="DX49" s="129"/>
      <c r="DY49" s="129"/>
      <c r="DZ49" s="129"/>
      <c r="EA49" s="129"/>
      <c r="EB49" s="129"/>
      <c r="EC49" s="129"/>
      <c r="ED49" s="129"/>
      <c r="EE49" s="129"/>
      <c r="EF49" s="129"/>
      <c r="IE49" s="128" t="str">
        <f t="shared" ca="1" si="1"/>
        <v/>
      </c>
    </row>
    <row r="50" spans="1:239" x14ac:dyDescent="0.25">
      <c r="A50" s="9" t="s">
        <v>81</v>
      </c>
      <c r="B50" s="10">
        <v>2</v>
      </c>
      <c r="C50" s="10" t="s">
        <v>9</v>
      </c>
      <c r="D50" s="79" t="s">
        <v>82</v>
      </c>
      <c r="E50" s="77" t="s">
        <v>912</v>
      </c>
      <c r="F50" s="129"/>
      <c r="G50" s="129"/>
      <c r="H50" s="9" t="s">
        <v>380</v>
      </c>
      <c r="I50" s="9" t="s">
        <v>381</v>
      </c>
      <c r="J50" s="10" t="s">
        <v>340</v>
      </c>
      <c r="K50" s="10" t="s">
        <v>340</v>
      </c>
      <c r="L50" s="10" t="s">
        <v>340</v>
      </c>
      <c r="M50" s="84" t="s">
        <v>340</v>
      </c>
      <c r="N50" s="14" t="s">
        <v>382</v>
      </c>
      <c r="O50" s="129"/>
      <c r="P50" s="10" t="str">
        <f ca="1">IF(INDEX(rngLoadCombinations,14,1)="","",INDEX(rngLoadCombinations,14,1))</f>
        <v/>
      </c>
      <c r="Q50" s="10">
        <v>0</v>
      </c>
      <c r="R50" s="84">
        <v>0</v>
      </c>
      <c r="S50" s="10">
        <v>0</v>
      </c>
      <c r="T50" s="129"/>
      <c r="U50" s="129"/>
      <c r="V50" s="129"/>
      <c r="W50" s="129"/>
      <c r="X50" s="129"/>
      <c r="Y50" s="129"/>
      <c r="Z50" s="129"/>
      <c r="AA50" s="129"/>
      <c r="AB50" s="129"/>
      <c r="AC50" s="129"/>
      <c r="AD50" s="129"/>
      <c r="AE50" s="129"/>
      <c r="AF50" s="129"/>
      <c r="AG50" s="129"/>
      <c r="AH50" s="129"/>
      <c r="AI50" s="5" t="s">
        <v>342</v>
      </c>
      <c r="AJ50" s="5" t="s">
        <v>341</v>
      </c>
      <c r="AK50" s="5" t="s">
        <v>340</v>
      </c>
      <c r="AL50" s="5" t="s">
        <v>339</v>
      </c>
      <c r="AM50" s="5">
        <v>0</v>
      </c>
      <c r="AN50" s="5">
        <v>0</v>
      </c>
      <c r="AO50" s="129"/>
      <c r="AP50" s="129"/>
      <c r="AQ50" s="129"/>
      <c r="AR50" s="129"/>
      <c r="AS50" s="129"/>
      <c r="AT50" s="129"/>
      <c r="AU50" s="129"/>
      <c r="AV50" s="129"/>
      <c r="AW50" s="129"/>
      <c r="AX50" s="129"/>
      <c r="AY50" s="129"/>
      <c r="AZ50" s="129"/>
      <c r="BA50" s="129"/>
      <c r="BB50" s="129"/>
      <c r="BC50" s="129"/>
      <c r="BD50" s="129"/>
      <c r="BE50" s="129"/>
      <c r="BF50" s="129"/>
      <c r="BG50" s="129"/>
      <c r="BH50" s="129"/>
      <c r="BI50" s="129"/>
      <c r="BJ50" s="129"/>
      <c r="BK50" s="129"/>
      <c r="BL50" s="129"/>
      <c r="BM50" s="129"/>
      <c r="BN50" s="129"/>
      <c r="BO50" s="129"/>
      <c r="BP50" s="129"/>
      <c r="BQ50" s="129"/>
      <c r="BR50" s="129"/>
      <c r="BS50" s="129"/>
      <c r="BT50" s="129"/>
      <c r="BU50" s="129"/>
      <c r="BV50" s="129"/>
      <c r="BW50" s="129"/>
      <c r="BX50" s="129"/>
      <c r="BY50" s="129"/>
      <c r="BZ50" s="129"/>
      <c r="CA50" s="129"/>
      <c r="CB50" s="129"/>
      <c r="CC50" s="129"/>
      <c r="CD50" s="129"/>
      <c r="CE50" s="129"/>
      <c r="CF50" s="129"/>
      <c r="CG50" s="129"/>
      <c r="CH50" s="129"/>
      <c r="CI50" s="129"/>
      <c r="CJ50" s="129"/>
      <c r="CK50" s="129"/>
      <c r="CL50" s="129"/>
      <c r="CM50" s="129"/>
      <c r="CN50" s="129"/>
      <c r="CO50" s="129"/>
      <c r="CP50" s="129"/>
      <c r="CQ50" s="129"/>
      <c r="CR50" s="129"/>
      <c r="CS50" s="129"/>
      <c r="CT50" s="129"/>
      <c r="CU50" s="129"/>
      <c r="CV50" s="129"/>
      <c r="CW50" s="129"/>
      <c r="CX50" s="129"/>
      <c r="CY50" s="129"/>
      <c r="CZ50" s="129"/>
      <c r="DA50" s="129"/>
      <c r="DB50" s="129"/>
      <c r="DC50" s="129"/>
      <c r="DD50" s="129"/>
      <c r="DE50" s="129"/>
      <c r="DF50" s="129"/>
      <c r="DG50" s="129"/>
      <c r="DH50" s="129"/>
      <c r="DI50" s="129"/>
      <c r="DJ50" s="129"/>
      <c r="DK50" s="129"/>
      <c r="DL50" s="129"/>
      <c r="DM50" s="129"/>
      <c r="DN50" s="129"/>
      <c r="DO50" s="129"/>
      <c r="DP50" s="129"/>
      <c r="DQ50" s="129"/>
      <c r="DR50" s="129"/>
      <c r="DS50" s="129"/>
      <c r="DT50" s="129" t="str">
        <f t="shared" ca="1" si="0"/>
        <v/>
      </c>
      <c r="DU50" s="129"/>
      <c r="DV50" s="129"/>
      <c r="DW50" s="129"/>
      <c r="DX50" s="129"/>
      <c r="DY50" s="129"/>
      <c r="DZ50" s="129"/>
      <c r="EA50" s="129"/>
      <c r="EB50" s="129"/>
      <c r="EC50" s="129"/>
      <c r="ED50" s="129"/>
      <c r="EE50" s="129"/>
      <c r="EF50" s="129"/>
      <c r="IE50" s="128" t="str">
        <f t="shared" ca="1" si="1"/>
        <v/>
      </c>
    </row>
    <row r="51" spans="1:239" x14ac:dyDescent="0.25">
      <c r="A51" s="9" t="s">
        <v>83</v>
      </c>
      <c r="B51" s="10">
        <v>2</v>
      </c>
      <c r="C51" s="10" t="s">
        <v>9</v>
      </c>
      <c r="D51" s="79" t="s">
        <v>84</v>
      </c>
      <c r="E51" s="77" t="s">
        <v>912</v>
      </c>
      <c r="F51" s="129"/>
      <c r="G51" s="129"/>
      <c r="H51" s="9" t="s">
        <v>383</v>
      </c>
      <c r="I51" s="9" t="s">
        <v>384</v>
      </c>
      <c r="J51" s="10" t="s">
        <v>385</v>
      </c>
      <c r="K51" s="10" t="s">
        <v>385</v>
      </c>
      <c r="L51" s="10" t="s">
        <v>385</v>
      </c>
      <c r="M51" s="84" t="s">
        <v>385</v>
      </c>
      <c r="N51" s="14" t="s">
        <v>386</v>
      </c>
      <c r="O51" s="129"/>
      <c r="P51" s="10" t="str">
        <f ca="1">IF(INDEX(rngLoadCombinations,15,1)="","",INDEX(rngLoadCombinations,15,1))</f>
        <v/>
      </c>
      <c r="Q51" s="10">
        <v>0</v>
      </c>
      <c r="R51" s="84">
        <v>0</v>
      </c>
      <c r="S51" s="10">
        <v>0</v>
      </c>
      <c r="T51" s="129"/>
      <c r="U51" s="129"/>
      <c r="V51" s="129"/>
      <c r="W51" s="129"/>
      <c r="X51" s="129"/>
      <c r="Y51" s="129"/>
      <c r="Z51" s="129"/>
      <c r="AA51" s="129"/>
      <c r="AB51" s="129"/>
      <c r="AC51" s="129"/>
      <c r="AD51" s="129"/>
      <c r="AE51" s="129"/>
      <c r="AF51" s="129"/>
      <c r="AG51" s="129"/>
      <c r="AH51" s="129"/>
      <c r="AI51" s="5" t="s">
        <v>342</v>
      </c>
      <c r="AJ51" s="5" t="s">
        <v>341</v>
      </c>
      <c r="AK51" s="5" t="s">
        <v>340</v>
      </c>
      <c r="AL51" s="5" t="s">
        <v>310</v>
      </c>
      <c r="AM51" s="5">
        <f>(0.9*$J$20/$J$21)</f>
        <v>1.755E-3</v>
      </c>
      <c r="AN51" s="5">
        <f>0.9*$J$20</f>
        <v>351</v>
      </c>
      <c r="AO51" s="129"/>
      <c r="AP51" s="129"/>
      <c r="AQ51" s="129"/>
      <c r="AR51" s="129"/>
      <c r="AS51" s="129"/>
      <c r="AT51" s="129"/>
      <c r="AU51" s="129"/>
      <c r="AV51" s="129"/>
      <c r="AW51" s="129"/>
      <c r="AX51" s="129"/>
      <c r="AY51" s="129"/>
      <c r="AZ51" s="129"/>
      <c r="BA51" s="129"/>
      <c r="BB51" s="129"/>
      <c r="BC51" s="129"/>
      <c r="BD51" s="129"/>
      <c r="BE51" s="129"/>
      <c r="BF51" s="129"/>
      <c r="BG51" s="129"/>
      <c r="BH51" s="129"/>
      <c r="BI51" s="129"/>
      <c r="BJ51" s="129"/>
      <c r="BK51" s="129"/>
      <c r="BL51" s="129"/>
      <c r="BM51" s="129"/>
      <c r="BN51" s="129"/>
      <c r="BO51" s="129"/>
      <c r="BP51" s="129"/>
      <c r="BQ51" s="129"/>
      <c r="BR51" s="129"/>
      <c r="BS51" s="129"/>
      <c r="BT51" s="129"/>
      <c r="BU51" s="129"/>
      <c r="BV51" s="129"/>
      <c r="BW51" s="129"/>
      <c r="BX51" s="129"/>
      <c r="BY51" s="129"/>
      <c r="BZ51" s="129"/>
      <c r="CA51" s="129"/>
      <c r="CB51" s="129"/>
      <c r="CC51" s="129"/>
      <c r="CD51" s="129"/>
      <c r="CE51" s="129"/>
      <c r="CF51" s="129"/>
      <c r="CG51" s="129"/>
      <c r="CH51" s="129"/>
      <c r="CI51" s="129"/>
      <c r="CJ51" s="129"/>
      <c r="CK51" s="129"/>
      <c r="CL51" s="129"/>
      <c r="CM51" s="129"/>
      <c r="CN51" s="129"/>
      <c r="CO51" s="129"/>
      <c r="CP51" s="129"/>
      <c r="CQ51" s="129"/>
      <c r="CR51" s="129"/>
      <c r="CS51" s="129"/>
      <c r="CT51" s="129"/>
      <c r="CU51" s="129"/>
      <c r="CV51" s="129"/>
      <c r="CW51" s="129"/>
      <c r="CX51" s="129"/>
      <c r="CY51" s="129"/>
      <c r="CZ51" s="129"/>
      <c r="DA51" s="129"/>
      <c r="DB51" s="129"/>
      <c r="DC51" s="129"/>
      <c r="DD51" s="129"/>
      <c r="DE51" s="129"/>
      <c r="DF51" s="129"/>
      <c r="DG51" s="129"/>
      <c r="DH51" s="129"/>
      <c r="DI51" s="129"/>
      <c r="DJ51" s="129"/>
      <c r="DK51" s="129"/>
      <c r="DL51" s="129"/>
      <c r="DM51" s="129"/>
      <c r="DN51" s="129"/>
      <c r="DO51" s="129"/>
      <c r="DP51" s="129"/>
      <c r="DQ51" s="129"/>
      <c r="DR51" s="129"/>
      <c r="DS51" s="129"/>
      <c r="DT51" s="129" t="str">
        <f t="shared" ca="1" si="0"/>
        <v/>
      </c>
      <c r="DU51" s="129"/>
      <c r="DV51" s="129"/>
      <c r="DW51" s="129"/>
      <c r="DX51" s="129"/>
      <c r="DY51" s="129"/>
      <c r="DZ51" s="129"/>
      <c r="EA51" s="129"/>
      <c r="EB51" s="129"/>
      <c r="EC51" s="129"/>
      <c r="ED51" s="129"/>
      <c r="EE51" s="129"/>
      <c r="EF51" s="129"/>
      <c r="IE51" s="128" t="str">
        <f t="shared" ca="1" si="1"/>
        <v/>
      </c>
    </row>
    <row r="52" spans="1:239" x14ac:dyDescent="0.25">
      <c r="A52" s="9" t="s">
        <v>85</v>
      </c>
      <c r="B52" s="10" t="s">
        <v>86</v>
      </c>
      <c r="C52" s="10" t="s">
        <v>9</v>
      </c>
      <c r="D52" s="79" t="s">
        <v>87</v>
      </c>
      <c r="E52" s="77" t="s">
        <v>912</v>
      </c>
      <c r="F52" s="129"/>
      <c r="G52" s="129"/>
      <c r="H52" s="9" t="s">
        <v>387</v>
      </c>
      <c r="I52" s="9" t="s">
        <v>388</v>
      </c>
      <c r="J52" s="10" t="s">
        <v>338</v>
      </c>
      <c r="K52" s="10" t="s">
        <v>338</v>
      </c>
      <c r="L52" s="10" t="s">
        <v>338</v>
      </c>
      <c r="M52" s="84" t="s">
        <v>338</v>
      </c>
      <c r="N52" s="14" t="s">
        <v>389</v>
      </c>
      <c r="O52" s="129"/>
      <c r="P52" s="10" t="str">
        <f ca="1">IF(INDEX(rngLoadCombinations,16,1)="","",INDEX(rngLoadCombinations,16,1))</f>
        <v/>
      </c>
      <c r="Q52" s="10">
        <v>0</v>
      </c>
      <c r="R52" s="84">
        <v>0</v>
      </c>
      <c r="S52" s="10">
        <v>0</v>
      </c>
      <c r="T52" s="129"/>
      <c r="U52" s="129"/>
      <c r="V52" s="129"/>
      <c r="W52" s="129"/>
      <c r="X52" s="129"/>
      <c r="Y52" s="129"/>
      <c r="Z52" s="129"/>
      <c r="AA52" s="129"/>
      <c r="AB52" s="129"/>
      <c r="AC52" s="129"/>
      <c r="AD52" s="129"/>
      <c r="AE52" s="129"/>
      <c r="AF52" s="129"/>
      <c r="AG52" s="129"/>
      <c r="AH52" s="129"/>
      <c r="AI52" s="5" t="s">
        <v>342</v>
      </c>
      <c r="AJ52" s="5" t="s">
        <v>341</v>
      </c>
      <c r="AK52" s="5" t="s">
        <v>340</v>
      </c>
      <c r="AL52" s="5" t="s">
        <v>310</v>
      </c>
      <c r="AM52" s="5">
        <f>($J$20/$J$21+0.002)</f>
        <v>3.9500000000000004E-3</v>
      </c>
      <c r="AN52" s="5">
        <f>$J$20</f>
        <v>390</v>
      </c>
      <c r="AO52" s="129"/>
      <c r="AP52" s="129"/>
      <c r="AQ52" s="129"/>
      <c r="AR52" s="129"/>
      <c r="AS52" s="129"/>
      <c r="AT52" s="129"/>
      <c r="AU52" s="129"/>
      <c r="AV52" s="129"/>
      <c r="AW52" s="129"/>
      <c r="AX52" s="129"/>
      <c r="AY52" s="129"/>
      <c r="AZ52" s="129"/>
      <c r="BA52" s="129"/>
      <c r="BB52" s="129"/>
      <c r="BC52" s="129"/>
      <c r="BD52" s="129"/>
      <c r="BE52" s="129"/>
      <c r="BF52" s="129"/>
      <c r="BG52" s="129"/>
      <c r="BH52" s="129"/>
      <c r="BI52" s="129"/>
      <c r="BJ52" s="129"/>
      <c r="BK52" s="129"/>
      <c r="BL52" s="129"/>
      <c r="BM52" s="129"/>
      <c r="BN52" s="129"/>
      <c r="BO52" s="129"/>
      <c r="BP52" s="129"/>
      <c r="BQ52" s="129"/>
      <c r="BR52" s="129"/>
      <c r="BS52" s="129"/>
      <c r="BT52" s="129"/>
      <c r="BU52" s="129"/>
      <c r="BV52" s="129"/>
      <c r="BW52" s="129"/>
      <c r="BX52" s="129"/>
      <c r="BY52" s="129"/>
      <c r="BZ52" s="129"/>
      <c r="CA52" s="129"/>
      <c r="CB52" s="129"/>
      <c r="CC52" s="129"/>
      <c r="CD52" s="129"/>
      <c r="CE52" s="129"/>
      <c r="CF52" s="129"/>
      <c r="CG52" s="129"/>
      <c r="CH52" s="129"/>
      <c r="CI52" s="129"/>
      <c r="CJ52" s="129"/>
      <c r="CK52" s="129"/>
      <c r="CL52" s="129"/>
      <c r="CM52" s="129"/>
      <c r="CN52" s="129"/>
      <c r="CO52" s="129"/>
      <c r="CP52" s="129"/>
      <c r="CQ52" s="129"/>
      <c r="CR52" s="129"/>
      <c r="CS52" s="129"/>
      <c r="CT52" s="129"/>
      <c r="CU52" s="129"/>
      <c r="CV52" s="129"/>
      <c r="CW52" s="129"/>
      <c r="CX52" s="129"/>
      <c r="CY52" s="129"/>
      <c r="CZ52" s="129"/>
      <c r="DA52" s="129"/>
      <c r="DB52" s="129"/>
      <c r="DC52" s="129"/>
      <c r="DD52" s="129"/>
      <c r="DE52" s="129"/>
      <c r="DF52" s="129"/>
      <c r="DG52" s="129"/>
      <c r="DH52" s="129"/>
      <c r="DI52" s="129"/>
      <c r="DJ52" s="129"/>
      <c r="DK52" s="129"/>
      <c r="DL52" s="129"/>
      <c r="DM52" s="129"/>
      <c r="DN52" s="129"/>
      <c r="DO52" s="129"/>
      <c r="DP52" s="129"/>
      <c r="DQ52" s="129"/>
      <c r="DR52" s="129"/>
      <c r="DS52" s="129"/>
      <c r="DT52" s="129" t="str">
        <f t="shared" ca="1" si="0"/>
        <v/>
      </c>
      <c r="DU52" s="129"/>
      <c r="DV52" s="129"/>
      <c r="DW52" s="129"/>
      <c r="DX52" s="129"/>
      <c r="DY52" s="129"/>
      <c r="DZ52" s="129"/>
      <c r="EA52" s="129"/>
      <c r="EB52" s="129"/>
      <c r="EC52" s="129"/>
      <c r="ED52" s="129"/>
      <c r="EE52" s="129"/>
      <c r="EF52" s="129"/>
      <c r="IE52" s="128" t="str">
        <f t="shared" ca="1" si="1"/>
        <v/>
      </c>
    </row>
    <row r="53" spans="1:239" x14ac:dyDescent="0.25">
      <c r="A53" s="9" t="s">
        <v>88</v>
      </c>
      <c r="B53" s="10">
        <v>1</v>
      </c>
      <c r="C53" s="10" t="s">
        <v>9</v>
      </c>
      <c r="D53" s="79" t="s">
        <v>89</v>
      </c>
      <c r="E53" s="77" t="s">
        <v>912</v>
      </c>
      <c r="F53" s="129"/>
      <c r="G53" s="129"/>
      <c r="H53" s="11" t="s">
        <v>390</v>
      </c>
      <c r="I53" s="11"/>
      <c r="J53" s="12"/>
      <c r="K53" s="12"/>
      <c r="L53" s="12"/>
      <c r="M53" s="89"/>
      <c r="N53" s="22"/>
      <c r="O53" s="129"/>
      <c r="P53" s="10" t="str">
        <f ca="1">IF(INDEX(rngLoadCombinations,17,1)="","",INDEX(rngLoadCombinations,17,1))</f>
        <v/>
      </c>
      <c r="Q53" s="10">
        <v>0</v>
      </c>
      <c r="R53" s="84">
        <v>0</v>
      </c>
      <c r="S53" s="10">
        <v>0</v>
      </c>
      <c r="T53" s="129"/>
      <c r="U53" s="129"/>
      <c r="V53" s="129"/>
      <c r="W53" s="129"/>
      <c r="X53" s="129"/>
      <c r="Y53" s="129"/>
      <c r="Z53" s="129"/>
      <c r="AA53" s="129"/>
      <c r="AB53" s="129"/>
      <c r="AC53" s="129"/>
      <c r="AD53" s="129"/>
      <c r="AE53" s="129"/>
      <c r="AF53" s="129"/>
      <c r="AG53" s="129"/>
      <c r="AH53" s="129"/>
      <c r="AI53" s="5" t="s">
        <v>342</v>
      </c>
      <c r="AJ53" s="5" t="s">
        <v>341</v>
      </c>
      <c r="AK53" s="5" t="s">
        <v>340</v>
      </c>
      <c r="AL53" s="5" t="s">
        <v>310</v>
      </c>
      <c r="AM53" s="5">
        <f>(2*($J$20/$J$21+0.002)-(0.9*$J$20/$J$21))</f>
        <v>6.1450000000000012E-3</v>
      </c>
      <c r="AN53" s="5">
        <f>1.1*$J$20</f>
        <v>429.00000000000006</v>
      </c>
      <c r="AO53" s="129"/>
      <c r="AP53" s="129"/>
      <c r="AQ53" s="129"/>
      <c r="AR53" s="129"/>
      <c r="AS53" s="129"/>
      <c r="AT53" s="129"/>
      <c r="AU53" s="129"/>
      <c r="AV53" s="129"/>
      <c r="AW53" s="129"/>
      <c r="AX53" s="129"/>
      <c r="AY53" s="129"/>
      <c r="AZ53" s="129"/>
      <c r="BA53" s="129"/>
      <c r="BB53" s="129"/>
      <c r="BC53" s="129"/>
      <c r="BD53" s="129"/>
      <c r="BE53" s="129"/>
      <c r="BF53" s="129"/>
      <c r="BG53" s="129"/>
      <c r="BH53" s="129"/>
      <c r="BI53" s="129"/>
      <c r="BJ53" s="129"/>
      <c r="BK53" s="129"/>
      <c r="BL53" s="129"/>
      <c r="BM53" s="129"/>
      <c r="BN53" s="129"/>
      <c r="BO53" s="129"/>
      <c r="BP53" s="129"/>
      <c r="BQ53" s="129"/>
      <c r="BR53" s="129"/>
      <c r="BS53" s="129"/>
      <c r="BT53" s="129"/>
      <c r="BU53" s="129"/>
      <c r="BV53" s="129"/>
      <c r="BW53" s="129"/>
      <c r="BX53" s="129"/>
      <c r="BY53" s="129"/>
      <c r="BZ53" s="129"/>
      <c r="CA53" s="129"/>
      <c r="CB53" s="129"/>
      <c r="CC53" s="129"/>
      <c r="CD53" s="129"/>
      <c r="CE53" s="129"/>
      <c r="CF53" s="129"/>
      <c r="CG53" s="129"/>
      <c r="CH53" s="129"/>
      <c r="CI53" s="129"/>
      <c r="CJ53" s="129"/>
      <c r="CK53" s="129"/>
      <c r="CL53" s="129"/>
      <c r="CM53" s="129"/>
      <c r="CN53" s="129"/>
      <c r="CO53" s="129"/>
      <c r="CP53" s="129"/>
      <c r="CQ53" s="129"/>
      <c r="CR53" s="129"/>
      <c r="CS53" s="129"/>
      <c r="CT53" s="129"/>
      <c r="CU53" s="129"/>
      <c r="CV53" s="129"/>
      <c r="CW53" s="129"/>
      <c r="CX53" s="129"/>
      <c r="CY53" s="129"/>
      <c r="CZ53" s="129"/>
      <c r="DA53" s="129"/>
      <c r="DB53" s="129"/>
      <c r="DC53" s="129"/>
      <c r="DD53" s="129"/>
      <c r="DE53" s="129"/>
      <c r="DF53" s="129"/>
      <c r="DG53" s="129"/>
      <c r="DH53" s="129"/>
      <c r="DI53" s="129"/>
      <c r="DJ53" s="129"/>
      <c r="DK53" s="129"/>
      <c r="DL53" s="129"/>
      <c r="DM53" s="129"/>
      <c r="DN53" s="129"/>
      <c r="DO53" s="129"/>
      <c r="DP53" s="129"/>
      <c r="DQ53" s="129"/>
      <c r="DR53" s="129"/>
      <c r="DS53" s="129"/>
      <c r="DT53" s="129" t="str">
        <f t="shared" ca="1" si="0"/>
        <v/>
      </c>
      <c r="DU53" s="129"/>
      <c r="DV53" s="129"/>
      <c r="DW53" s="129"/>
      <c r="DX53" s="129"/>
      <c r="DY53" s="129"/>
      <c r="DZ53" s="129"/>
      <c r="EA53" s="129"/>
      <c r="EB53" s="129"/>
      <c r="EC53" s="129"/>
      <c r="ED53" s="129"/>
      <c r="EE53" s="129"/>
      <c r="EF53" s="129"/>
      <c r="IE53" s="128" t="str">
        <f t="shared" ca="1" si="1"/>
        <v/>
      </c>
    </row>
    <row r="54" spans="1:239" x14ac:dyDescent="0.25">
      <c r="A54" s="9" t="s">
        <v>90</v>
      </c>
      <c r="B54" s="10">
        <v>1</v>
      </c>
      <c r="C54" s="10" t="s">
        <v>9</v>
      </c>
      <c r="D54" s="79" t="s">
        <v>91</v>
      </c>
      <c r="E54" s="77" t="s">
        <v>912</v>
      </c>
      <c r="F54" s="129"/>
      <c r="G54" s="129"/>
      <c r="H54" s="9" t="s">
        <v>373</v>
      </c>
      <c r="I54" s="9" t="s">
        <v>391</v>
      </c>
      <c r="J54" s="10" t="s">
        <v>392</v>
      </c>
      <c r="K54" s="10" t="s">
        <v>392</v>
      </c>
      <c r="L54" s="10" t="s">
        <v>392</v>
      </c>
      <c r="M54" s="84" t="s">
        <v>392</v>
      </c>
      <c r="N54" s="14" t="s">
        <v>393</v>
      </c>
      <c r="O54" s="129"/>
      <c r="P54" s="10" t="str">
        <f ca="1">IF(INDEX(rngLoadCombinations,18,1)="","",INDEX(rngLoadCombinations,18,1))</f>
        <v/>
      </c>
      <c r="Q54" s="10">
        <v>0</v>
      </c>
      <c r="R54" s="84">
        <v>0</v>
      </c>
      <c r="S54" s="10">
        <v>0</v>
      </c>
      <c r="T54" s="129"/>
      <c r="U54" s="129"/>
      <c r="V54" s="129"/>
      <c r="W54" s="129"/>
      <c r="X54" s="129"/>
      <c r="Y54" s="129"/>
      <c r="Z54" s="129"/>
      <c r="AA54" s="129"/>
      <c r="AB54" s="129"/>
      <c r="AC54" s="129"/>
      <c r="AD54" s="129"/>
      <c r="AE54" s="129"/>
      <c r="AF54" s="129"/>
      <c r="AG54" s="129"/>
      <c r="AH54" s="129"/>
      <c r="AI54" s="5" t="s">
        <v>342</v>
      </c>
      <c r="AJ54" s="5" t="s">
        <v>341</v>
      </c>
      <c r="AK54" s="5" t="s">
        <v>340</v>
      </c>
      <c r="AL54" s="5" t="s">
        <v>310</v>
      </c>
      <c r="AM54" s="5">
        <f>$J$23</f>
        <v>1.4999999999999999E-2</v>
      </c>
      <c r="AN54" s="5">
        <f>1.1*$J$20+$B$8*$J$21*($J$23-(2*($J$20/$J$21+0.002)-(0.9*$J$20/$J$21)))</f>
        <v>430.77100000000007</v>
      </c>
      <c r="AO54" s="129"/>
      <c r="AP54" s="129"/>
      <c r="AQ54" s="129"/>
      <c r="AR54" s="129"/>
      <c r="AS54" s="129"/>
      <c r="AT54" s="129"/>
      <c r="AU54" s="129"/>
      <c r="AV54" s="129"/>
      <c r="AW54" s="129"/>
      <c r="AX54" s="129"/>
      <c r="AY54" s="129"/>
      <c r="AZ54" s="129"/>
      <c r="BA54" s="129"/>
      <c r="BB54" s="129"/>
      <c r="BC54" s="129"/>
      <c r="BD54" s="129"/>
      <c r="BE54" s="129"/>
      <c r="BF54" s="129"/>
      <c r="BG54" s="129"/>
      <c r="BH54" s="129"/>
      <c r="BI54" s="129"/>
      <c r="BJ54" s="129"/>
      <c r="BK54" s="129"/>
      <c r="BL54" s="129"/>
      <c r="BM54" s="129"/>
      <c r="BN54" s="129"/>
      <c r="BO54" s="129"/>
      <c r="BP54" s="129"/>
      <c r="BQ54" s="129"/>
      <c r="BR54" s="129"/>
      <c r="BS54" s="129"/>
      <c r="BT54" s="129"/>
      <c r="BU54" s="129"/>
      <c r="BV54" s="129"/>
      <c r="BW54" s="129"/>
      <c r="BX54" s="129"/>
      <c r="BY54" s="129"/>
      <c r="BZ54" s="129"/>
      <c r="CA54" s="129"/>
      <c r="CB54" s="129"/>
      <c r="CC54" s="129"/>
      <c r="CD54" s="129"/>
      <c r="CE54" s="129"/>
      <c r="CF54" s="129"/>
      <c r="CG54" s="129"/>
      <c r="CH54" s="129"/>
      <c r="CI54" s="129"/>
      <c r="CJ54" s="129"/>
      <c r="CK54" s="129"/>
      <c r="CL54" s="129"/>
      <c r="CM54" s="129"/>
      <c r="CN54" s="129"/>
      <c r="CO54" s="129"/>
      <c r="CP54" s="129"/>
      <c r="CQ54" s="129"/>
      <c r="CR54" s="129"/>
      <c r="CS54" s="129"/>
      <c r="CT54" s="129"/>
      <c r="CU54" s="129"/>
      <c r="CV54" s="129"/>
      <c r="CW54" s="129"/>
      <c r="CX54" s="129"/>
      <c r="CY54" s="129"/>
      <c r="CZ54" s="129"/>
      <c r="DA54" s="129"/>
      <c r="DB54" s="129"/>
      <c r="DC54" s="129"/>
      <c r="DD54" s="129"/>
      <c r="DE54" s="129"/>
      <c r="DF54" s="129"/>
      <c r="DG54" s="129"/>
      <c r="DH54" s="129"/>
      <c r="DI54" s="129"/>
      <c r="DJ54" s="129"/>
      <c r="DK54" s="129"/>
      <c r="DL54" s="129"/>
      <c r="DM54" s="129"/>
      <c r="DN54" s="129"/>
      <c r="DO54" s="129"/>
      <c r="DP54" s="129"/>
      <c r="DQ54" s="129"/>
      <c r="DR54" s="129"/>
      <c r="DS54" s="129"/>
      <c r="DT54" s="129" t="str">
        <f t="shared" ca="1" si="0"/>
        <v/>
      </c>
      <c r="DU54" s="129"/>
      <c r="DV54" s="129"/>
      <c r="DW54" s="129"/>
      <c r="DX54" s="129"/>
      <c r="DY54" s="129"/>
      <c r="DZ54" s="129"/>
      <c r="EA54" s="129"/>
      <c r="EB54" s="129"/>
      <c r="EC54" s="129"/>
      <c r="ED54" s="129"/>
      <c r="EE54" s="129"/>
      <c r="EF54" s="129"/>
      <c r="IE54" s="128" t="str">
        <f t="shared" ca="1" si="1"/>
        <v/>
      </c>
    </row>
    <row r="55" spans="1:239" x14ac:dyDescent="0.25">
      <c r="A55" s="9" t="s">
        <v>92</v>
      </c>
      <c r="B55" s="10" t="s">
        <v>93</v>
      </c>
      <c r="C55" s="10" t="s">
        <v>9</v>
      </c>
      <c r="D55" s="79" t="s">
        <v>94</v>
      </c>
      <c r="E55" s="77" t="s">
        <v>912</v>
      </c>
      <c r="F55" s="129"/>
      <c r="G55" s="129"/>
      <c r="H55" s="9" t="s">
        <v>380</v>
      </c>
      <c r="I55" s="9" t="s">
        <v>394</v>
      </c>
      <c r="J55" s="10" t="s">
        <v>340</v>
      </c>
      <c r="K55" s="10" t="s">
        <v>340</v>
      </c>
      <c r="L55" s="10" t="s">
        <v>340</v>
      </c>
      <c r="M55" s="84" t="s">
        <v>340</v>
      </c>
      <c r="N55" s="14" t="s">
        <v>395</v>
      </c>
      <c r="O55" s="129"/>
      <c r="P55" s="10" t="str">
        <f ca="1">IF(INDEX(rngLoadCombinations,19,1)="","",INDEX(rngLoadCombinations,19,1))</f>
        <v/>
      </c>
      <c r="Q55" s="10">
        <v>0</v>
      </c>
      <c r="R55" s="84">
        <v>0</v>
      </c>
      <c r="S55" s="10">
        <v>0</v>
      </c>
      <c r="T55" s="129"/>
      <c r="U55" s="129"/>
      <c r="V55" s="129"/>
      <c r="W55" s="129"/>
      <c r="X55" s="129"/>
      <c r="Y55" s="129"/>
      <c r="Z55" s="129"/>
      <c r="AA55" s="129"/>
      <c r="AB55" s="129"/>
      <c r="AC55" s="129"/>
      <c r="AD55" s="129"/>
      <c r="AE55" s="129"/>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c r="BE55" s="129"/>
      <c r="BF55" s="129"/>
      <c r="BG55" s="129"/>
      <c r="BH55" s="129"/>
      <c r="BI55" s="129"/>
      <c r="BJ55" s="129"/>
      <c r="BK55" s="129"/>
      <c r="BL55" s="129"/>
      <c r="BM55" s="129"/>
      <c r="BN55" s="129"/>
      <c r="BO55" s="129"/>
      <c r="BP55" s="129"/>
      <c r="BQ55" s="129"/>
      <c r="BR55" s="129"/>
      <c r="BS55" s="129"/>
      <c r="BT55" s="129"/>
      <c r="BU55" s="129"/>
      <c r="BV55" s="129"/>
      <c r="BW55" s="129"/>
      <c r="BX55" s="129"/>
      <c r="BY55" s="129"/>
      <c r="BZ55" s="129"/>
      <c r="CA55" s="129"/>
      <c r="CB55" s="129"/>
      <c r="CC55" s="129"/>
      <c r="CD55" s="129"/>
      <c r="CE55" s="129"/>
      <c r="CF55" s="129"/>
      <c r="CG55" s="129"/>
      <c r="CH55" s="129"/>
      <c r="CI55" s="129"/>
      <c r="CJ55" s="129"/>
      <c r="CK55" s="129"/>
      <c r="CL55" s="129"/>
      <c r="CM55" s="129"/>
      <c r="CN55" s="129"/>
      <c r="CO55" s="129"/>
      <c r="CP55" s="129"/>
      <c r="CQ55" s="129"/>
      <c r="CR55" s="129"/>
      <c r="CS55" s="129"/>
      <c r="CT55" s="129"/>
      <c r="CU55" s="129"/>
      <c r="CV55" s="129"/>
      <c r="CW55" s="129"/>
      <c r="CX55" s="129"/>
      <c r="CY55" s="129"/>
      <c r="CZ55" s="129"/>
      <c r="DA55" s="129"/>
      <c r="DB55" s="129"/>
      <c r="DC55" s="129"/>
      <c r="DD55" s="129"/>
      <c r="DE55" s="129"/>
      <c r="DF55" s="129"/>
      <c r="DG55" s="129"/>
      <c r="DH55" s="129"/>
      <c r="DI55" s="129"/>
      <c r="DJ55" s="129"/>
      <c r="DK55" s="129"/>
      <c r="DL55" s="129"/>
      <c r="DM55" s="129"/>
      <c r="DN55" s="129"/>
      <c r="DO55" s="129"/>
      <c r="DP55" s="129"/>
      <c r="DQ55" s="129"/>
      <c r="DR55" s="129"/>
      <c r="DS55" s="129"/>
      <c r="DT55" s="129" t="str">
        <f t="shared" ca="1" si="0"/>
        <v/>
      </c>
      <c r="DU55" s="129"/>
      <c r="DV55" s="129"/>
      <c r="DW55" s="129"/>
      <c r="DX55" s="129"/>
      <c r="DY55" s="129"/>
      <c r="DZ55" s="129"/>
      <c r="EA55" s="129"/>
      <c r="EB55" s="129"/>
      <c r="EC55" s="129"/>
      <c r="ED55" s="129"/>
      <c r="EE55" s="129"/>
      <c r="EF55" s="129"/>
      <c r="IE55" s="128" t="str">
        <f t="shared" ca="1" si="1"/>
        <v/>
      </c>
    </row>
    <row r="56" spans="1:239" x14ac:dyDescent="0.25">
      <c r="A56" s="9" t="s">
        <v>95</v>
      </c>
      <c r="B56" s="10">
        <v>10</v>
      </c>
      <c r="C56" s="10" t="str">
        <f>INDEX(rngUnitSettings,MATCH("Length",INDEX(rngUnitSettings,,1),0),2)</f>
        <v>mm</v>
      </c>
      <c r="D56" s="79" t="s">
        <v>96</v>
      </c>
      <c r="E56" s="77" t="s">
        <v>912</v>
      </c>
      <c r="F56" s="129"/>
      <c r="G56" s="129"/>
      <c r="H56" s="9" t="s">
        <v>383</v>
      </c>
      <c r="I56" s="9" t="s">
        <v>396</v>
      </c>
      <c r="J56" s="10" t="s">
        <v>397</v>
      </c>
      <c r="K56" s="10" t="s">
        <v>397</v>
      </c>
      <c r="L56" s="10" t="s">
        <v>397</v>
      </c>
      <c r="M56" s="84" t="s">
        <v>397</v>
      </c>
      <c r="N56" s="14" t="s">
        <v>398</v>
      </c>
      <c r="O56" s="129"/>
      <c r="P56" s="10" t="str">
        <f ca="1">IF(INDEX(rngLoadCombinations,20,1)="","",INDEX(rngLoadCombinations,20,1))</f>
        <v/>
      </c>
      <c r="Q56" s="10">
        <v>0</v>
      </c>
      <c r="R56" s="84">
        <v>0</v>
      </c>
      <c r="S56" s="10">
        <v>0</v>
      </c>
      <c r="T56" s="129"/>
      <c r="U56" s="129"/>
      <c r="V56" s="129"/>
      <c r="W56" s="129"/>
      <c r="X56" s="129"/>
      <c r="Y56" s="129"/>
      <c r="Z56" s="129"/>
      <c r="AA56" s="129"/>
      <c r="AB56" s="129"/>
      <c r="AC56" s="129"/>
      <c r="AD56" s="129"/>
      <c r="AE56" s="129"/>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c r="BE56" s="129"/>
      <c r="BF56" s="129"/>
      <c r="BG56" s="129"/>
      <c r="BH56" s="129"/>
      <c r="BI56" s="129"/>
      <c r="BJ56" s="129"/>
      <c r="BK56" s="129"/>
      <c r="BL56" s="129"/>
      <c r="BM56" s="129"/>
      <c r="BN56" s="129"/>
      <c r="BO56" s="129"/>
      <c r="BP56" s="129"/>
      <c r="BQ56" s="129"/>
      <c r="BR56" s="129"/>
      <c r="BS56" s="129"/>
      <c r="BT56" s="129"/>
      <c r="BU56" s="129"/>
      <c r="BV56" s="129"/>
      <c r="BW56" s="129"/>
      <c r="BX56" s="129"/>
      <c r="BY56" s="129"/>
      <c r="BZ56" s="129"/>
      <c r="CA56" s="129"/>
      <c r="CB56" s="129"/>
      <c r="CC56" s="129"/>
      <c r="CD56" s="129"/>
      <c r="CE56" s="129"/>
      <c r="CF56" s="129"/>
      <c r="CG56" s="129"/>
      <c r="CH56" s="129"/>
      <c r="CI56" s="129"/>
      <c r="CJ56" s="129"/>
      <c r="CK56" s="129"/>
      <c r="CL56" s="129"/>
      <c r="CM56" s="129"/>
      <c r="CN56" s="129"/>
      <c r="CO56" s="129"/>
      <c r="CP56" s="129"/>
      <c r="CQ56" s="129"/>
      <c r="CR56" s="129"/>
      <c r="CS56" s="129"/>
      <c r="CT56" s="129"/>
      <c r="CU56" s="129"/>
      <c r="CV56" s="129"/>
      <c r="CW56" s="129"/>
      <c r="CX56" s="129"/>
      <c r="CY56" s="129"/>
      <c r="CZ56" s="129"/>
      <c r="DA56" s="129"/>
      <c r="DB56" s="129"/>
      <c r="DC56" s="129"/>
      <c r="DD56" s="129"/>
      <c r="DE56" s="129"/>
      <c r="DF56" s="129"/>
      <c r="DG56" s="129"/>
      <c r="DH56" s="129"/>
      <c r="DI56" s="129"/>
      <c r="DJ56" s="129"/>
      <c r="DK56" s="129"/>
      <c r="DL56" s="129"/>
      <c r="DM56" s="129"/>
      <c r="DN56" s="129"/>
      <c r="DO56" s="129"/>
      <c r="DP56" s="129"/>
      <c r="DQ56" s="129"/>
      <c r="DR56" s="129"/>
      <c r="DS56" s="129"/>
      <c r="DT56" s="129" t="str">
        <f t="shared" ca="1" si="0"/>
        <v/>
      </c>
      <c r="DU56" s="129"/>
      <c r="DV56" s="129"/>
      <c r="DW56" s="129"/>
      <c r="DX56" s="129"/>
      <c r="DY56" s="129"/>
      <c r="DZ56" s="129"/>
      <c r="EA56" s="129"/>
      <c r="EB56" s="129"/>
      <c r="EC56" s="129"/>
      <c r="ED56" s="129"/>
      <c r="EE56" s="129"/>
      <c r="EF56" s="129"/>
      <c r="IE56" s="128" t="str">
        <f t="shared" ca="1" si="1"/>
        <v/>
      </c>
    </row>
    <row r="57" spans="1:239" x14ac:dyDescent="0.25">
      <c r="A57" s="9" t="s">
        <v>97</v>
      </c>
      <c r="B57" s="10">
        <v>10</v>
      </c>
      <c r="C57" s="10" t="str">
        <f>INDEX(rngUnitSettings,MATCH("Length",INDEX(rngUnitSettings,,1),0),2)</f>
        <v>mm</v>
      </c>
      <c r="D57" s="79" t="s">
        <v>98</v>
      </c>
      <c r="E57" s="77" t="s">
        <v>912</v>
      </c>
      <c r="F57" s="129"/>
      <c r="G57" s="129"/>
      <c r="H57" s="9" t="s">
        <v>387</v>
      </c>
      <c r="I57" s="9" t="s">
        <v>399</v>
      </c>
      <c r="J57" s="10" t="s">
        <v>338</v>
      </c>
      <c r="K57" s="10" t="s">
        <v>338</v>
      </c>
      <c r="L57" s="10" t="s">
        <v>338</v>
      </c>
      <c r="M57" s="84" t="s">
        <v>338</v>
      </c>
      <c r="N57" s="14" t="s">
        <v>389</v>
      </c>
      <c r="O57" s="129"/>
      <c r="P57" s="10" t="str">
        <f ca="1">IF(INDEX(rngLoadCombinations,21,1)="","",INDEX(rngLoadCombinations,21,1))</f>
        <v/>
      </c>
      <c r="Q57" s="10">
        <v>0</v>
      </c>
      <c r="R57" s="84">
        <v>0</v>
      </c>
      <c r="S57" s="10">
        <v>0</v>
      </c>
      <c r="T57" s="129"/>
      <c r="U57" s="129"/>
      <c r="V57" s="129"/>
      <c r="W57" s="129"/>
      <c r="X57" s="129"/>
      <c r="Y57" s="129"/>
      <c r="Z57" s="129"/>
      <c r="AA57" s="129"/>
      <c r="AB57" s="129"/>
      <c r="AC57" s="129"/>
      <c r="AD57" s="129"/>
      <c r="AE57" s="129"/>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c r="BE57" s="129"/>
      <c r="BF57" s="129"/>
      <c r="BG57" s="129"/>
      <c r="BH57" s="129"/>
      <c r="BI57" s="129"/>
      <c r="BJ57" s="129"/>
      <c r="BK57" s="129"/>
      <c r="BL57" s="129"/>
      <c r="BM57" s="129"/>
      <c r="BN57" s="129"/>
      <c r="BO57" s="129"/>
      <c r="BP57" s="129"/>
      <c r="BQ57" s="129"/>
      <c r="BR57" s="129"/>
      <c r="BS57" s="129"/>
      <c r="BT57" s="129"/>
      <c r="BU57" s="129"/>
      <c r="BV57" s="129"/>
      <c r="BW57" s="129"/>
      <c r="BX57" s="129"/>
      <c r="BY57" s="129"/>
      <c r="BZ57" s="129"/>
      <c r="CA57" s="129"/>
      <c r="CB57" s="129"/>
      <c r="CC57" s="129"/>
      <c r="CD57" s="129"/>
      <c r="CE57" s="129"/>
      <c r="CF57" s="129"/>
      <c r="CG57" s="129"/>
      <c r="CH57" s="129"/>
      <c r="CI57" s="129"/>
      <c r="CJ57" s="129"/>
      <c r="CK57" s="129"/>
      <c r="CL57" s="129"/>
      <c r="CM57" s="129"/>
      <c r="CN57" s="129"/>
      <c r="CO57" s="129"/>
      <c r="CP57" s="129"/>
      <c r="CQ57" s="129"/>
      <c r="CR57" s="129"/>
      <c r="CS57" s="129"/>
      <c r="CT57" s="129"/>
      <c r="CU57" s="129"/>
      <c r="CV57" s="129"/>
      <c r="CW57" s="129"/>
      <c r="CX57" s="129"/>
      <c r="CY57" s="129"/>
      <c r="CZ57" s="129"/>
      <c r="DA57" s="129"/>
      <c r="DB57" s="129"/>
      <c r="DC57" s="129"/>
      <c r="DD57" s="129"/>
      <c r="DE57" s="129"/>
      <c r="DF57" s="129"/>
      <c r="DG57" s="129"/>
      <c r="DH57" s="129"/>
      <c r="DI57" s="129"/>
      <c r="DJ57" s="129"/>
      <c r="DK57" s="129"/>
      <c r="DL57" s="129"/>
      <c r="DM57" s="129"/>
      <c r="DN57" s="129"/>
      <c r="DO57" s="129"/>
      <c r="DP57" s="129"/>
      <c r="DQ57" s="129"/>
      <c r="DR57" s="129"/>
      <c r="DS57" s="129"/>
      <c r="DT57" s="129" t="str">
        <f t="shared" ca="1" si="0"/>
        <v/>
      </c>
      <c r="DU57" s="129"/>
      <c r="DV57" s="129"/>
      <c r="DW57" s="129"/>
      <c r="DX57" s="129"/>
      <c r="DY57" s="129"/>
      <c r="DZ57" s="129"/>
      <c r="EA57" s="129"/>
      <c r="EB57" s="129"/>
      <c r="EC57" s="129"/>
      <c r="ED57" s="129"/>
      <c r="EE57" s="129"/>
      <c r="EF57" s="129"/>
      <c r="IE57" s="128" t="str">
        <f t="shared" ca="1" si="1"/>
        <v/>
      </c>
    </row>
    <row r="58" spans="1:239" x14ac:dyDescent="0.25">
      <c r="A58" s="9" t="s">
        <v>99</v>
      </c>
      <c r="B58" s="10" t="s">
        <v>100</v>
      </c>
      <c r="C58" s="10" t="s">
        <v>9</v>
      </c>
      <c r="D58" s="79" t="s">
        <v>101</v>
      </c>
      <c r="E58" s="77" t="s">
        <v>912</v>
      </c>
      <c r="F58" s="129"/>
      <c r="G58" s="129"/>
      <c r="H58" s="11" t="s">
        <v>400</v>
      </c>
      <c r="I58" s="11"/>
      <c r="J58" s="12"/>
      <c r="K58" s="12"/>
      <c r="L58" s="12"/>
      <c r="M58" s="89"/>
      <c r="N58" s="22"/>
      <c r="O58" s="129"/>
      <c r="P58" s="10" t="str">
        <f ca="1">IF(INDEX(rngLoadCombinations,22,1)="","",INDEX(rngLoadCombinations,22,1))</f>
        <v/>
      </c>
      <c r="Q58" s="10">
        <v>0</v>
      </c>
      <c r="R58" s="84">
        <v>0</v>
      </c>
      <c r="S58" s="10">
        <v>0</v>
      </c>
      <c r="T58" s="129"/>
      <c r="U58" s="129"/>
      <c r="V58" s="129"/>
      <c r="W58" s="129"/>
      <c r="X58" s="129"/>
      <c r="Y58" s="129"/>
      <c r="Z58" s="129"/>
      <c r="AA58" s="129"/>
      <c r="AB58" s="129"/>
      <c r="AC58" s="129"/>
      <c r="AD58" s="129"/>
      <c r="AE58" s="129"/>
      <c r="AF58" s="129"/>
      <c r="AG58" s="129"/>
      <c r="AH58" s="129"/>
      <c r="AI58" s="144" t="s">
        <v>914</v>
      </c>
      <c r="AJ58" s="145"/>
      <c r="AK58" s="145"/>
      <c r="AL58" s="145"/>
      <c r="AM58" s="145"/>
      <c r="AN58" s="145"/>
      <c r="AO58" s="145"/>
      <c r="AP58" s="145"/>
      <c r="AQ58" s="129"/>
      <c r="AR58" s="129"/>
      <c r="AS58" s="129"/>
      <c r="AT58" s="129"/>
      <c r="AU58" s="129"/>
      <c r="AV58" s="129"/>
      <c r="AW58" s="129"/>
      <c r="AX58" s="129"/>
      <c r="AY58" s="129"/>
      <c r="AZ58" s="129"/>
      <c r="BA58" s="129"/>
      <c r="BB58" s="129"/>
      <c r="BC58" s="129"/>
      <c r="BD58" s="129"/>
      <c r="BE58" s="129"/>
      <c r="BF58" s="129"/>
      <c r="BG58" s="129"/>
      <c r="BH58" s="129"/>
      <c r="BI58" s="129"/>
      <c r="BJ58" s="129"/>
      <c r="BK58" s="129"/>
      <c r="BL58" s="129"/>
      <c r="BM58" s="129"/>
      <c r="BN58" s="129"/>
      <c r="BO58" s="129"/>
      <c r="BP58" s="129"/>
      <c r="BQ58" s="129"/>
      <c r="BR58" s="129"/>
      <c r="BS58" s="129"/>
      <c r="BT58" s="129"/>
      <c r="BU58" s="129"/>
      <c r="BV58" s="129"/>
      <c r="BW58" s="129"/>
      <c r="BX58" s="129"/>
      <c r="BY58" s="129"/>
      <c r="BZ58" s="129"/>
      <c r="CA58" s="129"/>
      <c r="CB58" s="129"/>
      <c r="CC58" s="129"/>
      <c r="CD58" s="129"/>
      <c r="CE58" s="129"/>
      <c r="CF58" s="129"/>
      <c r="CG58" s="129"/>
      <c r="CH58" s="129"/>
      <c r="CI58" s="129"/>
      <c r="CJ58" s="129"/>
      <c r="CK58" s="129"/>
      <c r="CL58" s="129"/>
      <c r="CM58" s="129"/>
      <c r="CN58" s="129"/>
      <c r="CO58" s="129"/>
      <c r="CP58" s="129"/>
      <c r="CQ58" s="129"/>
      <c r="CR58" s="129"/>
      <c r="CS58" s="129"/>
      <c r="CT58" s="129"/>
      <c r="CU58" s="129"/>
      <c r="CV58" s="129"/>
      <c r="CW58" s="129"/>
      <c r="CX58" s="129"/>
      <c r="CY58" s="129"/>
      <c r="CZ58" s="129"/>
      <c r="DA58" s="129"/>
      <c r="DB58" s="129"/>
      <c r="DC58" s="129"/>
      <c r="DD58" s="129"/>
      <c r="DE58" s="129"/>
      <c r="DF58" s="129"/>
      <c r="DG58" s="129"/>
      <c r="DH58" s="129"/>
      <c r="DI58" s="129"/>
      <c r="DJ58" s="129"/>
      <c r="DK58" s="129"/>
      <c r="DL58" s="129"/>
      <c r="DM58" s="129"/>
      <c r="DN58" s="129"/>
      <c r="DO58" s="129"/>
      <c r="DP58" s="129"/>
      <c r="DQ58" s="129"/>
      <c r="DR58" s="129"/>
      <c r="DS58" s="129"/>
      <c r="DT58" s="129" t="str">
        <f t="shared" ca="1" si="0"/>
        <v/>
      </c>
      <c r="DU58" s="129"/>
      <c r="DV58" s="129"/>
      <c r="DW58" s="129"/>
      <c r="DX58" s="129"/>
      <c r="DY58" s="129"/>
      <c r="DZ58" s="129"/>
      <c r="EA58" s="129"/>
      <c r="EB58" s="129"/>
      <c r="EC58" s="129"/>
      <c r="ED58" s="129"/>
      <c r="EE58" s="129"/>
      <c r="EF58" s="129"/>
      <c r="IE58" s="128" t="str">
        <f t="shared" ca="1" si="1"/>
        <v/>
      </c>
    </row>
    <row r="59" spans="1:239" x14ac:dyDescent="0.25">
      <c r="A59" s="9" t="s">
        <v>102</v>
      </c>
      <c r="B59" s="10" t="s">
        <v>54</v>
      </c>
      <c r="C59" s="10" t="s">
        <v>9</v>
      </c>
      <c r="D59" s="79" t="s">
        <v>103</v>
      </c>
      <c r="E59" s="77" t="s">
        <v>912</v>
      </c>
      <c r="F59" s="129"/>
      <c r="G59" s="129"/>
      <c r="H59" s="9" t="s">
        <v>373</v>
      </c>
      <c r="I59" s="9" t="s">
        <v>401</v>
      </c>
      <c r="J59" s="10" t="s">
        <v>392</v>
      </c>
      <c r="K59" s="10" t="s">
        <v>392</v>
      </c>
      <c r="L59" s="10" t="s">
        <v>392</v>
      </c>
      <c r="M59" s="84" t="s">
        <v>392</v>
      </c>
      <c r="N59" s="14" t="s">
        <v>402</v>
      </c>
      <c r="O59" s="129"/>
      <c r="P59" s="10" t="str">
        <f ca="1">IF(INDEX(rngLoadCombinations,23,1)="","",INDEX(rngLoadCombinations,23,1))</f>
        <v/>
      </c>
      <c r="Q59" s="10">
        <v>0</v>
      </c>
      <c r="R59" s="84">
        <v>0</v>
      </c>
      <c r="S59" s="10">
        <v>0</v>
      </c>
      <c r="T59" s="129"/>
      <c r="U59" s="129"/>
      <c r="V59" s="129"/>
      <c r="W59" s="129"/>
      <c r="X59" s="129"/>
      <c r="Y59" s="129"/>
      <c r="Z59" s="129"/>
      <c r="AA59" s="129"/>
      <c r="AB59" s="129"/>
      <c r="AC59" s="129"/>
      <c r="AD59" s="129"/>
      <c r="AE59" s="129"/>
      <c r="AF59" s="129"/>
      <c r="AG59" s="129"/>
      <c r="AH59" s="129"/>
      <c r="AI59" s="148" t="s">
        <v>254</v>
      </c>
      <c r="AJ59" s="148"/>
      <c r="AK59" s="148"/>
      <c r="AL59" s="148"/>
      <c r="AM59" s="148"/>
      <c r="AN59" s="148"/>
      <c r="AO59" s="148"/>
      <c r="AP59" s="148"/>
      <c r="AQ59" s="129"/>
      <c r="AR59" s="129"/>
      <c r="AS59" s="129"/>
      <c r="AT59" s="129"/>
      <c r="AU59" s="129"/>
      <c r="AV59" s="129"/>
      <c r="AW59" s="129"/>
      <c r="AX59" s="129"/>
      <c r="AY59" s="129"/>
      <c r="AZ59" s="129"/>
      <c r="BA59" s="129"/>
      <c r="BB59" s="129"/>
      <c r="BC59" s="129"/>
      <c r="BD59" s="129"/>
      <c r="BE59" s="129"/>
      <c r="BF59" s="129"/>
      <c r="BG59" s="129"/>
      <c r="BH59" s="129"/>
      <c r="BI59" s="129"/>
      <c r="BJ59" s="129"/>
      <c r="BK59" s="129"/>
      <c r="BL59" s="129"/>
      <c r="BM59" s="129"/>
      <c r="BN59" s="129"/>
      <c r="BO59" s="129"/>
      <c r="BP59" s="129"/>
      <c r="BQ59" s="129"/>
      <c r="BR59" s="129"/>
      <c r="BS59" s="129"/>
      <c r="BT59" s="129"/>
      <c r="BU59" s="129"/>
      <c r="BV59" s="129"/>
      <c r="BW59" s="129"/>
      <c r="BX59" s="129"/>
      <c r="BY59" s="129"/>
      <c r="BZ59" s="129"/>
      <c r="CA59" s="129"/>
      <c r="CB59" s="129"/>
      <c r="CC59" s="129"/>
      <c r="CD59" s="129"/>
      <c r="CE59" s="129"/>
      <c r="CF59" s="129"/>
      <c r="CG59" s="129"/>
      <c r="CH59" s="129"/>
      <c r="CI59" s="129"/>
      <c r="CJ59" s="129"/>
      <c r="CK59" s="129"/>
      <c r="CL59" s="129"/>
      <c r="CM59" s="129"/>
      <c r="CN59" s="129"/>
      <c r="CO59" s="129"/>
      <c r="CP59" s="129"/>
      <c r="CQ59" s="129"/>
      <c r="CR59" s="129"/>
      <c r="CS59" s="129"/>
      <c r="CT59" s="129"/>
      <c r="CU59" s="129"/>
      <c r="CV59" s="129"/>
      <c r="CW59" s="129"/>
      <c r="CX59" s="129"/>
      <c r="CY59" s="129"/>
      <c r="CZ59" s="129"/>
      <c r="DA59" s="129"/>
      <c r="DB59" s="129"/>
      <c r="DC59" s="129"/>
      <c r="DD59" s="129"/>
      <c r="DE59" s="129"/>
      <c r="DF59" s="129"/>
      <c r="DG59" s="129"/>
      <c r="DH59" s="129"/>
      <c r="DI59" s="129"/>
      <c r="DJ59" s="129"/>
      <c r="DK59" s="129"/>
      <c r="DL59" s="129"/>
      <c r="DM59" s="129"/>
      <c r="DN59" s="129"/>
      <c r="DO59" s="129"/>
      <c r="DP59" s="129"/>
      <c r="DQ59" s="129"/>
      <c r="DR59" s="129"/>
      <c r="DS59" s="129"/>
      <c r="DT59" s="129" t="str">
        <f t="shared" ca="1" si="0"/>
        <v/>
      </c>
      <c r="DU59" s="129"/>
      <c r="DV59" s="129"/>
      <c r="DW59" s="129"/>
      <c r="DX59" s="129"/>
      <c r="DY59" s="129"/>
      <c r="DZ59" s="129"/>
      <c r="EA59" s="129"/>
      <c r="EB59" s="129"/>
      <c r="EC59" s="129"/>
      <c r="ED59" s="129"/>
      <c r="EE59" s="129"/>
      <c r="EF59" s="129"/>
      <c r="IE59" s="128" t="str">
        <f t="shared" ca="1" si="1"/>
        <v/>
      </c>
    </row>
    <row r="60" spans="1:239" x14ac:dyDescent="0.25">
      <c r="A60" s="11" t="s">
        <v>104</v>
      </c>
      <c r="B60" s="12"/>
      <c r="C60" s="12" t="s">
        <v>9</v>
      </c>
      <c r="D60" s="80"/>
      <c r="E60" s="12"/>
      <c r="F60" s="129"/>
      <c r="G60" s="129"/>
      <c r="H60" s="9" t="s">
        <v>380</v>
      </c>
      <c r="I60" s="9" t="s">
        <v>403</v>
      </c>
      <c r="J60" s="10" t="s">
        <v>338</v>
      </c>
      <c r="K60" s="10" t="s">
        <v>338</v>
      </c>
      <c r="L60" s="10" t="s">
        <v>338</v>
      </c>
      <c r="M60" s="84" t="s">
        <v>338</v>
      </c>
      <c r="N60" s="14" t="s">
        <v>404</v>
      </c>
      <c r="O60" s="129"/>
      <c r="P60" s="10" t="str">
        <f ca="1">IF(INDEX(rngLoadCombinations,24,1)="","",INDEX(rngLoadCombinations,24,1))</f>
        <v/>
      </c>
      <c r="Q60" s="10">
        <v>0</v>
      </c>
      <c r="R60" s="84">
        <v>0</v>
      </c>
      <c r="S60" s="10">
        <v>0</v>
      </c>
      <c r="T60" s="129"/>
      <c r="U60" s="129"/>
      <c r="V60" s="129"/>
      <c r="W60" s="129"/>
      <c r="X60" s="129"/>
      <c r="Y60" s="129"/>
      <c r="Z60" s="129"/>
      <c r="AA60" s="129"/>
      <c r="AB60" s="129"/>
      <c r="AC60" s="129"/>
      <c r="AD60" s="129"/>
      <c r="AE60" s="129"/>
      <c r="AF60" s="129"/>
      <c r="AG60" s="129"/>
      <c r="AH60" s="129"/>
      <c r="AI60" s="6" t="s">
        <v>255</v>
      </c>
      <c r="AJ60" s="6" t="s">
        <v>256</v>
      </c>
      <c r="AK60" s="6" t="s">
        <v>257</v>
      </c>
      <c r="AL60" s="6" t="s">
        <v>258</v>
      </c>
      <c r="AM60" s="6" t="s">
        <v>259</v>
      </c>
      <c r="AN60" s="6" t="s">
        <v>260</v>
      </c>
      <c r="AO60" s="83" t="s">
        <v>261</v>
      </c>
      <c r="AP60" s="6" t="s">
        <v>262</v>
      </c>
      <c r="AQ60" s="129"/>
      <c r="AR60" s="129"/>
      <c r="AS60" s="129"/>
      <c r="AT60" s="129"/>
      <c r="AU60" s="129"/>
      <c r="AV60" s="129"/>
      <c r="AW60" s="129"/>
      <c r="AX60" s="129"/>
      <c r="AY60" s="129"/>
      <c r="AZ60" s="129"/>
      <c r="BA60" s="129"/>
      <c r="BB60" s="129"/>
      <c r="BC60" s="129"/>
      <c r="BD60" s="129"/>
      <c r="BE60" s="129"/>
      <c r="BF60" s="129"/>
      <c r="BG60" s="129"/>
      <c r="BH60" s="129"/>
      <c r="BI60" s="129"/>
      <c r="BJ60" s="129"/>
      <c r="BK60" s="129"/>
      <c r="BL60" s="129"/>
      <c r="BM60" s="129"/>
      <c r="BN60" s="129"/>
      <c r="BO60" s="129"/>
      <c r="BP60" s="129"/>
      <c r="BQ60" s="129"/>
      <c r="BR60" s="129"/>
      <c r="BS60" s="129"/>
      <c r="BT60" s="129"/>
      <c r="BU60" s="129"/>
      <c r="BV60" s="129"/>
      <c r="BW60" s="129"/>
      <c r="BX60" s="129"/>
      <c r="BY60" s="129"/>
      <c r="BZ60" s="129"/>
      <c r="CA60" s="129"/>
      <c r="CB60" s="129"/>
      <c r="CC60" s="129"/>
      <c r="CD60" s="129"/>
      <c r="CE60" s="129"/>
      <c r="CF60" s="129"/>
      <c r="CG60" s="129"/>
      <c r="CH60" s="129"/>
      <c r="CI60" s="129"/>
      <c r="CJ60" s="129"/>
      <c r="CK60" s="129"/>
      <c r="CL60" s="129"/>
      <c r="CM60" s="129"/>
      <c r="CN60" s="129"/>
      <c r="CO60" s="129"/>
      <c r="CP60" s="129"/>
      <c r="CQ60" s="129"/>
      <c r="CR60" s="129"/>
      <c r="CS60" s="129"/>
      <c r="CT60" s="129"/>
      <c r="CU60" s="129"/>
      <c r="CV60" s="129"/>
      <c r="CW60" s="129"/>
      <c r="CX60" s="129"/>
      <c r="CY60" s="129"/>
      <c r="CZ60" s="129"/>
      <c r="DA60" s="129"/>
      <c r="DB60" s="129"/>
      <c r="DC60" s="129"/>
      <c r="DD60" s="129"/>
      <c r="DE60" s="129"/>
      <c r="DF60" s="129"/>
      <c r="DG60" s="129"/>
      <c r="DH60" s="129"/>
      <c r="DI60" s="129"/>
      <c r="DJ60" s="129"/>
      <c r="DK60" s="129"/>
      <c r="DL60" s="129"/>
      <c r="DM60" s="129"/>
      <c r="DN60" s="129"/>
      <c r="DO60" s="129"/>
      <c r="DP60" s="129"/>
      <c r="DQ60" s="129"/>
      <c r="DR60" s="129"/>
      <c r="DS60" s="129"/>
      <c r="DT60" s="129" t="str">
        <f t="shared" ca="1" si="0"/>
        <v/>
      </c>
      <c r="DU60" s="129"/>
      <c r="DV60" s="129"/>
      <c r="DW60" s="129"/>
      <c r="DX60" s="129"/>
      <c r="DY60" s="129"/>
      <c r="DZ60" s="129"/>
      <c r="EA60" s="129"/>
      <c r="EB60" s="129"/>
      <c r="EC60" s="129"/>
      <c r="ED60" s="129"/>
      <c r="EE60" s="129"/>
      <c r="EF60" s="129"/>
      <c r="IE60" s="128" t="str">
        <f t="shared" ca="1" si="1"/>
        <v/>
      </c>
    </row>
    <row r="61" spans="1:239" x14ac:dyDescent="0.25">
      <c r="A61" s="9" t="s">
        <v>105</v>
      </c>
      <c r="B61" s="10">
        <v>0.7</v>
      </c>
      <c r="C61" s="10" t="s">
        <v>9</v>
      </c>
      <c r="D61" s="79" t="s">
        <v>106</v>
      </c>
      <c r="E61" s="77" t="s">
        <v>912</v>
      </c>
      <c r="F61" s="129"/>
      <c r="G61" s="129"/>
      <c r="H61" s="9" t="s">
        <v>383</v>
      </c>
      <c r="I61" s="9" t="s">
        <v>405</v>
      </c>
      <c r="J61" s="10" t="s">
        <v>385</v>
      </c>
      <c r="K61" s="10" t="s">
        <v>385</v>
      </c>
      <c r="L61" s="10" t="s">
        <v>385</v>
      </c>
      <c r="M61" s="84" t="s">
        <v>385</v>
      </c>
      <c r="N61" s="14" t="s">
        <v>406</v>
      </c>
      <c r="O61" s="129"/>
      <c r="P61" s="10" t="str">
        <f ca="1">IF(INDEX(rngLoadCombinations,25,1)="","",INDEX(rngLoadCombinations,25,1))</f>
        <v/>
      </c>
      <c r="Q61" s="10">
        <v>0</v>
      </c>
      <c r="R61" s="84">
        <v>0</v>
      </c>
      <c r="S61" s="10">
        <v>0</v>
      </c>
      <c r="T61" s="129"/>
      <c r="U61" s="129"/>
      <c r="V61" s="129"/>
      <c r="W61" s="129"/>
      <c r="X61" s="129"/>
      <c r="Y61" s="129"/>
      <c r="Z61" s="129"/>
      <c r="AA61" s="129"/>
      <c r="AB61" s="129"/>
      <c r="AC61" s="129"/>
      <c r="AD61" s="129"/>
      <c r="AE61" s="129"/>
      <c r="AF61" s="129"/>
      <c r="AG61" s="129"/>
      <c r="AH61" s="129"/>
      <c r="AI61" s="10">
        <v>4</v>
      </c>
      <c r="AJ61" s="10">
        <v>3.5</v>
      </c>
      <c r="AK61" s="10">
        <v>14</v>
      </c>
      <c r="AL61" s="10">
        <v>1</v>
      </c>
      <c r="AM61" s="10">
        <v>0.9</v>
      </c>
      <c r="AN61" s="10">
        <v>0.81</v>
      </c>
      <c r="AO61" s="84">
        <v>0.69</v>
      </c>
      <c r="AP61" s="10">
        <v>1</v>
      </c>
      <c r="AQ61" s="129"/>
      <c r="AR61" s="129"/>
      <c r="AS61" s="129"/>
      <c r="AT61" s="129"/>
      <c r="AU61" s="129"/>
      <c r="AV61" s="129"/>
      <c r="AW61" s="129"/>
      <c r="AX61" s="129"/>
      <c r="AY61" s="129"/>
      <c r="AZ61" s="129"/>
      <c r="BA61" s="129"/>
      <c r="BB61" s="129"/>
      <c r="BC61" s="129"/>
      <c r="BD61" s="129"/>
      <c r="BE61" s="129"/>
      <c r="BF61" s="129"/>
      <c r="BG61" s="129"/>
      <c r="BH61" s="129"/>
      <c r="BI61" s="129"/>
      <c r="BJ61" s="129"/>
      <c r="BK61" s="129"/>
      <c r="BL61" s="129"/>
      <c r="BM61" s="129"/>
      <c r="BN61" s="129"/>
      <c r="BO61" s="129"/>
      <c r="BP61" s="129"/>
      <c r="BQ61" s="129"/>
      <c r="BR61" s="129"/>
      <c r="BS61" s="129"/>
      <c r="BT61" s="129"/>
      <c r="BU61" s="129"/>
      <c r="BV61" s="129"/>
      <c r="BW61" s="129"/>
      <c r="BX61" s="129"/>
      <c r="BY61" s="129"/>
      <c r="BZ61" s="129"/>
      <c r="CA61" s="129"/>
      <c r="CB61" s="129"/>
      <c r="CC61" s="129"/>
      <c r="CD61" s="129"/>
      <c r="CE61" s="129"/>
      <c r="CF61" s="129"/>
      <c r="CG61" s="129"/>
      <c r="CH61" s="129"/>
      <c r="CI61" s="129"/>
      <c r="CJ61" s="129"/>
      <c r="CK61" s="129"/>
      <c r="CL61" s="129"/>
      <c r="CM61" s="129"/>
      <c r="CN61" s="129"/>
      <c r="CO61" s="129"/>
      <c r="CP61" s="129"/>
      <c r="CQ61" s="129"/>
      <c r="CR61" s="129"/>
      <c r="CS61" s="129"/>
      <c r="CT61" s="129"/>
      <c r="CU61" s="129"/>
      <c r="CV61" s="129"/>
      <c r="CW61" s="129"/>
      <c r="CX61" s="129"/>
      <c r="CY61" s="129"/>
      <c r="CZ61" s="129"/>
      <c r="DA61" s="129"/>
      <c r="DB61" s="129"/>
      <c r="DC61" s="129"/>
      <c r="DD61" s="129"/>
      <c r="DE61" s="129"/>
      <c r="DF61" s="129"/>
      <c r="DG61" s="129"/>
      <c r="DH61" s="129"/>
      <c r="DI61" s="129"/>
      <c r="DJ61" s="129"/>
      <c r="DK61" s="129"/>
      <c r="DL61" s="129"/>
      <c r="DM61" s="129"/>
      <c r="DN61" s="129"/>
      <c r="DO61" s="129"/>
      <c r="DP61" s="129"/>
      <c r="DQ61" s="129"/>
      <c r="DR61" s="129"/>
      <c r="DS61" s="129"/>
      <c r="DT61" s="129" t="str">
        <f t="shared" ca="1" si="0"/>
        <v/>
      </c>
      <c r="DU61" s="129"/>
      <c r="DV61" s="129"/>
      <c r="DW61" s="129"/>
      <c r="DX61" s="129"/>
      <c r="DY61" s="129"/>
      <c r="DZ61" s="129"/>
      <c r="EA61" s="129"/>
      <c r="EB61" s="129"/>
      <c r="EC61" s="129"/>
      <c r="ED61" s="129"/>
      <c r="EE61" s="129"/>
      <c r="EF61" s="129"/>
      <c r="IE61" s="128" t="str">
        <f t="shared" ca="1" si="1"/>
        <v/>
      </c>
    </row>
    <row r="62" spans="1:239" x14ac:dyDescent="0.25">
      <c r="A62" s="9" t="s">
        <v>107</v>
      </c>
      <c r="B62" s="10">
        <v>0.15</v>
      </c>
      <c r="C62" s="10" t="s">
        <v>9</v>
      </c>
      <c r="D62" s="79" t="s">
        <v>108</v>
      </c>
      <c r="E62" s="77" t="s">
        <v>912</v>
      </c>
      <c r="F62" s="129"/>
      <c r="G62" s="129"/>
      <c r="H62" s="9" t="s">
        <v>387</v>
      </c>
      <c r="I62" s="9" t="s">
        <v>407</v>
      </c>
      <c r="J62" s="10" t="s">
        <v>338</v>
      </c>
      <c r="K62" s="10" t="s">
        <v>338</v>
      </c>
      <c r="L62" s="10" t="s">
        <v>338</v>
      </c>
      <c r="M62" s="84" t="s">
        <v>338</v>
      </c>
      <c r="N62" s="14" t="s">
        <v>389</v>
      </c>
      <c r="O62" s="129"/>
      <c r="P62" s="10" t="str">
        <f ca="1">IF(INDEX(rngLoadCombinations,26,1)="","",INDEX(rngLoadCombinations,26,1))</f>
        <v/>
      </c>
      <c r="Q62" s="10">
        <v>0</v>
      </c>
      <c r="R62" s="84">
        <v>0</v>
      </c>
      <c r="S62" s="10">
        <v>0</v>
      </c>
      <c r="T62" s="129"/>
      <c r="U62" s="129"/>
      <c r="V62" s="129"/>
      <c r="W62" s="129"/>
      <c r="X62" s="129"/>
      <c r="Y62" s="129"/>
      <c r="Z62" s="129"/>
      <c r="AA62" s="129"/>
      <c r="AB62" s="129"/>
      <c r="AC62" s="129"/>
      <c r="AD62" s="129"/>
      <c r="AE62" s="129"/>
      <c r="AF62" s="129"/>
      <c r="AG62" s="129"/>
      <c r="AH62" s="129"/>
      <c r="AI62" s="10">
        <v>10</v>
      </c>
      <c r="AJ62" s="10">
        <v>8.6999999999999993</v>
      </c>
      <c r="AK62" s="10">
        <v>35</v>
      </c>
      <c r="AL62" s="10">
        <v>1</v>
      </c>
      <c r="AM62" s="10">
        <v>0.86</v>
      </c>
      <c r="AN62" s="10">
        <v>0.77</v>
      </c>
      <c r="AO62" s="84">
        <v>0.65</v>
      </c>
      <c r="AP62" s="10">
        <v>0.84</v>
      </c>
      <c r="AQ62" s="129"/>
      <c r="AR62" s="129"/>
      <c r="AS62" s="129"/>
      <c r="AT62" s="129"/>
      <c r="AU62" s="129"/>
      <c r="AV62" s="129"/>
      <c r="AW62" s="129"/>
      <c r="AX62" s="129"/>
      <c r="AY62" s="129"/>
      <c r="AZ62" s="129"/>
      <c r="BA62" s="129"/>
      <c r="BB62" s="129"/>
      <c r="BC62" s="129"/>
      <c r="BD62" s="129"/>
      <c r="BE62" s="129"/>
      <c r="BF62" s="129"/>
      <c r="BG62" s="129"/>
      <c r="BH62" s="129"/>
      <c r="BI62" s="129"/>
      <c r="BJ62" s="129"/>
      <c r="BK62" s="129"/>
      <c r="BL62" s="129"/>
      <c r="BM62" s="129"/>
      <c r="BN62" s="129"/>
      <c r="BO62" s="129"/>
      <c r="BP62" s="129"/>
      <c r="BQ62" s="129"/>
      <c r="BR62" s="129"/>
      <c r="BS62" s="129"/>
      <c r="BT62" s="129"/>
      <c r="BU62" s="129"/>
      <c r="BV62" s="129"/>
      <c r="BW62" s="129"/>
      <c r="BX62" s="129"/>
      <c r="BY62" s="129"/>
      <c r="BZ62" s="129"/>
      <c r="CA62" s="129"/>
      <c r="CB62" s="129"/>
      <c r="CC62" s="129"/>
      <c r="CD62" s="129"/>
      <c r="CE62" s="129"/>
      <c r="CF62" s="129"/>
      <c r="CG62" s="129"/>
      <c r="CH62" s="129"/>
      <c r="CI62" s="129"/>
      <c r="CJ62" s="129"/>
      <c r="CK62" s="129"/>
      <c r="CL62" s="129"/>
      <c r="CM62" s="129"/>
      <c r="CN62" s="129"/>
      <c r="CO62" s="129"/>
      <c r="CP62" s="129"/>
      <c r="CQ62" s="129"/>
      <c r="CR62" s="129"/>
      <c r="CS62" s="129"/>
      <c r="CT62" s="129"/>
      <c r="CU62" s="129"/>
      <c r="CV62" s="129"/>
      <c r="CW62" s="129"/>
      <c r="CX62" s="129"/>
      <c r="CY62" s="129"/>
      <c r="CZ62" s="129"/>
      <c r="DA62" s="129"/>
      <c r="DB62" s="129"/>
      <c r="DC62" s="129"/>
      <c r="DD62" s="129"/>
      <c r="DE62" s="129"/>
      <c r="DF62" s="129"/>
      <c r="DG62" s="129"/>
      <c r="DH62" s="129"/>
      <c r="DI62" s="129"/>
      <c r="DJ62" s="129"/>
      <c r="DK62" s="129"/>
      <c r="DL62" s="129"/>
      <c r="DM62" s="129"/>
      <c r="DN62" s="129"/>
      <c r="DO62" s="129"/>
      <c r="DP62" s="129"/>
      <c r="DQ62" s="129"/>
      <c r="DR62" s="129"/>
      <c r="DS62" s="129"/>
      <c r="DT62" s="129" t="str">
        <f t="shared" ca="1" si="0"/>
        <v/>
      </c>
      <c r="DU62" s="129"/>
      <c r="DV62" s="129"/>
      <c r="DW62" s="129"/>
      <c r="DX62" s="129"/>
      <c r="DY62" s="129"/>
      <c r="DZ62" s="129"/>
      <c r="EA62" s="129"/>
      <c r="EB62" s="129"/>
      <c r="EC62" s="129"/>
      <c r="ED62" s="129"/>
      <c r="EE62" s="129"/>
      <c r="EF62" s="129"/>
      <c r="IE62" s="128" t="str">
        <f t="shared" ca="1" si="1"/>
        <v/>
      </c>
    </row>
    <row r="63" spans="1:239" x14ac:dyDescent="0.25">
      <c r="A63" s="9" t="s">
        <v>109</v>
      </c>
      <c r="B63" s="10">
        <v>1.5</v>
      </c>
      <c r="C63" s="10" t="s">
        <v>9</v>
      </c>
      <c r="D63" s="79" t="s">
        <v>110</v>
      </c>
      <c r="E63" s="77" t="s">
        <v>912</v>
      </c>
      <c r="F63" s="129"/>
      <c r="G63" s="129"/>
      <c r="H63" s="11" t="s">
        <v>408</v>
      </c>
      <c r="I63" s="11"/>
      <c r="J63" s="12"/>
      <c r="K63" s="12"/>
      <c r="L63" s="12"/>
      <c r="M63" s="89"/>
      <c r="N63" s="22"/>
      <c r="O63" s="129"/>
      <c r="P63" s="10" t="str">
        <f ca="1">IF(INDEX(rngLoadCombinations,27,1)="","",INDEX(rngLoadCombinations,27,1))</f>
        <v/>
      </c>
      <c r="Q63" s="10">
        <v>0</v>
      </c>
      <c r="R63" s="84">
        <v>0</v>
      </c>
      <c r="S63" s="10">
        <v>0</v>
      </c>
      <c r="T63" s="129"/>
      <c r="U63" s="129"/>
      <c r="V63" s="129"/>
      <c r="W63" s="129"/>
      <c r="X63" s="129"/>
      <c r="Y63" s="129"/>
      <c r="Z63" s="129"/>
      <c r="AA63" s="129"/>
      <c r="AB63" s="129"/>
      <c r="AC63" s="129"/>
      <c r="AD63" s="129"/>
      <c r="AE63" s="129"/>
      <c r="AF63" s="129"/>
      <c r="AG63" s="129"/>
      <c r="AH63" s="129"/>
      <c r="AI63" s="10">
        <v>12</v>
      </c>
      <c r="AJ63" s="10">
        <v>10.4</v>
      </c>
      <c r="AK63" s="10">
        <v>40</v>
      </c>
      <c r="AL63" s="10">
        <v>0.95</v>
      </c>
      <c r="AM63" s="10">
        <v>0.83</v>
      </c>
      <c r="AN63" s="10">
        <v>0.74</v>
      </c>
      <c r="AO63" s="84">
        <v>0.62</v>
      </c>
      <c r="AP63" s="10">
        <v>0.79</v>
      </c>
      <c r="AQ63" s="129"/>
      <c r="AR63" s="129"/>
      <c r="AS63" s="129"/>
      <c r="AT63" s="129"/>
      <c r="AU63" s="129"/>
      <c r="AV63" s="129"/>
      <c r="AW63" s="129"/>
      <c r="AX63" s="129"/>
      <c r="AY63" s="129"/>
      <c r="AZ63" s="129"/>
      <c r="BA63" s="129"/>
      <c r="BB63" s="129"/>
      <c r="BC63" s="129"/>
      <c r="BD63" s="129"/>
      <c r="BE63" s="129"/>
      <c r="BF63" s="129"/>
      <c r="BG63" s="129"/>
      <c r="BH63" s="129"/>
      <c r="BI63" s="129"/>
      <c r="BJ63" s="129"/>
      <c r="BK63" s="129"/>
      <c r="BL63" s="129"/>
      <c r="BM63" s="129"/>
      <c r="BN63" s="129"/>
      <c r="BO63" s="129"/>
      <c r="BP63" s="129"/>
      <c r="BQ63" s="129"/>
      <c r="BR63" s="129"/>
      <c r="BS63" s="129"/>
      <c r="BT63" s="129"/>
      <c r="BU63" s="129"/>
      <c r="BV63" s="129"/>
      <c r="BW63" s="129"/>
      <c r="BX63" s="129"/>
      <c r="BY63" s="129"/>
      <c r="BZ63" s="129"/>
      <c r="CA63" s="129"/>
      <c r="CB63" s="129"/>
      <c r="CC63" s="129"/>
      <c r="CD63" s="129"/>
      <c r="CE63" s="129"/>
      <c r="CF63" s="129"/>
      <c r="CG63" s="129"/>
      <c r="CH63" s="129"/>
      <c r="CI63" s="129"/>
      <c r="CJ63" s="129"/>
      <c r="CK63" s="129"/>
      <c r="CL63" s="129"/>
      <c r="CM63" s="129"/>
      <c r="CN63" s="129"/>
      <c r="CO63" s="129"/>
      <c r="CP63" s="129"/>
      <c r="CQ63" s="129"/>
      <c r="CR63" s="129"/>
      <c r="CS63" s="129"/>
      <c r="CT63" s="129"/>
      <c r="CU63" s="129"/>
      <c r="CV63" s="129"/>
      <c r="CW63" s="129"/>
      <c r="CX63" s="129"/>
      <c r="CY63" s="129"/>
      <c r="CZ63" s="129"/>
      <c r="DA63" s="129"/>
      <c r="DB63" s="129"/>
      <c r="DC63" s="129"/>
      <c r="DD63" s="129"/>
      <c r="DE63" s="129"/>
      <c r="DF63" s="129"/>
      <c r="DG63" s="129"/>
      <c r="DH63" s="129"/>
      <c r="DI63" s="129"/>
      <c r="DJ63" s="129"/>
      <c r="DK63" s="129"/>
      <c r="DL63" s="129"/>
      <c r="DM63" s="129"/>
      <c r="DN63" s="129"/>
      <c r="DO63" s="129"/>
      <c r="DP63" s="129"/>
      <c r="DQ63" s="129"/>
      <c r="DR63" s="129"/>
      <c r="DS63" s="129"/>
      <c r="DT63" s="129" t="str">
        <f t="shared" ca="1" si="0"/>
        <v/>
      </c>
      <c r="DU63" s="129"/>
      <c r="DV63" s="129"/>
      <c r="DW63" s="129"/>
      <c r="DX63" s="129"/>
      <c r="DY63" s="129"/>
      <c r="DZ63" s="129"/>
      <c r="EA63" s="129"/>
      <c r="EB63" s="129"/>
      <c r="EC63" s="129"/>
      <c r="ED63" s="129"/>
      <c r="EE63" s="129"/>
      <c r="EF63" s="129"/>
      <c r="IE63" s="128" t="str">
        <f t="shared" ca="1" si="1"/>
        <v/>
      </c>
    </row>
    <row r="64" spans="1:239" x14ac:dyDescent="0.25">
      <c r="A64" s="11" t="s">
        <v>111</v>
      </c>
      <c r="B64" s="12"/>
      <c r="C64" s="12" t="s">
        <v>9</v>
      </c>
      <c r="D64" s="80"/>
      <c r="E64" s="12"/>
      <c r="F64" s="129"/>
      <c r="G64" s="129"/>
      <c r="H64" s="9" t="s">
        <v>409</v>
      </c>
      <c r="I64" s="9" t="s">
        <v>410</v>
      </c>
      <c r="J64" s="10" t="s">
        <v>612</v>
      </c>
      <c r="K64" s="10" t="s">
        <v>412</v>
      </c>
      <c r="L64" s="10" t="s">
        <v>411</v>
      </c>
      <c r="M64" s="84" t="s">
        <v>411</v>
      </c>
      <c r="N64" s="14" t="s">
        <v>413</v>
      </c>
      <c r="O64" s="129"/>
      <c r="P64" s="10" t="str">
        <f ca="1">IF(INDEX(rngLoadCombinations,28,1)="","",INDEX(rngLoadCombinations,28,1))</f>
        <v/>
      </c>
      <c r="Q64" s="10">
        <v>0</v>
      </c>
      <c r="R64" s="84">
        <v>0</v>
      </c>
      <c r="S64" s="10">
        <v>0</v>
      </c>
      <c r="T64" s="129"/>
      <c r="U64" s="129"/>
      <c r="V64" s="129"/>
      <c r="W64" s="129"/>
      <c r="X64" s="129"/>
      <c r="Y64" s="129"/>
      <c r="Z64" s="129"/>
      <c r="AA64" s="129"/>
      <c r="AB64" s="129"/>
      <c r="AC64" s="129"/>
      <c r="AD64" s="129"/>
      <c r="AE64" s="129"/>
      <c r="AF64" s="129"/>
      <c r="AG64" s="129"/>
      <c r="AH64" s="129"/>
      <c r="AI64" s="10">
        <v>14</v>
      </c>
      <c r="AJ64" s="10">
        <v>12.1</v>
      </c>
      <c r="AK64" s="10">
        <v>48.5</v>
      </c>
      <c r="AL64" s="10">
        <v>0.9</v>
      </c>
      <c r="AM64" s="10">
        <v>0.79</v>
      </c>
      <c r="AN64" s="10">
        <v>0.7</v>
      </c>
      <c r="AO64" s="84">
        <v>0.57999999999999996</v>
      </c>
      <c r="AP64" s="10">
        <v>0.7</v>
      </c>
      <c r="AQ64" s="129"/>
      <c r="AR64" s="129"/>
      <c r="AS64" s="129"/>
      <c r="AT64" s="129"/>
      <c r="AU64" s="129"/>
      <c r="AV64" s="129"/>
      <c r="AW64" s="129"/>
      <c r="AX64" s="129"/>
      <c r="AY64" s="129"/>
      <c r="AZ64" s="129"/>
      <c r="BA64" s="129"/>
      <c r="BB64" s="129"/>
      <c r="BC64" s="129"/>
      <c r="BD64" s="129"/>
      <c r="BE64" s="129"/>
      <c r="BF64" s="129"/>
      <c r="BG64" s="129"/>
      <c r="BH64" s="129"/>
      <c r="BI64" s="129"/>
      <c r="BJ64" s="129"/>
      <c r="BK64" s="129"/>
      <c r="BL64" s="129"/>
      <c r="BM64" s="129"/>
      <c r="BN64" s="129"/>
      <c r="BO64" s="129"/>
      <c r="BP64" s="129"/>
      <c r="BQ64" s="129"/>
      <c r="BR64" s="129"/>
      <c r="BS64" s="129"/>
      <c r="BT64" s="129"/>
      <c r="BU64" s="129"/>
      <c r="BV64" s="129"/>
      <c r="BW64" s="129"/>
      <c r="BX64" s="129"/>
      <c r="BY64" s="129"/>
      <c r="BZ64" s="129"/>
      <c r="CA64" s="129"/>
      <c r="CB64" s="129"/>
      <c r="CC64" s="129"/>
      <c r="CD64" s="129"/>
      <c r="CE64" s="129"/>
      <c r="CF64" s="129"/>
      <c r="CG64" s="129"/>
      <c r="CH64" s="129"/>
      <c r="CI64" s="129"/>
      <c r="CJ64" s="129"/>
      <c r="CK64" s="129"/>
      <c r="CL64" s="129"/>
      <c r="CM64" s="129"/>
      <c r="CN64" s="129"/>
      <c r="CO64" s="129"/>
      <c r="CP64" s="129"/>
      <c r="CQ64" s="129"/>
      <c r="CR64" s="129"/>
      <c r="CS64" s="129"/>
      <c r="CT64" s="129"/>
      <c r="CU64" s="129"/>
      <c r="CV64" s="129"/>
      <c r="CW64" s="129"/>
      <c r="CX64" s="129"/>
      <c r="CY64" s="129"/>
      <c r="CZ64" s="129"/>
      <c r="DA64" s="129"/>
      <c r="DB64" s="129"/>
      <c r="DC64" s="129"/>
      <c r="DD64" s="129"/>
      <c r="DE64" s="129"/>
      <c r="DF64" s="129"/>
      <c r="DG64" s="129"/>
      <c r="DH64" s="129"/>
      <c r="DI64" s="129"/>
      <c r="DJ64" s="129"/>
      <c r="DK64" s="129"/>
      <c r="DL64" s="129"/>
      <c r="DM64" s="129"/>
      <c r="DN64" s="129"/>
      <c r="DO64" s="129"/>
      <c r="DP64" s="129"/>
      <c r="DQ64" s="129"/>
      <c r="DR64" s="129"/>
      <c r="DS64" s="129"/>
      <c r="DT64" s="129" t="str">
        <f t="shared" ca="1" si="0"/>
        <v/>
      </c>
      <c r="DU64" s="129"/>
      <c r="DV64" s="129"/>
      <c r="DW64" s="129"/>
      <c r="DX64" s="129"/>
      <c r="DY64" s="129"/>
      <c r="DZ64" s="129"/>
      <c r="EA64" s="129"/>
      <c r="EB64" s="129"/>
      <c r="EC64" s="129"/>
      <c r="ED64" s="129"/>
      <c r="EE64" s="129"/>
      <c r="EF64" s="129"/>
      <c r="IE64" s="128" t="str">
        <f t="shared" ca="1" si="1"/>
        <v/>
      </c>
    </row>
    <row r="65" spans="1:239" x14ac:dyDescent="0.25">
      <c r="A65" s="9" t="s">
        <v>112</v>
      </c>
      <c r="B65" s="10">
        <v>1</v>
      </c>
      <c r="C65" s="10" t="s">
        <v>9</v>
      </c>
      <c r="D65" s="79" t="s">
        <v>113</v>
      </c>
      <c r="E65" s="77" t="s">
        <v>912</v>
      </c>
      <c r="F65" s="129"/>
      <c r="G65" s="129"/>
      <c r="H65" s="9" t="s">
        <v>414</v>
      </c>
      <c r="I65" s="9" t="s">
        <v>415</v>
      </c>
      <c r="J65" s="10" t="s">
        <v>280</v>
      </c>
      <c r="K65" s="10" t="s">
        <v>280</v>
      </c>
      <c r="L65" s="10" t="s">
        <v>280</v>
      </c>
      <c r="M65" s="84" t="s">
        <v>416</v>
      </c>
      <c r="N65" s="14" t="s">
        <v>417</v>
      </c>
      <c r="O65" s="129"/>
      <c r="P65" s="10" t="str">
        <f ca="1">IF(INDEX(rngLoadCombinations,29,1)="","",INDEX(rngLoadCombinations,29,1))</f>
        <v/>
      </c>
      <c r="Q65" s="10">
        <v>0</v>
      </c>
      <c r="R65" s="84">
        <v>0</v>
      </c>
      <c r="S65" s="10">
        <v>0</v>
      </c>
      <c r="T65" s="129"/>
      <c r="U65" s="129"/>
      <c r="V65" s="129"/>
      <c r="W65" s="129"/>
      <c r="X65" s="129"/>
      <c r="Y65" s="129"/>
      <c r="Z65" s="129"/>
      <c r="AA65" s="129"/>
      <c r="AB65" s="129"/>
      <c r="AC65" s="129"/>
      <c r="AD65" s="129"/>
      <c r="AE65" s="129"/>
      <c r="AF65" s="129"/>
      <c r="AG65" s="129"/>
      <c r="AH65" s="129"/>
      <c r="AI65" s="10">
        <v>16</v>
      </c>
      <c r="AJ65" s="10">
        <v>13.8</v>
      </c>
      <c r="AK65" s="10">
        <v>55</v>
      </c>
      <c r="AL65" s="10">
        <v>0.86</v>
      </c>
      <c r="AM65" s="10">
        <v>0.75</v>
      </c>
      <c r="AN65" s="10">
        <v>0.66</v>
      </c>
      <c r="AO65" s="84">
        <v>0.55000000000000004</v>
      </c>
      <c r="AP65" s="10">
        <v>0.65</v>
      </c>
      <c r="AQ65" s="129"/>
      <c r="AR65" s="129"/>
      <c r="AS65" s="129"/>
      <c r="AT65" s="129"/>
      <c r="AU65" s="129"/>
      <c r="AV65" s="129"/>
      <c r="AW65" s="129"/>
      <c r="AX65" s="129"/>
      <c r="AY65" s="129"/>
      <c r="AZ65" s="129"/>
      <c r="BA65" s="129"/>
      <c r="BB65" s="129"/>
      <c r="BC65" s="129"/>
      <c r="BD65" s="129"/>
      <c r="BE65" s="129"/>
      <c r="BF65" s="129"/>
      <c r="BG65" s="129"/>
      <c r="BH65" s="129"/>
      <c r="BI65" s="129"/>
      <c r="BJ65" s="129"/>
      <c r="BK65" s="129"/>
      <c r="BL65" s="129"/>
      <c r="BM65" s="129"/>
      <c r="BN65" s="129"/>
      <c r="BO65" s="129"/>
      <c r="BP65" s="129"/>
      <c r="BQ65" s="129"/>
      <c r="BR65" s="129"/>
      <c r="BS65" s="129"/>
      <c r="BT65" s="129"/>
      <c r="BU65" s="129"/>
      <c r="BV65" s="129"/>
      <c r="BW65" s="129"/>
      <c r="BX65" s="129"/>
      <c r="BY65" s="129"/>
      <c r="BZ65" s="129"/>
      <c r="CA65" s="129"/>
      <c r="CB65" s="129"/>
      <c r="CC65" s="129"/>
      <c r="CD65" s="129"/>
      <c r="CE65" s="129"/>
      <c r="CF65" s="129"/>
      <c r="CG65" s="129"/>
      <c r="CH65" s="129"/>
      <c r="CI65" s="129"/>
      <c r="CJ65" s="129"/>
      <c r="CK65" s="129"/>
      <c r="CL65" s="129"/>
      <c r="CM65" s="129"/>
      <c r="CN65" s="129"/>
      <c r="CO65" s="129"/>
      <c r="CP65" s="129"/>
      <c r="CQ65" s="129"/>
      <c r="CR65" s="129"/>
      <c r="CS65" s="129"/>
      <c r="CT65" s="129"/>
      <c r="CU65" s="129"/>
      <c r="CV65" s="129"/>
      <c r="CW65" s="129"/>
      <c r="CX65" s="129"/>
      <c r="CY65" s="129"/>
      <c r="CZ65" s="129"/>
      <c r="DA65" s="129"/>
      <c r="DB65" s="129"/>
      <c r="DC65" s="129"/>
      <c r="DD65" s="129"/>
      <c r="DE65" s="129"/>
      <c r="DF65" s="129"/>
      <c r="DG65" s="129"/>
      <c r="DH65" s="129"/>
      <c r="DI65" s="129"/>
      <c r="DJ65" s="129"/>
      <c r="DK65" s="129"/>
      <c r="DL65" s="129"/>
      <c r="DM65" s="129"/>
      <c r="DN65" s="129"/>
      <c r="DO65" s="129"/>
      <c r="DP65" s="129"/>
      <c r="DQ65" s="129"/>
      <c r="DR65" s="129"/>
      <c r="DS65" s="129"/>
      <c r="DT65" s="129" t="str">
        <f t="shared" ca="1" si="0"/>
        <v/>
      </c>
      <c r="DU65" s="129"/>
      <c r="DV65" s="129"/>
      <c r="DW65" s="129"/>
      <c r="DX65" s="129"/>
      <c r="DY65" s="129"/>
      <c r="DZ65" s="129"/>
      <c r="EA65" s="129"/>
      <c r="EB65" s="129"/>
      <c r="EC65" s="129"/>
      <c r="ED65" s="129"/>
      <c r="EE65" s="129"/>
      <c r="EF65" s="129"/>
      <c r="IE65" s="128" t="str">
        <f t="shared" ca="1" si="1"/>
        <v/>
      </c>
    </row>
    <row r="66" spans="1:239" x14ac:dyDescent="0.25">
      <c r="A66" s="9" t="s">
        <v>114</v>
      </c>
      <c r="B66" s="10">
        <v>0.7</v>
      </c>
      <c r="C66" s="10" t="s">
        <v>9</v>
      </c>
      <c r="D66" s="79" t="s">
        <v>115</v>
      </c>
      <c r="E66" s="77" t="s">
        <v>912</v>
      </c>
      <c r="F66" s="129"/>
      <c r="G66" s="129"/>
      <c r="H66" s="9" t="s">
        <v>418</v>
      </c>
      <c r="I66" s="9" t="s">
        <v>419</v>
      </c>
      <c r="J66" s="10">
        <v>1</v>
      </c>
      <c r="K66" s="10">
        <v>1</v>
      </c>
      <c r="L66" s="10">
        <v>1</v>
      </c>
      <c r="M66" s="84">
        <v>1</v>
      </c>
      <c r="N66" s="14" t="s">
        <v>420</v>
      </c>
      <c r="O66" s="129"/>
      <c r="P66" s="10" t="str">
        <f ca="1">IF(INDEX(rngLoadCombinations,30,1)="","",INDEX(rngLoadCombinations,30,1))</f>
        <v/>
      </c>
      <c r="Q66" s="10">
        <v>0</v>
      </c>
      <c r="R66" s="84">
        <v>0</v>
      </c>
      <c r="S66" s="10">
        <v>0</v>
      </c>
      <c r="T66" s="129"/>
      <c r="U66" s="129"/>
      <c r="V66" s="129"/>
      <c r="W66" s="129"/>
      <c r="X66" s="129"/>
      <c r="Y66" s="129"/>
      <c r="Z66" s="129"/>
      <c r="AA66" s="129"/>
      <c r="AB66" s="129"/>
      <c r="AC66" s="129"/>
      <c r="AD66" s="129"/>
      <c r="AE66" s="129"/>
      <c r="AF66" s="129"/>
      <c r="AG66" s="129"/>
      <c r="AH66" s="129"/>
      <c r="AI66" s="10">
        <v>18</v>
      </c>
      <c r="AJ66" s="10">
        <v>15.6</v>
      </c>
      <c r="AK66" s="10">
        <v>62.5</v>
      </c>
      <c r="AL66" s="10">
        <v>0.82</v>
      </c>
      <c r="AM66" s="10">
        <v>0.71</v>
      </c>
      <c r="AN66" s="10">
        <v>0.62</v>
      </c>
      <c r="AO66" s="84">
        <v>0.51</v>
      </c>
      <c r="AP66" s="10">
        <v>0.56000000000000005</v>
      </c>
      <c r="AQ66" s="129"/>
      <c r="AR66" s="129"/>
      <c r="AS66" s="129"/>
      <c r="AT66" s="129"/>
      <c r="AU66" s="129"/>
      <c r="AV66" s="129"/>
      <c r="AW66" s="129"/>
      <c r="AX66" s="129"/>
      <c r="AY66" s="129"/>
      <c r="AZ66" s="129"/>
      <c r="BA66" s="129"/>
      <c r="BB66" s="129"/>
      <c r="BC66" s="129"/>
      <c r="BD66" s="129"/>
      <c r="BE66" s="129"/>
      <c r="BF66" s="129"/>
      <c r="BG66" s="129"/>
      <c r="BH66" s="129"/>
      <c r="BI66" s="129"/>
      <c r="BJ66" s="129"/>
      <c r="BK66" s="129"/>
      <c r="BL66" s="129"/>
      <c r="BM66" s="129"/>
      <c r="BN66" s="129"/>
      <c r="BO66" s="129"/>
      <c r="BP66" s="129"/>
      <c r="BQ66" s="129"/>
      <c r="BR66" s="129"/>
      <c r="BS66" s="129"/>
      <c r="BT66" s="129"/>
      <c r="BU66" s="129"/>
      <c r="BV66" s="129"/>
      <c r="BW66" s="129"/>
      <c r="BX66" s="129"/>
      <c r="BY66" s="129"/>
      <c r="BZ66" s="129"/>
      <c r="CA66" s="129"/>
      <c r="CB66" s="129"/>
      <c r="CC66" s="129"/>
      <c r="CD66" s="129"/>
      <c r="CE66" s="129"/>
      <c r="CF66" s="129"/>
      <c r="CG66" s="129"/>
      <c r="CH66" s="129"/>
      <c r="CI66" s="129"/>
      <c r="CJ66" s="129"/>
      <c r="CK66" s="129"/>
      <c r="CL66" s="129"/>
      <c r="CM66" s="129"/>
      <c r="CN66" s="129"/>
      <c r="CO66" s="129"/>
      <c r="CP66" s="129"/>
      <c r="CQ66" s="129"/>
      <c r="CR66" s="129"/>
      <c r="CS66" s="129"/>
      <c r="CT66" s="129"/>
      <c r="CU66" s="129"/>
      <c r="CV66" s="129"/>
      <c r="CW66" s="129"/>
      <c r="CX66" s="129"/>
      <c r="CY66" s="129"/>
      <c r="CZ66" s="129"/>
      <c r="DA66" s="129"/>
      <c r="DB66" s="129"/>
      <c r="DC66" s="129"/>
      <c r="DD66" s="129"/>
      <c r="DE66" s="129"/>
      <c r="DF66" s="129"/>
      <c r="DG66" s="129"/>
      <c r="DH66" s="129"/>
      <c r="DI66" s="129"/>
      <c r="DJ66" s="129"/>
      <c r="DK66" s="129"/>
      <c r="DL66" s="129"/>
      <c r="DM66" s="129"/>
      <c r="DN66" s="129"/>
      <c r="DO66" s="129"/>
      <c r="DP66" s="129"/>
      <c r="DQ66" s="129"/>
      <c r="DR66" s="129"/>
      <c r="DS66" s="129"/>
      <c r="DT66" s="129" t="str">
        <f t="shared" ref="DT66:DT92" ca="1" si="2">IF(ROW(A65)&gt;ROWS(rngLoadCombinations)-1,"",INDEX(rngLoadCombinations,ROW(A65)+1,1))</f>
        <v/>
      </c>
      <c r="DU66" s="129"/>
      <c r="DV66" s="129"/>
      <c r="DW66" s="129"/>
      <c r="DX66" s="129"/>
      <c r="DY66" s="129"/>
      <c r="DZ66" s="129"/>
      <c r="EA66" s="129"/>
      <c r="EB66" s="129"/>
      <c r="EC66" s="129"/>
      <c r="ED66" s="129"/>
      <c r="EE66" s="129"/>
      <c r="EF66" s="129"/>
      <c r="IE66" s="128" t="str">
        <f t="shared" ref="IE66:IE92" ca="1" si="3">IF(ROW(A65)&gt;ROWS(rngLoadCombinations)-1,"",INDEX(rngLoadCombinations,ROW(A65)+1,1))</f>
        <v/>
      </c>
    </row>
    <row r="67" spans="1:239" x14ac:dyDescent="0.25">
      <c r="A67" s="9"/>
      <c r="B67" s="10"/>
      <c r="C67" s="10"/>
      <c r="D67" s="79"/>
      <c r="E67" s="10"/>
      <c r="F67" s="129"/>
      <c r="G67" s="129"/>
      <c r="H67" s="9" t="s">
        <v>421</v>
      </c>
      <c r="I67" s="9" t="s">
        <v>422</v>
      </c>
      <c r="J67" s="10">
        <v>6</v>
      </c>
      <c r="K67" s="10">
        <v>6</v>
      </c>
      <c r="L67" s="10">
        <v>6</v>
      </c>
      <c r="M67" s="84">
        <v>6</v>
      </c>
      <c r="N67" s="14" t="s">
        <v>423</v>
      </c>
      <c r="O67" s="129"/>
      <c r="P67" s="10" t="str">
        <f ca="1">IF(INDEX(rngLoadCombinations,31,1)="","",INDEX(rngLoadCombinations,31,1))</f>
        <v/>
      </c>
      <c r="Q67" s="10">
        <v>0</v>
      </c>
      <c r="R67" s="84">
        <v>0</v>
      </c>
      <c r="S67" s="10">
        <v>0</v>
      </c>
      <c r="T67" s="129"/>
      <c r="U67" s="129"/>
      <c r="V67" s="129"/>
      <c r="W67" s="129"/>
      <c r="X67" s="129"/>
      <c r="Y67" s="129"/>
      <c r="Z67" s="129"/>
      <c r="AA67" s="129"/>
      <c r="AB67" s="129"/>
      <c r="AC67" s="129"/>
      <c r="AD67" s="129"/>
      <c r="AE67" s="129"/>
      <c r="AF67" s="129"/>
      <c r="AG67" s="129"/>
      <c r="AH67" s="129"/>
      <c r="AI67" s="10">
        <v>20</v>
      </c>
      <c r="AJ67" s="10">
        <v>17.3</v>
      </c>
      <c r="AK67" s="10">
        <v>70</v>
      </c>
      <c r="AL67" s="10">
        <v>0.78</v>
      </c>
      <c r="AM67" s="10">
        <v>0.67</v>
      </c>
      <c r="AN67" s="10">
        <v>0.56999999999999995</v>
      </c>
      <c r="AO67" s="84">
        <v>0.48</v>
      </c>
      <c r="AP67" s="10">
        <v>0.47</v>
      </c>
      <c r="AQ67" s="129"/>
      <c r="AR67" s="129"/>
      <c r="AS67" s="129"/>
      <c r="AT67" s="129"/>
      <c r="AU67" s="129"/>
      <c r="AV67" s="129"/>
      <c r="AW67" s="129"/>
      <c r="AX67" s="129"/>
      <c r="AY67" s="129"/>
      <c r="AZ67" s="129"/>
      <c r="BA67" s="129"/>
      <c r="BB67" s="129"/>
      <c r="BC67" s="129"/>
      <c r="BD67" s="129"/>
      <c r="BE67" s="129"/>
      <c r="BF67" s="129"/>
      <c r="BG67" s="129"/>
      <c r="BH67" s="129"/>
      <c r="BI67" s="129"/>
      <c r="BJ67" s="129"/>
      <c r="BK67" s="129"/>
      <c r="BL67" s="129"/>
      <c r="BM67" s="129"/>
      <c r="BN67" s="129"/>
      <c r="BO67" s="129"/>
      <c r="BP67" s="129"/>
      <c r="BQ67" s="129"/>
      <c r="BR67" s="129"/>
      <c r="BS67" s="129"/>
      <c r="BT67" s="129"/>
      <c r="BU67" s="129"/>
      <c r="BV67" s="129"/>
      <c r="BW67" s="129"/>
      <c r="BX67" s="129"/>
      <c r="BY67" s="129"/>
      <c r="BZ67" s="129"/>
      <c r="CA67" s="129"/>
      <c r="CB67" s="129"/>
      <c r="CC67" s="129"/>
      <c r="CD67" s="129"/>
      <c r="CE67" s="129"/>
      <c r="CF67" s="129"/>
      <c r="CG67" s="129"/>
      <c r="CH67" s="129"/>
      <c r="CI67" s="129"/>
      <c r="CJ67" s="129"/>
      <c r="CK67" s="129"/>
      <c r="CL67" s="129"/>
      <c r="CM67" s="129"/>
      <c r="CN67" s="129"/>
      <c r="CO67" s="129"/>
      <c r="CP67" s="129"/>
      <c r="CQ67" s="129"/>
      <c r="CR67" s="129"/>
      <c r="CS67" s="129"/>
      <c r="CT67" s="129"/>
      <c r="CU67" s="129"/>
      <c r="CV67" s="129"/>
      <c r="CW67" s="129"/>
      <c r="CX67" s="129"/>
      <c r="CY67" s="129"/>
      <c r="CZ67" s="129"/>
      <c r="DA67" s="129"/>
      <c r="DB67" s="129"/>
      <c r="DC67" s="129"/>
      <c r="DD67" s="129"/>
      <c r="DE67" s="129"/>
      <c r="DF67" s="129"/>
      <c r="DG67" s="129"/>
      <c r="DH67" s="129"/>
      <c r="DI67" s="129"/>
      <c r="DJ67" s="129"/>
      <c r="DK67" s="129"/>
      <c r="DL67" s="129"/>
      <c r="DM67" s="129"/>
      <c r="DN67" s="129"/>
      <c r="DO67" s="129"/>
      <c r="DP67" s="129"/>
      <c r="DQ67" s="129"/>
      <c r="DR67" s="129"/>
      <c r="DS67" s="129"/>
      <c r="DT67" s="129" t="str">
        <f t="shared" ca="1" si="2"/>
        <v/>
      </c>
      <c r="DU67" s="129"/>
      <c r="DV67" s="129"/>
      <c r="DW67" s="129"/>
      <c r="DX67" s="129"/>
      <c r="DY67" s="129"/>
      <c r="DZ67" s="129"/>
      <c r="EA67" s="129"/>
      <c r="EB67" s="129"/>
      <c r="EC67" s="129"/>
      <c r="ED67" s="129"/>
      <c r="EE67" s="129"/>
      <c r="EF67" s="129"/>
      <c r="IE67" s="128" t="str">
        <f t="shared" ca="1" si="3"/>
        <v/>
      </c>
    </row>
    <row r="68" spans="1:239" x14ac:dyDescent="0.25">
      <c r="A68" s="6" t="s">
        <v>116</v>
      </c>
      <c r="B68" s="7"/>
      <c r="C68" s="7"/>
      <c r="D68" s="78"/>
      <c r="E68" s="7"/>
      <c r="F68" s="129"/>
      <c r="G68" s="129"/>
      <c r="H68" s="129"/>
      <c r="I68" s="129"/>
      <c r="J68" s="129"/>
      <c r="K68" s="129"/>
      <c r="L68" s="129"/>
      <c r="M68" s="129"/>
      <c r="N68" s="129"/>
      <c r="O68" s="129"/>
      <c r="P68" s="129"/>
      <c r="Q68" s="129"/>
      <c r="R68" s="129"/>
      <c r="S68" s="129"/>
      <c r="T68" s="129"/>
      <c r="U68" s="129"/>
      <c r="V68" s="129"/>
      <c r="W68" s="129"/>
      <c r="X68" s="129"/>
      <c r="Y68" s="129"/>
      <c r="Z68" s="129"/>
      <c r="AA68" s="129"/>
      <c r="AB68" s="129"/>
      <c r="AC68" s="129"/>
      <c r="AD68" s="129"/>
      <c r="AE68" s="129"/>
      <c r="AF68" s="129"/>
      <c r="AG68" s="129"/>
      <c r="AH68" s="129"/>
      <c r="AI68" s="10">
        <v>22</v>
      </c>
      <c r="AJ68" s="10">
        <v>19.100000000000001</v>
      </c>
      <c r="AK68" s="10">
        <v>75</v>
      </c>
      <c r="AL68" s="10">
        <v>0.72</v>
      </c>
      <c r="AM68" s="10">
        <v>0.6</v>
      </c>
      <c r="AN68" s="10">
        <v>0.52</v>
      </c>
      <c r="AO68" s="84">
        <v>0.43</v>
      </c>
      <c r="AP68" s="10">
        <v>0.41</v>
      </c>
      <c r="AQ68" s="129"/>
      <c r="AR68" s="129"/>
      <c r="AS68" s="129"/>
      <c r="AT68" s="129"/>
      <c r="AU68" s="129"/>
      <c r="AV68" s="129"/>
      <c r="AW68" s="129"/>
      <c r="AX68" s="129"/>
      <c r="AY68" s="129"/>
      <c r="AZ68" s="129"/>
      <c r="BA68" s="129"/>
      <c r="BB68" s="129"/>
      <c r="BC68" s="129"/>
      <c r="BD68" s="129"/>
      <c r="BE68" s="129"/>
      <c r="BF68" s="129"/>
      <c r="BG68" s="129"/>
      <c r="BH68" s="129"/>
      <c r="BI68" s="129"/>
      <c r="BJ68" s="129"/>
      <c r="BK68" s="129"/>
      <c r="BL68" s="129"/>
      <c r="BM68" s="129"/>
      <c r="BN68" s="129"/>
      <c r="BO68" s="129"/>
      <c r="BP68" s="129"/>
      <c r="BQ68" s="129"/>
      <c r="BR68" s="129"/>
      <c r="BS68" s="129"/>
      <c r="BT68" s="129"/>
      <c r="BU68" s="129"/>
      <c r="BV68" s="129"/>
      <c r="BW68" s="129"/>
      <c r="BX68" s="129"/>
      <c r="BY68" s="129"/>
      <c r="BZ68" s="129"/>
      <c r="CA68" s="129"/>
      <c r="CB68" s="129"/>
      <c r="CC68" s="129"/>
      <c r="CD68" s="129"/>
      <c r="CE68" s="129"/>
      <c r="CF68" s="129"/>
      <c r="CG68" s="129"/>
      <c r="CH68" s="129"/>
      <c r="CI68" s="129"/>
      <c r="CJ68" s="129"/>
      <c r="CK68" s="129"/>
      <c r="CL68" s="129"/>
      <c r="CM68" s="129"/>
      <c r="CN68" s="129"/>
      <c r="CO68" s="129"/>
      <c r="CP68" s="129"/>
      <c r="CQ68" s="129"/>
      <c r="CR68" s="129"/>
      <c r="CS68" s="129"/>
      <c r="CT68" s="129"/>
      <c r="CU68" s="129"/>
      <c r="CV68" s="129"/>
      <c r="CW68" s="129"/>
      <c r="CX68" s="129"/>
      <c r="CY68" s="129"/>
      <c r="CZ68" s="129"/>
      <c r="DA68" s="129"/>
      <c r="DB68" s="129"/>
      <c r="DC68" s="129"/>
      <c r="DD68" s="129"/>
      <c r="DE68" s="129"/>
      <c r="DF68" s="129"/>
      <c r="DG68" s="129"/>
      <c r="DH68" s="129"/>
      <c r="DI68" s="129"/>
      <c r="DJ68" s="129"/>
      <c r="DK68" s="129"/>
      <c r="DL68" s="129"/>
      <c r="DM68" s="129"/>
      <c r="DN68" s="129"/>
      <c r="DO68" s="129"/>
      <c r="DP68" s="129"/>
      <c r="DQ68" s="129"/>
      <c r="DR68" s="129"/>
      <c r="DS68" s="129"/>
      <c r="DT68" s="129" t="str">
        <f t="shared" ca="1" si="2"/>
        <v/>
      </c>
      <c r="DU68" s="129"/>
      <c r="DV68" s="129"/>
      <c r="DW68" s="129"/>
      <c r="DX68" s="129"/>
      <c r="DY68" s="129"/>
      <c r="DZ68" s="129"/>
      <c r="EA68" s="129"/>
      <c r="EB68" s="129"/>
      <c r="EC68" s="129"/>
      <c r="ED68" s="129"/>
      <c r="EE68" s="129"/>
      <c r="EF68" s="129"/>
      <c r="IE68" s="128" t="str">
        <f t="shared" ca="1" si="3"/>
        <v/>
      </c>
    </row>
    <row r="69" spans="1:239" x14ac:dyDescent="0.25">
      <c r="A69" s="11" t="s">
        <v>35</v>
      </c>
      <c r="B69" s="12"/>
      <c r="C69" s="12" t="s">
        <v>9</v>
      </c>
      <c r="D69" s="80"/>
      <c r="E69" s="12"/>
      <c r="F69" s="129"/>
      <c r="G69" s="129"/>
      <c r="H69" s="144" t="s">
        <v>2508</v>
      </c>
      <c r="I69" s="145"/>
      <c r="J69" s="145"/>
      <c r="K69" s="145"/>
      <c r="L69" s="145"/>
      <c r="M69" s="145"/>
      <c r="N69" s="129"/>
      <c r="O69" s="129"/>
      <c r="P69" s="129"/>
      <c r="Q69" s="129"/>
      <c r="R69" s="129"/>
      <c r="S69" s="129"/>
      <c r="T69" s="129"/>
      <c r="U69" s="129"/>
      <c r="V69" s="129"/>
      <c r="W69" s="129"/>
      <c r="X69" s="129"/>
      <c r="Y69" s="129"/>
      <c r="Z69" s="129"/>
      <c r="AA69" s="129"/>
      <c r="AB69" s="129"/>
      <c r="AC69" s="129"/>
      <c r="AD69" s="129"/>
      <c r="AE69" s="129"/>
      <c r="AF69" s="129"/>
      <c r="AG69" s="129"/>
      <c r="AH69" s="129"/>
      <c r="AI69" s="10">
        <v>24</v>
      </c>
      <c r="AJ69" s="10">
        <v>20.8</v>
      </c>
      <c r="AK69" s="10">
        <v>83</v>
      </c>
      <c r="AL69" s="10">
        <v>0.67</v>
      </c>
      <c r="AM69" s="10">
        <v>0.55000000000000004</v>
      </c>
      <c r="AN69" s="10">
        <v>0.47</v>
      </c>
      <c r="AO69" s="84">
        <v>0.38</v>
      </c>
      <c r="AP69" s="10">
        <v>0.32</v>
      </c>
      <c r="AQ69" s="129"/>
      <c r="AR69" s="129"/>
      <c r="AS69" s="129"/>
      <c r="AT69" s="129"/>
      <c r="AU69" s="129"/>
      <c r="AV69" s="129"/>
      <c r="AW69" s="129"/>
      <c r="AX69" s="129"/>
      <c r="AY69" s="129"/>
      <c r="AZ69" s="129"/>
      <c r="BA69" s="129"/>
      <c r="BB69" s="129"/>
      <c r="BC69" s="129"/>
      <c r="BD69" s="129"/>
      <c r="BE69" s="129"/>
      <c r="BF69" s="129"/>
      <c r="BG69" s="129"/>
      <c r="BH69" s="129"/>
      <c r="BI69" s="129"/>
      <c r="BJ69" s="129"/>
      <c r="BK69" s="129"/>
      <c r="BL69" s="129"/>
      <c r="BM69" s="129"/>
      <c r="BN69" s="129"/>
      <c r="BO69" s="129"/>
      <c r="BP69" s="129"/>
      <c r="BQ69" s="129"/>
      <c r="BR69" s="129"/>
      <c r="BS69" s="129"/>
      <c r="BT69" s="129"/>
      <c r="BU69" s="129"/>
      <c r="BV69" s="129"/>
      <c r="BW69" s="129"/>
      <c r="BX69" s="129"/>
      <c r="BY69" s="129"/>
      <c r="BZ69" s="129"/>
      <c r="CA69" s="129"/>
      <c r="CB69" s="129"/>
      <c r="CC69" s="129"/>
      <c r="CD69" s="129"/>
      <c r="CE69" s="129"/>
      <c r="CF69" s="129"/>
      <c r="CG69" s="129"/>
      <c r="CH69" s="129"/>
      <c r="CI69" s="129"/>
      <c r="CJ69" s="129"/>
      <c r="CK69" s="129"/>
      <c r="CL69" s="129"/>
      <c r="CM69" s="129"/>
      <c r="CN69" s="129"/>
      <c r="CO69" s="129"/>
      <c r="CP69" s="129"/>
      <c r="CQ69" s="129"/>
      <c r="CR69" s="129"/>
      <c r="CS69" s="129"/>
      <c r="CT69" s="129"/>
      <c r="CU69" s="129"/>
      <c r="CV69" s="129"/>
      <c r="CW69" s="129"/>
      <c r="CX69" s="129"/>
      <c r="CY69" s="129"/>
      <c r="CZ69" s="129"/>
      <c r="DA69" s="129"/>
      <c r="DB69" s="129"/>
      <c r="DC69" s="129"/>
      <c r="DD69" s="129"/>
      <c r="DE69" s="129"/>
      <c r="DF69" s="129"/>
      <c r="DG69" s="129"/>
      <c r="DH69" s="129"/>
      <c r="DI69" s="129"/>
      <c r="DJ69" s="129"/>
      <c r="DK69" s="129"/>
      <c r="DL69" s="129"/>
      <c r="DM69" s="129"/>
      <c r="DN69" s="129"/>
      <c r="DO69" s="129"/>
      <c r="DP69" s="129"/>
      <c r="DQ69" s="129"/>
      <c r="DR69" s="129"/>
      <c r="DS69" s="129"/>
      <c r="DT69" s="129" t="str">
        <f t="shared" ca="1" si="2"/>
        <v/>
      </c>
      <c r="DU69" s="129"/>
      <c r="DV69" s="129"/>
      <c r="DW69" s="129"/>
      <c r="DX69" s="129"/>
      <c r="DY69" s="129"/>
      <c r="DZ69" s="129"/>
      <c r="EA69" s="129"/>
      <c r="EB69" s="129"/>
      <c r="EC69" s="129"/>
      <c r="ED69" s="129"/>
      <c r="EE69" s="129"/>
      <c r="EF69" s="129"/>
      <c r="IE69" s="128" t="str">
        <f t="shared" ca="1" si="3"/>
        <v/>
      </c>
    </row>
    <row r="70" spans="1:239" x14ac:dyDescent="0.25">
      <c r="A70" s="9" t="s">
        <v>117</v>
      </c>
      <c r="B70" s="10" t="s">
        <v>77</v>
      </c>
      <c r="C70" s="10" t="s">
        <v>9</v>
      </c>
      <c r="D70" s="79" t="s">
        <v>119</v>
      </c>
      <c r="E70" s="77" t="s">
        <v>912</v>
      </c>
      <c r="F70" s="129"/>
      <c r="G70" s="129"/>
      <c r="H70" s="6" t="s">
        <v>1</v>
      </c>
      <c r="I70" s="6" t="s">
        <v>425</v>
      </c>
      <c r="J70" s="6" t="s">
        <v>426</v>
      </c>
      <c r="K70" s="7" t="s">
        <v>3</v>
      </c>
      <c r="L70" s="78" t="s">
        <v>4</v>
      </c>
      <c r="M70" s="7" t="s">
        <v>5</v>
      </c>
      <c r="N70" s="129"/>
      <c r="O70" s="129"/>
      <c r="P70" s="129"/>
      <c r="Q70" s="129"/>
      <c r="R70" s="129"/>
      <c r="S70" s="129"/>
      <c r="T70" s="129"/>
      <c r="U70" s="129"/>
      <c r="V70" s="129"/>
      <c r="W70" s="129"/>
      <c r="X70" s="129"/>
      <c r="Y70" s="129"/>
      <c r="Z70" s="129"/>
      <c r="AA70" s="129"/>
      <c r="AB70" s="129"/>
      <c r="AC70" s="129"/>
      <c r="AD70" s="129"/>
      <c r="AE70" s="129"/>
      <c r="AF70" s="129"/>
      <c r="AG70" s="129"/>
      <c r="AH70" s="129"/>
      <c r="AI70" s="10">
        <v>26</v>
      </c>
      <c r="AJ70" s="10">
        <v>22.5</v>
      </c>
      <c r="AK70" s="10">
        <v>90</v>
      </c>
      <c r="AL70" s="10">
        <v>0.62</v>
      </c>
      <c r="AM70" s="10">
        <v>0.51</v>
      </c>
      <c r="AN70" s="10">
        <v>0.44</v>
      </c>
      <c r="AO70" s="84">
        <v>0.35</v>
      </c>
      <c r="AP70" s="10">
        <v>0.25</v>
      </c>
      <c r="AQ70" s="129"/>
      <c r="AR70" s="129"/>
      <c r="AS70" s="129"/>
      <c r="AT70" s="129"/>
      <c r="AU70" s="129"/>
      <c r="AV70" s="129"/>
      <c r="AW70" s="129"/>
      <c r="AX70" s="129"/>
      <c r="AY70" s="129"/>
      <c r="AZ70" s="129"/>
      <c r="BA70" s="129"/>
      <c r="BB70" s="129"/>
      <c r="BC70" s="129"/>
      <c r="BD70" s="129"/>
      <c r="BE70" s="129"/>
      <c r="BF70" s="129"/>
      <c r="BG70" s="129"/>
      <c r="BH70" s="129"/>
      <c r="BI70" s="129"/>
      <c r="BJ70" s="129"/>
      <c r="BK70" s="129"/>
      <c r="BL70" s="129"/>
      <c r="BM70" s="129"/>
      <c r="BN70" s="129"/>
      <c r="BO70" s="129"/>
      <c r="BP70" s="129"/>
      <c r="BQ70" s="129"/>
      <c r="BR70" s="129"/>
      <c r="BS70" s="129"/>
      <c r="BT70" s="129"/>
      <c r="BU70" s="129"/>
      <c r="BV70" s="129"/>
      <c r="BW70" s="129"/>
      <c r="BX70" s="129"/>
      <c r="BY70" s="129"/>
      <c r="BZ70" s="129"/>
      <c r="CA70" s="129"/>
      <c r="CB70" s="129"/>
      <c r="CC70" s="129"/>
      <c r="CD70" s="129"/>
      <c r="CE70" s="129"/>
      <c r="CF70" s="129"/>
      <c r="CG70" s="129"/>
      <c r="CH70" s="129"/>
      <c r="CI70" s="129"/>
      <c r="CJ70" s="129"/>
      <c r="CK70" s="129"/>
      <c r="CL70" s="129"/>
      <c r="CM70" s="129"/>
      <c r="CN70" s="129"/>
      <c r="CO70" s="129"/>
      <c r="CP70" s="129"/>
      <c r="CQ70" s="129"/>
      <c r="CR70" s="129"/>
      <c r="CS70" s="129"/>
      <c r="CT70" s="129"/>
      <c r="CU70" s="129"/>
      <c r="CV70" s="129"/>
      <c r="CW70" s="129"/>
      <c r="CX70" s="129"/>
      <c r="CY70" s="129"/>
      <c r="CZ70" s="129"/>
      <c r="DA70" s="129"/>
      <c r="DB70" s="129"/>
      <c r="DC70" s="129"/>
      <c r="DD70" s="129"/>
      <c r="DE70" s="129"/>
      <c r="DF70" s="129"/>
      <c r="DG70" s="129"/>
      <c r="DH70" s="129"/>
      <c r="DI70" s="129"/>
      <c r="DJ70" s="129"/>
      <c r="DK70" s="129"/>
      <c r="DL70" s="129"/>
      <c r="DM70" s="129"/>
      <c r="DN70" s="129"/>
      <c r="DO70" s="129"/>
      <c r="DP70" s="129"/>
      <c r="DQ70" s="129"/>
      <c r="DR70" s="129"/>
      <c r="DS70" s="129"/>
      <c r="DT70" s="129" t="str">
        <f t="shared" ca="1" si="2"/>
        <v/>
      </c>
      <c r="DU70" s="129"/>
      <c r="DV70" s="129"/>
      <c r="DW70" s="129"/>
      <c r="DX70" s="129"/>
      <c r="DY70" s="129"/>
      <c r="DZ70" s="129"/>
      <c r="EA70" s="129"/>
      <c r="EB70" s="129"/>
      <c r="EC70" s="129"/>
      <c r="ED70" s="129"/>
      <c r="EE70" s="129"/>
      <c r="EF70" s="129"/>
      <c r="IE70" s="128" t="str">
        <f t="shared" ca="1" si="3"/>
        <v/>
      </c>
    </row>
    <row r="71" spans="1:239" x14ac:dyDescent="0.25">
      <c r="A71" s="9" t="s">
        <v>120</v>
      </c>
      <c r="B71" s="10">
        <v>0.3</v>
      </c>
      <c r="C71" s="10" t="str">
        <f>INDEX(rngUnitSettings,MATCH("Length",INDEX(rngUnitSettings,,1),0),2)</f>
        <v>mm</v>
      </c>
      <c r="D71" s="79" t="s">
        <v>121</v>
      </c>
      <c r="E71" s="77" t="s">
        <v>912</v>
      </c>
      <c r="F71" s="129"/>
      <c r="G71" s="129"/>
      <c r="H71" s="9" t="s">
        <v>427</v>
      </c>
      <c r="I71" s="10" t="s">
        <v>8</v>
      </c>
      <c r="J71" s="10" t="s">
        <v>8</v>
      </c>
      <c r="K71" s="10" t="s">
        <v>428</v>
      </c>
      <c r="L71" s="79" t="s">
        <v>429</v>
      </c>
      <c r="M71" s="77" t="s">
        <v>912</v>
      </c>
      <c r="N71" s="129"/>
      <c r="O71" s="129"/>
      <c r="P71" s="129"/>
      <c r="Q71" s="129"/>
      <c r="R71" s="129"/>
      <c r="S71" s="129"/>
      <c r="T71" s="129"/>
      <c r="U71" s="129"/>
      <c r="V71" s="129"/>
      <c r="W71" s="129"/>
      <c r="X71" s="129"/>
      <c r="Y71" s="129"/>
      <c r="Z71" s="129"/>
      <c r="AA71" s="129"/>
      <c r="AB71" s="129"/>
      <c r="AC71" s="129"/>
      <c r="AD71" s="129"/>
      <c r="AE71" s="129"/>
      <c r="AF71" s="129"/>
      <c r="AG71" s="129"/>
      <c r="AH71" s="129"/>
      <c r="AI71" s="10">
        <v>28</v>
      </c>
      <c r="AJ71" s="10">
        <v>24.3</v>
      </c>
      <c r="AK71" s="10">
        <v>97</v>
      </c>
      <c r="AL71" s="10">
        <v>0.57999999999999996</v>
      </c>
      <c r="AM71" s="10">
        <v>0.49</v>
      </c>
      <c r="AN71" s="10">
        <v>0.43</v>
      </c>
      <c r="AO71" s="84">
        <v>0.34</v>
      </c>
      <c r="AP71" s="10">
        <v>0.2</v>
      </c>
      <c r="AQ71" s="129"/>
      <c r="AR71" s="129"/>
      <c r="AS71" s="129"/>
      <c r="AT71" s="129"/>
      <c r="AU71" s="129"/>
      <c r="AV71" s="129"/>
      <c r="AW71" s="129"/>
      <c r="AX71" s="129"/>
      <c r="AY71" s="129"/>
      <c r="AZ71" s="129"/>
      <c r="BA71" s="129"/>
      <c r="BB71" s="129"/>
      <c r="BC71" s="129"/>
      <c r="BD71" s="129"/>
      <c r="BE71" s="129"/>
      <c r="BF71" s="129"/>
      <c r="BG71" s="129"/>
      <c r="BH71" s="129"/>
      <c r="BI71" s="129"/>
      <c r="BJ71" s="129"/>
      <c r="BK71" s="129"/>
      <c r="BL71" s="129"/>
      <c r="BM71" s="129"/>
      <c r="BN71" s="129"/>
      <c r="BO71" s="129"/>
      <c r="BP71" s="129"/>
      <c r="BQ71" s="129"/>
      <c r="BR71" s="129"/>
      <c r="BS71" s="129"/>
      <c r="BT71" s="129"/>
      <c r="BU71" s="129"/>
      <c r="BV71" s="129"/>
      <c r="BW71" s="129"/>
      <c r="BX71" s="129"/>
      <c r="BY71" s="129"/>
      <c r="BZ71" s="129"/>
      <c r="CA71" s="129"/>
      <c r="CB71" s="129"/>
      <c r="CC71" s="129"/>
      <c r="CD71" s="129"/>
      <c r="CE71" s="129"/>
      <c r="CF71" s="129"/>
      <c r="CG71" s="129"/>
      <c r="CH71" s="129"/>
      <c r="CI71" s="129"/>
      <c r="CJ71" s="129"/>
      <c r="CK71" s="129"/>
      <c r="CL71" s="129"/>
      <c r="CM71" s="129"/>
      <c r="CN71" s="129"/>
      <c r="CO71" s="129"/>
      <c r="CP71" s="129"/>
      <c r="CQ71" s="129"/>
      <c r="CR71" s="129"/>
      <c r="CS71" s="129"/>
      <c r="CT71" s="129"/>
      <c r="CU71" s="129"/>
      <c r="CV71" s="129"/>
      <c r="CW71" s="129"/>
      <c r="CX71" s="129"/>
      <c r="CY71" s="129"/>
      <c r="CZ71" s="129"/>
      <c r="DA71" s="129"/>
      <c r="DB71" s="129"/>
      <c r="DC71" s="129"/>
      <c r="DD71" s="129"/>
      <c r="DE71" s="129"/>
      <c r="DF71" s="129"/>
      <c r="DG71" s="129"/>
      <c r="DH71" s="129"/>
      <c r="DI71" s="129"/>
      <c r="DJ71" s="129"/>
      <c r="DK71" s="129"/>
      <c r="DL71" s="129"/>
      <c r="DM71" s="129"/>
      <c r="DN71" s="129"/>
      <c r="DO71" s="129"/>
      <c r="DP71" s="129"/>
      <c r="DQ71" s="129"/>
      <c r="DR71" s="129"/>
      <c r="DS71" s="129"/>
      <c r="DT71" s="129" t="str">
        <f t="shared" ca="1" si="2"/>
        <v/>
      </c>
      <c r="DU71" s="129"/>
      <c r="DV71" s="129"/>
      <c r="DW71" s="129"/>
      <c r="DX71" s="129"/>
      <c r="DY71" s="129"/>
      <c r="DZ71" s="129"/>
      <c r="EA71" s="129"/>
      <c r="EB71" s="129"/>
      <c r="EC71" s="129"/>
      <c r="ED71" s="129"/>
      <c r="EE71" s="129"/>
      <c r="EF71" s="129"/>
      <c r="IE71" s="128" t="str">
        <f t="shared" ca="1" si="3"/>
        <v/>
      </c>
    </row>
    <row r="72" spans="1:239" x14ac:dyDescent="0.25">
      <c r="A72" s="9" t="s">
        <v>122</v>
      </c>
      <c r="B72" s="10" t="s">
        <v>54</v>
      </c>
      <c r="C72" s="10" t="s">
        <v>9</v>
      </c>
      <c r="D72" s="79" t="s">
        <v>123</v>
      </c>
      <c r="E72" s="95" t="s">
        <v>912</v>
      </c>
      <c r="F72" s="129"/>
      <c r="G72" s="129"/>
      <c r="H72" s="9" t="s">
        <v>430</v>
      </c>
      <c r="I72" s="10" t="s">
        <v>431</v>
      </c>
      <c r="J72" s="10" t="s">
        <v>431</v>
      </c>
      <c r="K72" s="10" t="s">
        <v>9</v>
      </c>
      <c r="L72" s="79" t="s">
        <v>2470</v>
      </c>
      <c r="M72" s="77" t="s">
        <v>912</v>
      </c>
      <c r="N72" s="129"/>
      <c r="O72" s="129"/>
      <c r="P72" s="129"/>
      <c r="Q72" s="129"/>
      <c r="R72" s="129"/>
      <c r="S72" s="129"/>
      <c r="T72" s="129"/>
      <c r="U72" s="129"/>
      <c r="V72" s="129"/>
      <c r="W72" s="129"/>
      <c r="X72" s="129"/>
      <c r="Y72" s="129"/>
      <c r="Z72" s="129"/>
      <c r="AA72" s="129"/>
      <c r="AB72" s="129"/>
      <c r="AC72" s="129"/>
      <c r="AD72" s="129"/>
      <c r="AE72" s="129"/>
      <c r="AF72" s="129"/>
      <c r="AG72" s="129"/>
      <c r="AH72" s="129"/>
      <c r="AI72" s="10">
        <v>30</v>
      </c>
      <c r="AJ72" s="10">
        <v>26</v>
      </c>
      <c r="AK72" s="10">
        <v>105</v>
      </c>
      <c r="AL72" s="10">
        <v>0.53</v>
      </c>
      <c r="AM72" s="10">
        <v>0.45</v>
      </c>
      <c r="AN72" s="10">
        <v>0.39</v>
      </c>
      <c r="AO72" s="84">
        <v>0.32</v>
      </c>
      <c r="AP72" s="10">
        <v>0.16</v>
      </c>
      <c r="AQ72" s="129"/>
      <c r="AR72" s="129"/>
      <c r="AS72" s="129"/>
      <c r="AT72" s="129"/>
      <c r="AU72" s="129"/>
      <c r="AV72" s="129"/>
      <c r="AW72" s="129"/>
      <c r="AX72" s="129"/>
      <c r="AY72" s="129"/>
      <c r="AZ72" s="129"/>
      <c r="BA72" s="129"/>
      <c r="BB72" s="129"/>
      <c r="BC72" s="129"/>
      <c r="BD72" s="129"/>
      <c r="BE72" s="129"/>
      <c r="BF72" s="129"/>
      <c r="BG72" s="129"/>
      <c r="BH72" s="129"/>
      <c r="BI72" s="129"/>
      <c r="BJ72" s="129"/>
      <c r="BK72" s="129"/>
      <c r="BL72" s="129"/>
      <c r="BM72" s="129"/>
      <c r="BN72" s="129"/>
      <c r="BO72" s="129"/>
      <c r="BP72" s="129"/>
      <c r="BQ72" s="129"/>
      <c r="BR72" s="129"/>
      <c r="BS72" s="129"/>
      <c r="BT72" s="129"/>
      <c r="BU72" s="129"/>
      <c r="BV72" s="129"/>
      <c r="BW72" s="129"/>
      <c r="BX72" s="129"/>
      <c r="BY72" s="129"/>
      <c r="BZ72" s="129"/>
      <c r="CA72" s="129"/>
      <c r="CB72" s="129"/>
      <c r="CC72" s="129"/>
      <c r="CD72" s="129"/>
      <c r="CE72" s="129"/>
      <c r="CF72" s="129"/>
      <c r="CG72" s="129"/>
      <c r="CH72" s="129"/>
      <c r="CI72" s="129"/>
      <c r="CJ72" s="129"/>
      <c r="CK72" s="129"/>
      <c r="CL72" s="129"/>
      <c r="CM72" s="129"/>
      <c r="CN72" s="129"/>
      <c r="CO72" s="129"/>
      <c r="CP72" s="129"/>
      <c r="CQ72" s="129"/>
      <c r="CR72" s="129"/>
      <c r="CS72" s="129"/>
      <c r="CT72" s="129"/>
      <c r="CU72" s="129"/>
      <c r="CV72" s="129"/>
      <c r="CW72" s="129"/>
      <c r="CX72" s="129"/>
      <c r="CY72" s="129"/>
      <c r="CZ72" s="129"/>
      <c r="DA72" s="129"/>
      <c r="DB72" s="129"/>
      <c r="DC72" s="129"/>
      <c r="DD72" s="129"/>
      <c r="DE72" s="129"/>
      <c r="DF72" s="129"/>
      <c r="DG72" s="129"/>
      <c r="DH72" s="129"/>
      <c r="DI72" s="129"/>
      <c r="DJ72" s="129"/>
      <c r="DK72" s="129"/>
      <c r="DL72" s="129"/>
      <c r="DM72" s="129"/>
      <c r="DN72" s="129"/>
      <c r="DO72" s="129"/>
      <c r="DP72" s="129"/>
      <c r="DQ72" s="129"/>
      <c r="DR72" s="129"/>
      <c r="DS72" s="129"/>
      <c r="DT72" s="129" t="str">
        <f t="shared" ca="1" si="2"/>
        <v/>
      </c>
      <c r="DU72" s="129"/>
      <c r="DV72" s="129"/>
      <c r="DW72" s="129"/>
      <c r="DX72" s="129"/>
      <c r="DY72" s="129"/>
      <c r="DZ72" s="129"/>
      <c r="EA72" s="129"/>
      <c r="EB72" s="129"/>
      <c r="EC72" s="129"/>
      <c r="ED72" s="129"/>
      <c r="EE72" s="129"/>
      <c r="EF72" s="129"/>
      <c r="IE72" s="128" t="str">
        <f t="shared" ca="1" si="3"/>
        <v/>
      </c>
    </row>
    <row r="73" spans="1:239" x14ac:dyDescent="0.25">
      <c r="A73" s="91" t="s">
        <v>2408</v>
      </c>
      <c r="B73" s="92">
        <v>0.01</v>
      </c>
      <c r="C73" s="92" t="s">
        <v>9</v>
      </c>
      <c r="D73" s="94" t="s">
        <v>2409</v>
      </c>
      <c r="E73" s="93" t="s">
        <v>912</v>
      </c>
      <c r="F73" s="129"/>
      <c r="G73" s="129"/>
      <c r="H73" s="9" t="s">
        <v>432</v>
      </c>
      <c r="I73" s="10">
        <v>30</v>
      </c>
      <c r="J73" s="10">
        <v>100</v>
      </c>
      <c r="K73" s="10" t="s">
        <v>26</v>
      </c>
      <c r="L73" s="79" t="s">
        <v>2494</v>
      </c>
      <c r="M73" s="77" t="s">
        <v>912</v>
      </c>
      <c r="N73" s="129"/>
      <c r="O73" s="129"/>
      <c r="P73" s="129"/>
      <c r="Q73" s="129"/>
      <c r="R73" s="129"/>
      <c r="S73" s="129"/>
      <c r="T73" s="129"/>
      <c r="U73" s="129"/>
      <c r="V73" s="129"/>
      <c r="W73" s="129"/>
      <c r="X73" s="129"/>
      <c r="Y73" s="129"/>
      <c r="Z73" s="129"/>
      <c r="AA73" s="129"/>
      <c r="AB73" s="129"/>
      <c r="AC73" s="129"/>
      <c r="AD73" s="129"/>
      <c r="AE73" s="129"/>
      <c r="AF73" s="129"/>
      <c r="AG73" s="129"/>
      <c r="AH73" s="129"/>
      <c r="AI73" s="10">
        <v>32</v>
      </c>
      <c r="AJ73" s="10">
        <v>27.7</v>
      </c>
      <c r="AK73" s="10">
        <v>110</v>
      </c>
      <c r="AL73" s="10">
        <v>0.48</v>
      </c>
      <c r="AM73" s="10">
        <v>0.41</v>
      </c>
      <c r="AN73" s="10">
        <v>0.36</v>
      </c>
      <c r="AO73" s="84">
        <v>0.31</v>
      </c>
      <c r="AP73" s="10">
        <v>0.14000000000000001</v>
      </c>
      <c r="AQ73" s="129"/>
      <c r="AR73" s="129"/>
      <c r="AS73" s="129"/>
      <c r="AT73" s="129"/>
      <c r="AU73" s="129"/>
      <c r="AV73" s="129"/>
      <c r="AW73" s="129"/>
      <c r="AX73" s="129"/>
      <c r="AY73" s="129"/>
      <c r="AZ73" s="129"/>
      <c r="BA73" s="129"/>
      <c r="BB73" s="129"/>
      <c r="BC73" s="129"/>
      <c r="BD73" s="129"/>
      <c r="BE73" s="129"/>
      <c r="BF73" s="129"/>
      <c r="BG73" s="129"/>
      <c r="BH73" s="129"/>
      <c r="BI73" s="129"/>
      <c r="BJ73" s="129"/>
      <c r="BK73" s="129"/>
      <c r="BL73" s="129"/>
      <c r="BM73" s="129"/>
      <c r="BN73" s="129"/>
      <c r="BO73" s="129"/>
      <c r="BP73" s="129"/>
      <c r="BQ73" s="129"/>
      <c r="BR73" s="129"/>
      <c r="BS73" s="129"/>
      <c r="BT73" s="129"/>
      <c r="BU73" s="129"/>
      <c r="BV73" s="129"/>
      <c r="BW73" s="129"/>
      <c r="BX73" s="129"/>
      <c r="BY73" s="129"/>
      <c r="BZ73" s="129"/>
      <c r="CA73" s="129"/>
      <c r="CB73" s="129"/>
      <c r="CC73" s="129"/>
      <c r="CD73" s="129"/>
      <c r="CE73" s="129"/>
      <c r="CF73" s="129"/>
      <c r="CG73" s="129"/>
      <c r="CH73" s="129"/>
      <c r="CI73" s="129"/>
      <c r="CJ73" s="129"/>
      <c r="CK73" s="129"/>
      <c r="CL73" s="129"/>
      <c r="CM73" s="129"/>
      <c r="CN73" s="129"/>
      <c r="CO73" s="129"/>
      <c r="CP73" s="129"/>
      <c r="CQ73" s="129"/>
      <c r="CR73" s="129"/>
      <c r="CS73" s="129"/>
      <c r="CT73" s="129"/>
      <c r="CU73" s="129"/>
      <c r="CV73" s="129"/>
      <c r="CW73" s="129"/>
      <c r="CX73" s="129"/>
      <c r="CY73" s="129"/>
      <c r="CZ73" s="129"/>
      <c r="DA73" s="129"/>
      <c r="DB73" s="129"/>
      <c r="DC73" s="129"/>
      <c r="DD73" s="129"/>
      <c r="DE73" s="129"/>
      <c r="DF73" s="129"/>
      <c r="DG73" s="129"/>
      <c r="DH73" s="129"/>
      <c r="DI73" s="129"/>
      <c r="DJ73" s="129"/>
      <c r="DK73" s="129"/>
      <c r="DL73" s="129"/>
      <c r="DM73" s="129"/>
      <c r="DN73" s="129"/>
      <c r="DO73" s="129"/>
      <c r="DP73" s="129"/>
      <c r="DQ73" s="129"/>
      <c r="DR73" s="129"/>
      <c r="DS73" s="129"/>
      <c r="DT73" s="129" t="str">
        <f t="shared" ca="1" si="2"/>
        <v/>
      </c>
      <c r="DU73" s="129"/>
      <c r="DV73" s="129"/>
      <c r="DW73" s="129"/>
      <c r="DX73" s="129"/>
      <c r="DY73" s="129"/>
      <c r="DZ73" s="129"/>
      <c r="EA73" s="129"/>
      <c r="EB73" s="129"/>
      <c r="EC73" s="129"/>
      <c r="ED73" s="129"/>
      <c r="EE73" s="129"/>
      <c r="EF73" s="129"/>
      <c r="IE73" s="128" t="str">
        <f t="shared" ca="1" si="3"/>
        <v/>
      </c>
    </row>
    <row r="74" spans="1:239" x14ac:dyDescent="0.25">
      <c r="A74" s="11" t="s">
        <v>124</v>
      </c>
      <c r="B74" s="12"/>
      <c r="C74" s="12" t="s">
        <v>9</v>
      </c>
      <c r="D74" s="80"/>
      <c r="E74" s="96"/>
      <c r="F74" s="129"/>
      <c r="G74" s="129"/>
      <c r="H74" s="9" t="s">
        <v>433</v>
      </c>
      <c r="I74" s="10" t="s">
        <v>8</v>
      </c>
      <c r="J74" s="10" t="s">
        <v>9</v>
      </c>
      <c r="K74" s="10" t="s">
        <v>428</v>
      </c>
      <c r="L74" s="79" t="s">
        <v>434</v>
      </c>
      <c r="M74" s="77" t="s">
        <v>912</v>
      </c>
      <c r="N74" s="129"/>
      <c r="O74" s="129"/>
      <c r="P74" s="129"/>
      <c r="Q74" s="129"/>
      <c r="R74" s="129"/>
      <c r="S74" s="129"/>
      <c r="T74" s="129"/>
      <c r="U74" s="129"/>
      <c r="V74" s="129"/>
      <c r="W74" s="129"/>
      <c r="X74" s="129"/>
      <c r="Y74" s="129"/>
      <c r="Z74" s="129"/>
      <c r="AA74" s="129"/>
      <c r="AB74" s="129"/>
      <c r="AC74" s="129"/>
      <c r="AD74" s="129"/>
      <c r="AE74" s="129"/>
      <c r="AF74" s="129"/>
      <c r="AG74" s="129"/>
      <c r="AH74" s="129"/>
      <c r="AI74" s="10">
        <v>34</v>
      </c>
      <c r="AJ74" s="10">
        <v>29</v>
      </c>
      <c r="AK74" s="10">
        <v>120</v>
      </c>
      <c r="AL74" s="10">
        <v>0.43</v>
      </c>
      <c r="AM74" s="10">
        <v>0.36</v>
      </c>
      <c r="AN74" s="10">
        <v>0.31</v>
      </c>
      <c r="AO74" s="84">
        <v>0.25</v>
      </c>
      <c r="AP74" s="10">
        <v>0.1</v>
      </c>
      <c r="AQ74" s="129"/>
      <c r="AR74" s="129"/>
      <c r="AS74" s="129"/>
      <c r="AT74" s="129"/>
      <c r="AU74" s="129"/>
      <c r="AV74" s="129"/>
      <c r="AW74" s="129"/>
      <c r="AX74" s="129"/>
      <c r="AY74" s="129"/>
      <c r="AZ74" s="129"/>
      <c r="BA74" s="129"/>
      <c r="BB74" s="129"/>
      <c r="BC74" s="129"/>
      <c r="BD74" s="129"/>
      <c r="BE74" s="129"/>
      <c r="BF74" s="129"/>
      <c r="BG74" s="129"/>
      <c r="BH74" s="129"/>
      <c r="BI74" s="129"/>
      <c r="BJ74" s="129"/>
      <c r="BK74" s="129"/>
      <c r="BL74" s="129"/>
      <c r="BM74" s="129"/>
      <c r="BN74" s="129"/>
      <c r="BO74" s="129"/>
      <c r="BP74" s="129"/>
      <c r="BQ74" s="129"/>
      <c r="BR74" s="129"/>
      <c r="BS74" s="129"/>
      <c r="BT74" s="129"/>
      <c r="BU74" s="129"/>
      <c r="BV74" s="129"/>
      <c r="BW74" s="129"/>
      <c r="BX74" s="129"/>
      <c r="BY74" s="129"/>
      <c r="BZ74" s="129"/>
      <c r="CA74" s="129"/>
      <c r="CB74" s="129"/>
      <c r="CC74" s="129"/>
      <c r="CD74" s="129"/>
      <c r="CE74" s="129"/>
      <c r="CF74" s="129"/>
      <c r="CG74" s="129"/>
      <c r="CH74" s="129"/>
      <c r="CI74" s="129"/>
      <c r="CJ74" s="129"/>
      <c r="CK74" s="129"/>
      <c r="CL74" s="129"/>
      <c r="CM74" s="129"/>
      <c r="CN74" s="129"/>
      <c r="CO74" s="129"/>
      <c r="CP74" s="129"/>
      <c r="CQ74" s="129"/>
      <c r="CR74" s="129"/>
      <c r="CS74" s="129"/>
      <c r="CT74" s="129"/>
      <c r="CU74" s="129"/>
      <c r="CV74" s="129"/>
      <c r="CW74" s="129"/>
      <c r="CX74" s="129"/>
      <c r="CY74" s="129"/>
      <c r="CZ74" s="129"/>
      <c r="DA74" s="129"/>
      <c r="DB74" s="129"/>
      <c r="DC74" s="129"/>
      <c r="DD74" s="129"/>
      <c r="DE74" s="129"/>
      <c r="DF74" s="129"/>
      <c r="DG74" s="129"/>
      <c r="DH74" s="129"/>
      <c r="DI74" s="129"/>
      <c r="DJ74" s="129"/>
      <c r="DK74" s="129"/>
      <c r="DL74" s="129"/>
      <c r="DM74" s="129"/>
      <c r="DN74" s="129"/>
      <c r="DO74" s="129"/>
      <c r="DP74" s="129"/>
      <c r="DQ74" s="129"/>
      <c r="DR74" s="129"/>
      <c r="DS74" s="129"/>
      <c r="DT74" s="129" t="str">
        <f t="shared" ca="1" si="2"/>
        <v/>
      </c>
      <c r="DU74" s="129"/>
      <c r="DV74" s="129"/>
      <c r="DW74" s="129"/>
      <c r="DX74" s="129"/>
      <c r="DY74" s="129"/>
      <c r="DZ74" s="129"/>
      <c r="EA74" s="129"/>
      <c r="EB74" s="129"/>
      <c r="EC74" s="129"/>
      <c r="ED74" s="129"/>
      <c r="EE74" s="129"/>
      <c r="EF74" s="129"/>
      <c r="IE74" s="128" t="str">
        <f t="shared" ca="1" si="3"/>
        <v/>
      </c>
    </row>
    <row r="75" spans="1:239" x14ac:dyDescent="0.25">
      <c r="A75" s="9" t="s">
        <v>125</v>
      </c>
      <c r="B75" s="10" t="s">
        <v>126</v>
      </c>
      <c r="C75" s="10" t="s">
        <v>9</v>
      </c>
      <c r="D75" s="79" t="s">
        <v>127</v>
      </c>
      <c r="E75" s="77" t="s">
        <v>912</v>
      </c>
      <c r="F75" s="129"/>
      <c r="G75" s="129"/>
      <c r="H75" s="9" t="s">
        <v>435</v>
      </c>
      <c r="I75" s="10">
        <v>1.35</v>
      </c>
      <c r="J75" s="10">
        <v>1.75</v>
      </c>
      <c r="K75" s="10" t="s">
        <v>232</v>
      </c>
      <c r="L75" s="79" t="s">
        <v>436</v>
      </c>
      <c r="M75" s="77" t="s">
        <v>912</v>
      </c>
      <c r="N75" s="129"/>
      <c r="O75" s="129"/>
      <c r="P75" s="129"/>
      <c r="Q75" s="129"/>
      <c r="R75" s="129"/>
      <c r="S75" s="129"/>
      <c r="T75" s="129"/>
      <c r="U75" s="129"/>
      <c r="V75" s="129"/>
      <c r="W75" s="129"/>
      <c r="X75" s="129"/>
      <c r="Y75" s="129"/>
      <c r="Z75" s="129"/>
      <c r="AA75" s="129"/>
      <c r="AB75" s="129"/>
      <c r="AC75" s="129"/>
      <c r="AD75" s="129"/>
      <c r="AE75" s="129"/>
      <c r="AF75" s="129"/>
      <c r="AG75" s="129"/>
      <c r="AH75" s="129"/>
      <c r="AI75" s="10">
        <v>38</v>
      </c>
      <c r="AJ75" s="10">
        <v>33</v>
      </c>
      <c r="AK75" s="10">
        <v>130</v>
      </c>
      <c r="AL75" s="10">
        <v>0.38</v>
      </c>
      <c r="AM75" s="10">
        <v>0.32</v>
      </c>
      <c r="AN75" s="10">
        <v>0.28000000000000003</v>
      </c>
      <c r="AO75" s="84">
        <v>0.24</v>
      </c>
      <c r="AP75" s="10">
        <v>0.08</v>
      </c>
      <c r="AQ75" s="129"/>
      <c r="AR75" s="129"/>
      <c r="AS75" s="129"/>
      <c r="AT75" s="129"/>
      <c r="AU75" s="129"/>
      <c r="AV75" s="129"/>
      <c r="AW75" s="129"/>
      <c r="AX75" s="129"/>
      <c r="AY75" s="129"/>
      <c r="AZ75" s="129"/>
      <c r="BA75" s="129"/>
      <c r="BB75" s="129"/>
      <c r="BC75" s="129"/>
      <c r="BD75" s="129"/>
      <c r="BE75" s="129"/>
      <c r="BF75" s="129"/>
      <c r="BG75" s="129"/>
      <c r="BH75" s="129"/>
      <c r="BI75" s="129"/>
      <c r="BJ75" s="129"/>
      <c r="BK75" s="129"/>
      <c r="BL75" s="129"/>
      <c r="BM75" s="129"/>
      <c r="BN75" s="129"/>
      <c r="BO75" s="129"/>
      <c r="BP75" s="129"/>
      <c r="BQ75" s="129"/>
      <c r="BR75" s="129"/>
      <c r="BS75" s="129"/>
      <c r="BT75" s="129"/>
      <c r="BU75" s="129"/>
      <c r="BV75" s="129"/>
      <c r="BW75" s="129"/>
      <c r="BX75" s="129"/>
      <c r="BY75" s="129"/>
      <c r="BZ75" s="129"/>
      <c r="CA75" s="129"/>
      <c r="CB75" s="129"/>
      <c r="CC75" s="129"/>
      <c r="CD75" s="129"/>
      <c r="CE75" s="129"/>
      <c r="CF75" s="129"/>
      <c r="CG75" s="129"/>
      <c r="CH75" s="129"/>
      <c r="CI75" s="129"/>
      <c r="CJ75" s="129"/>
      <c r="CK75" s="129"/>
      <c r="CL75" s="129"/>
      <c r="CM75" s="129"/>
      <c r="CN75" s="129"/>
      <c r="CO75" s="129"/>
      <c r="CP75" s="129"/>
      <c r="CQ75" s="129"/>
      <c r="CR75" s="129"/>
      <c r="CS75" s="129"/>
      <c r="CT75" s="129"/>
      <c r="CU75" s="129"/>
      <c r="CV75" s="129"/>
      <c r="CW75" s="129"/>
      <c r="CX75" s="129"/>
      <c r="CY75" s="129"/>
      <c r="CZ75" s="129"/>
      <c r="DA75" s="129"/>
      <c r="DB75" s="129"/>
      <c r="DC75" s="129"/>
      <c r="DD75" s="129"/>
      <c r="DE75" s="129"/>
      <c r="DF75" s="129"/>
      <c r="DG75" s="129"/>
      <c r="DH75" s="129"/>
      <c r="DI75" s="129"/>
      <c r="DJ75" s="129"/>
      <c r="DK75" s="129"/>
      <c r="DL75" s="129"/>
      <c r="DM75" s="129"/>
      <c r="DN75" s="129"/>
      <c r="DO75" s="129"/>
      <c r="DP75" s="129"/>
      <c r="DQ75" s="129"/>
      <c r="DR75" s="129"/>
      <c r="DS75" s="129"/>
      <c r="DT75" s="129" t="str">
        <f t="shared" ca="1" si="2"/>
        <v/>
      </c>
      <c r="DU75" s="129"/>
      <c r="DV75" s="129"/>
      <c r="DW75" s="129"/>
      <c r="DX75" s="129"/>
      <c r="DY75" s="129"/>
      <c r="DZ75" s="129"/>
      <c r="EA75" s="129"/>
      <c r="EB75" s="129"/>
      <c r="EC75" s="129"/>
      <c r="ED75" s="129"/>
      <c r="EE75" s="129"/>
      <c r="EF75" s="129"/>
      <c r="IE75" s="128" t="str">
        <f t="shared" ca="1" si="3"/>
        <v/>
      </c>
    </row>
    <row r="76" spans="1:239" x14ac:dyDescent="0.25">
      <c r="A76" s="9" t="s">
        <v>128</v>
      </c>
      <c r="B76" s="10" t="s">
        <v>129</v>
      </c>
      <c r="C76" s="10" t="s">
        <v>9</v>
      </c>
      <c r="D76" s="79" t="s">
        <v>130</v>
      </c>
      <c r="E76" s="77" t="s">
        <v>912</v>
      </c>
      <c r="F76" s="129"/>
      <c r="G76" s="129"/>
      <c r="H76" s="9" t="s">
        <v>437</v>
      </c>
      <c r="I76" s="10" t="s">
        <v>9</v>
      </c>
      <c r="J76" s="10">
        <v>0.85</v>
      </c>
      <c r="K76" s="10" t="s">
        <v>232</v>
      </c>
      <c r="L76" s="79" t="s">
        <v>438</v>
      </c>
      <c r="M76" s="77" t="s">
        <v>912</v>
      </c>
      <c r="N76" s="129"/>
      <c r="O76" s="129"/>
      <c r="P76" s="129"/>
      <c r="Q76" s="129"/>
      <c r="R76" s="129"/>
      <c r="S76" s="129"/>
      <c r="T76" s="129"/>
      <c r="U76" s="129"/>
      <c r="V76" s="129"/>
      <c r="W76" s="129"/>
      <c r="X76" s="129"/>
      <c r="Y76" s="129"/>
      <c r="Z76" s="129"/>
      <c r="AA76" s="129"/>
      <c r="AB76" s="129"/>
      <c r="AC76" s="129"/>
      <c r="AD76" s="129"/>
      <c r="AE76" s="129"/>
      <c r="AF76" s="129"/>
      <c r="AG76" s="129"/>
      <c r="AH76" s="129"/>
      <c r="AI76" s="10">
        <v>40</v>
      </c>
      <c r="AJ76" s="10">
        <v>34.6</v>
      </c>
      <c r="AK76" s="10">
        <v>140</v>
      </c>
      <c r="AL76" s="10">
        <v>0.35</v>
      </c>
      <c r="AM76" s="10">
        <v>0.28999999999999998</v>
      </c>
      <c r="AN76" s="10">
        <v>0.25</v>
      </c>
      <c r="AO76" s="84">
        <v>0.21</v>
      </c>
      <c r="AP76" s="10">
        <v>7.0000000000000007E-2</v>
      </c>
      <c r="AQ76" s="129"/>
      <c r="AR76" s="129"/>
      <c r="AS76" s="129"/>
      <c r="AT76" s="129"/>
      <c r="AU76" s="129"/>
      <c r="AV76" s="129"/>
      <c r="AW76" s="129"/>
      <c r="AX76" s="129"/>
      <c r="AY76" s="129"/>
      <c r="AZ76" s="129"/>
      <c r="BA76" s="129"/>
      <c r="BB76" s="129"/>
      <c r="BC76" s="129"/>
      <c r="BD76" s="129"/>
      <c r="BE76" s="129"/>
      <c r="BF76" s="129"/>
      <c r="BG76" s="129"/>
      <c r="BH76" s="129"/>
      <c r="BI76" s="129"/>
      <c r="BJ76" s="129"/>
      <c r="BK76" s="129"/>
      <c r="BL76" s="129"/>
      <c r="BM76" s="129"/>
      <c r="BN76" s="129"/>
      <c r="BO76" s="129"/>
      <c r="BP76" s="129"/>
      <c r="BQ76" s="129"/>
      <c r="BR76" s="129"/>
      <c r="BS76" s="129"/>
      <c r="BT76" s="129"/>
      <c r="BU76" s="129"/>
      <c r="BV76" s="129"/>
      <c r="BW76" s="129"/>
      <c r="BX76" s="129"/>
      <c r="BY76" s="129"/>
      <c r="BZ76" s="129"/>
      <c r="CA76" s="129"/>
      <c r="CB76" s="129"/>
      <c r="CC76" s="129"/>
      <c r="CD76" s="129"/>
      <c r="CE76" s="129"/>
      <c r="CF76" s="129"/>
      <c r="CG76" s="129"/>
      <c r="CH76" s="129"/>
      <c r="CI76" s="129"/>
      <c r="CJ76" s="129"/>
      <c r="CK76" s="129"/>
      <c r="CL76" s="129"/>
      <c r="CM76" s="129"/>
      <c r="CN76" s="129"/>
      <c r="CO76" s="129"/>
      <c r="CP76" s="129"/>
      <c r="CQ76" s="129"/>
      <c r="CR76" s="129"/>
      <c r="CS76" s="129"/>
      <c r="CT76" s="129"/>
      <c r="CU76" s="129"/>
      <c r="CV76" s="129"/>
      <c r="CW76" s="129"/>
      <c r="CX76" s="129"/>
      <c r="CY76" s="129"/>
      <c r="CZ76" s="129"/>
      <c r="DA76" s="129"/>
      <c r="DB76" s="129"/>
      <c r="DC76" s="129"/>
      <c r="DD76" s="129"/>
      <c r="DE76" s="129"/>
      <c r="DF76" s="129"/>
      <c r="DG76" s="129"/>
      <c r="DH76" s="129"/>
      <c r="DI76" s="129"/>
      <c r="DJ76" s="129"/>
      <c r="DK76" s="129"/>
      <c r="DL76" s="129"/>
      <c r="DM76" s="129"/>
      <c r="DN76" s="129"/>
      <c r="DO76" s="129"/>
      <c r="DP76" s="129"/>
      <c r="DQ76" s="129"/>
      <c r="DR76" s="129"/>
      <c r="DS76" s="129"/>
      <c r="DT76" s="129" t="str">
        <f t="shared" ca="1" si="2"/>
        <v/>
      </c>
      <c r="DU76" s="129"/>
      <c r="DV76" s="129"/>
      <c r="DW76" s="129"/>
      <c r="DX76" s="129"/>
      <c r="DY76" s="129"/>
      <c r="DZ76" s="129"/>
      <c r="EA76" s="129"/>
      <c r="EB76" s="129"/>
      <c r="EC76" s="129"/>
      <c r="ED76" s="129"/>
      <c r="EE76" s="129"/>
      <c r="EF76" s="129"/>
      <c r="IE76" s="128" t="str">
        <f t="shared" ca="1" si="3"/>
        <v/>
      </c>
    </row>
    <row r="77" spans="1:239" x14ac:dyDescent="0.25">
      <c r="A77" s="9" t="s">
        <v>131</v>
      </c>
      <c r="B77" s="10">
        <v>1.4</v>
      </c>
      <c r="C77" s="10" t="s">
        <v>9</v>
      </c>
      <c r="D77" s="79" t="s">
        <v>132</v>
      </c>
      <c r="E77" s="77" t="s">
        <v>912</v>
      </c>
      <c r="F77" s="129"/>
      <c r="G77" s="129"/>
      <c r="H77" s="9" t="s">
        <v>439</v>
      </c>
      <c r="I77" s="10" t="s">
        <v>232</v>
      </c>
      <c r="J77" s="10" t="s">
        <v>232</v>
      </c>
      <c r="K77" s="10" t="s">
        <v>9</v>
      </c>
      <c r="L77" s="79" t="s">
        <v>440</v>
      </c>
      <c r="M77" s="77" t="s">
        <v>912</v>
      </c>
      <c r="N77" s="129"/>
      <c r="O77" s="129"/>
      <c r="P77" s="129"/>
      <c r="Q77" s="129"/>
      <c r="R77" s="129"/>
      <c r="S77" s="129"/>
      <c r="T77" s="129"/>
      <c r="U77" s="129"/>
      <c r="V77" s="129"/>
      <c r="W77" s="129"/>
      <c r="X77" s="129"/>
      <c r="Y77" s="129"/>
      <c r="Z77" s="129"/>
      <c r="AA77" s="129"/>
      <c r="AB77" s="129"/>
      <c r="AC77" s="129"/>
      <c r="AD77" s="129"/>
      <c r="AE77" s="129"/>
      <c r="AF77" s="129"/>
      <c r="AG77" s="129"/>
      <c r="AH77" s="129"/>
      <c r="AI77" s="10">
        <v>43</v>
      </c>
      <c r="AJ77" s="10">
        <v>37.5</v>
      </c>
      <c r="AK77" s="10">
        <v>150</v>
      </c>
      <c r="AL77" s="10">
        <v>0.33</v>
      </c>
      <c r="AM77" s="10">
        <v>0.28000000000000003</v>
      </c>
      <c r="AN77" s="10">
        <v>0.24</v>
      </c>
      <c r="AO77" s="84">
        <v>0.21</v>
      </c>
      <c r="AP77" s="10">
        <v>0.06</v>
      </c>
      <c r="AQ77" s="129"/>
      <c r="AR77" s="129"/>
      <c r="AS77" s="129"/>
      <c r="AT77" s="129"/>
      <c r="AU77" s="129"/>
      <c r="AV77" s="129"/>
      <c r="AW77" s="129"/>
      <c r="AX77" s="129"/>
      <c r="AY77" s="129"/>
      <c r="AZ77" s="129"/>
      <c r="BA77" s="129"/>
      <c r="BB77" s="129"/>
      <c r="BC77" s="129"/>
      <c r="BD77" s="129"/>
      <c r="BE77" s="129"/>
      <c r="BF77" s="129"/>
      <c r="BG77" s="129"/>
      <c r="BH77" s="129"/>
      <c r="BI77" s="129"/>
      <c r="BJ77" s="129"/>
      <c r="BK77" s="129"/>
      <c r="BL77" s="129"/>
      <c r="BM77" s="129"/>
      <c r="BN77" s="129"/>
      <c r="BO77" s="129"/>
      <c r="BP77" s="129"/>
      <c r="BQ77" s="129"/>
      <c r="BR77" s="129"/>
      <c r="BS77" s="129"/>
      <c r="BT77" s="129"/>
      <c r="BU77" s="129"/>
      <c r="BV77" s="129"/>
      <c r="BW77" s="129"/>
      <c r="BX77" s="129"/>
      <c r="BY77" s="129"/>
      <c r="BZ77" s="129"/>
      <c r="CA77" s="129"/>
      <c r="CB77" s="129"/>
      <c r="CC77" s="129"/>
      <c r="CD77" s="129"/>
      <c r="CE77" s="129"/>
      <c r="CF77" s="129"/>
      <c r="CG77" s="129"/>
      <c r="CH77" s="129"/>
      <c r="CI77" s="129"/>
      <c r="CJ77" s="129"/>
      <c r="CK77" s="129"/>
      <c r="CL77" s="129"/>
      <c r="CM77" s="129"/>
      <c r="CN77" s="129"/>
      <c r="CO77" s="129"/>
      <c r="CP77" s="129"/>
      <c r="CQ77" s="129"/>
      <c r="CR77" s="129"/>
      <c r="CS77" s="129"/>
      <c r="CT77" s="129"/>
      <c r="CU77" s="129"/>
      <c r="CV77" s="129"/>
      <c r="CW77" s="129"/>
      <c r="CX77" s="129"/>
      <c r="CY77" s="129"/>
      <c r="CZ77" s="129"/>
      <c r="DA77" s="129"/>
      <c r="DB77" s="129"/>
      <c r="DC77" s="129"/>
      <c r="DD77" s="129"/>
      <c r="DE77" s="129"/>
      <c r="DF77" s="129"/>
      <c r="DG77" s="129"/>
      <c r="DH77" s="129"/>
      <c r="DI77" s="129"/>
      <c r="DJ77" s="129"/>
      <c r="DK77" s="129"/>
      <c r="DL77" s="129"/>
      <c r="DM77" s="129"/>
      <c r="DN77" s="129"/>
      <c r="DO77" s="129"/>
      <c r="DP77" s="129"/>
      <c r="DQ77" s="129"/>
      <c r="DR77" s="129"/>
      <c r="DS77" s="129"/>
      <c r="DT77" s="129" t="str">
        <f t="shared" ca="1" si="2"/>
        <v/>
      </c>
      <c r="DU77" s="129"/>
      <c r="DV77" s="129"/>
      <c r="DW77" s="129"/>
      <c r="DX77" s="129"/>
      <c r="DY77" s="129"/>
      <c r="DZ77" s="129"/>
      <c r="EA77" s="129"/>
      <c r="EB77" s="129"/>
      <c r="EC77" s="129"/>
      <c r="ED77" s="129"/>
      <c r="EE77" s="129"/>
      <c r="EF77" s="129"/>
      <c r="IE77" s="128" t="str">
        <f t="shared" ca="1" si="3"/>
        <v/>
      </c>
    </row>
    <row r="78" spans="1:239" x14ac:dyDescent="0.25">
      <c r="A78" s="9" t="s">
        <v>133</v>
      </c>
      <c r="B78" s="10">
        <v>0.5</v>
      </c>
      <c r="C78" s="10" t="s">
        <v>9</v>
      </c>
      <c r="D78" s="79" t="s">
        <v>134</v>
      </c>
      <c r="E78" s="77" t="s">
        <v>912</v>
      </c>
      <c r="F78" s="129"/>
      <c r="G78" s="129"/>
      <c r="H78" s="9" t="s">
        <v>441</v>
      </c>
      <c r="I78" s="10">
        <v>13</v>
      </c>
      <c r="J78" s="10">
        <v>13</v>
      </c>
      <c r="K78" s="10" t="str">
        <f>IF(I77=J77,IF(I77="pt","pt","мм"),"арм.="&amp;IF(I77="pt","pt","мм")&amp;"; разм.="&amp;IF(J77="pt","pt","мм"))</f>
        <v>pt</v>
      </c>
      <c r="L78" s="79" t="s">
        <v>442</v>
      </c>
      <c r="M78" s="77" t="s">
        <v>912</v>
      </c>
      <c r="N78" s="129"/>
      <c r="O78" s="129"/>
      <c r="P78" s="129"/>
      <c r="Q78" s="129"/>
      <c r="R78" s="129"/>
      <c r="S78" s="129"/>
      <c r="T78" s="129"/>
      <c r="U78" s="129"/>
      <c r="V78" s="129"/>
      <c r="W78" s="129"/>
      <c r="X78" s="129"/>
      <c r="Y78" s="129"/>
      <c r="Z78" s="129"/>
      <c r="AA78" s="129"/>
      <c r="AB78" s="129"/>
      <c r="AC78" s="129"/>
      <c r="AD78" s="129"/>
      <c r="AE78" s="129"/>
      <c r="AF78" s="129"/>
      <c r="AG78" s="129"/>
      <c r="AH78" s="129"/>
      <c r="AI78" s="10">
        <v>1000000</v>
      </c>
      <c r="AJ78" s="10">
        <v>1000000</v>
      </c>
      <c r="AK78" s="10">
        <v>1000000</v>
      </c>
      <c r="AL78" s="10">
        <v>0.33</v>
      </c>
      <c r="AM78" s="10">
        <v>0.28000000000000003</v>
      </c>
      <c r="AN78" s="10">
        <v>0.24</v>
      </c>
      <c r="AO78" s="84">
        <v>0.21</v>
      </c>
      <c r="AP78" s="10">
        <v>0.06</v>
      </c>
      <c r="AQ78" s="129"/>
      <c r="AR78" s="129"/>
      <c r="AS78" s="129"/>
      <c r="AT78" s="129"/>
      <c r="AU78" s="129"/>
      <c r="AV78" s="129"/>
      <c r="AW78" s="129"/>
      <c r="AX78" s="129"/>
      <c r="AY78" s="129"/>
      <c r="AZ78" s="129"/>
      <c r="BA78" s="129"/>
      <c r="BB78" s="129"/>
      <c r="BC78" s="129"/>
      <c r="BD78" s="129"/>
      <c r="BE78" s="129"/>
      <c r="BF78" s="129"/>
      <c r="BG78" s="129"/>
      <c r="BH78" s="129"/>
      <c r="BI78" s="129"/>
      <c r="BJ78" s="129"/>
      <c r="BK78" s="129"/>
      <c r="BL78" s="129"/>
      <c r="BM78" s="129"/>
      <c r="BN78" s="129"/>
      <c r="BO78" s="129"/>
      <c r="BP78" s="129"/>
      <c r="BQ78" s="129"/>
      <c r="BR78" s="129"/>
      <c r="BS78" s="129"/>
      <c r="BT78" s="129"/>
      <c r="BU78" s="129"/>
      <c r="BV78" s="129"/>
      <c r="BW78" s="129"/>
      <c r="BX78" s="129"/>
      <c r="BY78" s="129"/>
      <c r="BZ78" s="129"/>
      <c r="CA78" s="129"/>
      <c r="CB78" s="129"/>
      <c r="CC78" s="129"/>
      <c r="CD78" s="129"/>
      <c r="CE78" s="129"/>
      <c r="CF78" s="129"/>
      <c r="CG78" s="129"/>
      <c r="CH78" s="129"/>
      <c r="CI78" s="129"/>
      <c r="CJ78" s="129"/>
      <c r="CK78" s="129"/>
      <c r="CL78" s="129"/>
      <c r="CM78" s="129"/>
      <c r="CN78" s="129"/>
      <c r="CO78" s="129"/>
      <c r="CP78" s="129"/>
      <c r="CQ78" s="129"/>
      <c r="CR78" s="129"/>
      <c r="CS78" s="129"/>
      <c r="CT78" s="129"/>
      <c r="CU78" s="129"/>
      <c r="CV78" s="129"/>
      <c r="CW78" s="129"/>
      <c r="CX78" s="129"/>
      <c r="CY78" s="129"/>
      <c r="CZ78" s="129"/>
      <c r="DA78" s="129"/>
      <c r="DB78" s="129"/>
      <c r="DC78" s="129"/>
      <c r="DD78" s="129"/>
      <c r="DE78" s="129"/>
      <c r="DF78" s="129"/>
      <c r="DG78" s="129"/>
      <c r="DH78" s="129"/>
      <c r="DI78" s="129"/>
      <c r="DJ78" s="129"/>
      <c r="DK78" s="129"/>
      <c r="DL78" s="129"/>
      <c r="DM78" s="129"/>
      <c r="DN78" s="129"/>
      <c r="DO78" s="129"/>
      <c r="DP78" s="129"/>
      <c r="DQ78" s="129"/>
      <c r="DR78" s="129"/>
      <c r="DS78" s="129"/>
      <c r="DT78" s="129" t="str">
        <f t="shared" ca="1" si="2"/>
        <v/>
      </c>
      <c r="DU78" s="129"/>
      <c r="DV78" s="129"/>
      <c r="DW78" s="129"/>
      <c r="DX78" s="129"/>
      <c r="DY78" s="129"/>
      <c r="DZ78" s="129"/>
      <c r="EA78" s="129"/>
      <c r="EB78" s="129"/>
      <c r="EC78" s="129"/>
      <c r="ED78" s="129"/>
      <c r="EE78" s="129"/>
      <c r="EF78" s="129"/>
      <c r="IE78" s="128" t="str">
        <f t="shared" ca="1" si="3"/>
        <v/>
      </c>
    </row>
    <row r="79" spans="1:239" x14ac:dyDescent="0.25">
      <c r="A79" s="9" t="s">
        <v>135</v>
      </c>
      <c r="B79" s="10" t="s">
        <v>54</v>
      </c>
      <c r="C79" s="10" t="s">
        <v>9</v>
      </c>
      <c r="D79" s="79" t="s">
        <v>136</v>
      </c>
      <c r="E79" s="77" t="s">
        <v>912</v>
      </c>
      <c r="F79" s="129"/>
      <c r="G79" s="129"/>
      <c r="H79" s="9" t="s">
        <v>443</v>
      </c>
      <c r="I79" s="10">
        <v>9</v>
      </c>
      <c r="J79" s="10">
        <v>9</v>
      </c>
      <c r="K79" s="10" t="str">
        <f>IF(I77=J77,IF(I77="pt","pt","мм"),"арм.="&amp;IF(I77="pt","pt","мм")&amp;"; разм.="&amp;IF(J77="pt","pt","мм"))</f>
        <v>pt</v>
      </c>
      <c r="L79" s="79" t="s">
        <v>444</v>
      </c>
      <c r="M79" s="77" t="s">
        <v>912</v>
      </c>
      <c r="N79" s="129"/>
      <c r="O79" s="129"/>
      <c r="P79" s="129"/>
      <c r="Q79" s="129"/>
      <c r="R79" s="129"/>
      <c r="S79" s="129"/>
      <c r="T79" s="129"/>
      <c r="U79" s="129"/>
      <c r="V79" s="129"/>
      <c r="W79" s="129"/>
      <c r="X79" s="129"/>
      <c r="Y79" s="129"/>
      <c r="Z79" s="129"/>
      <c r="AA79" s="129"/>
      <c r="AB79" s="129"/>
      <c r="AC79" s="129"/>
      <c r="AD79" s="129"/>
      <c r="AE79" s="129"/>
      <c r="AF79" s="129"/>
      <c r="AG79" s="129"/>
      <c r="AH79" s="129"/>
      <c r="AI79" s="129"/>
      <c r="AJ79" s="129"/>
      <c r="AK79" s="129"/>
      <c r="AL79" s="129"/>
      <c r="AM79" s="129"/>
      <c r="AN79" s="129"/>
      <c r="AO79" s="129"/>
      <c r="AP79" s="129"/>
      <c r="AQ79" s="129"/>
      <c r="AR79" s="129"/>
      <c r="AS79" s="129"/>
      <c r="AT79" s="129"/>
      <c r="AU79" s="129"/>
      <c r="AV79" s="129"/>
      <c r="AW79" s="129"/>
      <c r="AX79" s="129"/>
      <c r="AY79" s="129"/>
      <c r="AZ79" s="129"/>
      <c r="BA79" s="129"/>
      <c r="BB79" s="129"/>
      <c r="BC79" s="129"/>
      <c r="BD79" s="129"/>
      <c r="BE79" s="129"/>
      <c r="BF79" s="129"/>
      <c r="BG79" s="129"/>
      <c r="BH79" s="129"/>
      <c r="BI79" s="129"/>
      <c r="BJ79" s="129"/>
      <c r="BK79" s="129"/>
      <c r="BL79" s="129"/>
      <c r="BM79" s="129"/>
      <c r="BN79" s="129"/>
      <c r="BO79" s="129"/>
      <c r="BP79" s="129"/>
      <c r="BQ79" s="129"/>
      <c r="BR79" s="129"/>
      <c r="BS79" s="129"/>
      <c r="BT79" s="129"/>
      <c r="BU79" s="129"/>
      <c r="BV79" s="129"/>
      <c r="BW79" s="129"/>
      <c r="BX79" s="129"/>
      <c r="BY79" s="129"/>
      <c r="BZ79" s="129"/>
      <c r="CA79" s="129"/>
      <c r="CB79" s="129"/>
      <c r="CC79" s="129"/>
      <c r="CD79" s="129"/>
      <c r="CE79" s="129"/>
      <c r="CF79" s="129"/>
      <c r="CG79" s="129"/>
      <c r="CH79" s="129"/>
      <c r="CI79" s="129"/>
      <c r="CJ79" s="129"/>
      <c r="CK79" s="129"/>
      <c r="CL79" s="129"/>
      <c r="CM79" s="129"/>
      <c r="CN79" s="129"/>
      <c r="CO79" s="129"/>
      <c r="CP79" s="129"/>
      <c r="CQ79" s="129"/>
      <c r="CR79" s="129"/>
      <c r="CS79" s="129"/>
      <c r="CT79" s="129"/>
      <c r="CU79" s="129"/>
      <c r="CV79" s="129"/>
      <c r="CW79" s="129"/>
      <c r="CX79" s="129"/>
      <c r="CY79" s="129"/>
      <c r="CZ79" s="129"/>
      <c r="DA79" s="129"/>
      <c r="DB79" s="129"/>
      <c r="DC79" s="129"/>
      <c r="DD79" s="129"/>
      <c r="DE79" s="129"/>
      <c r="DF79" s="129"/>
      <c r="DG79" s="129"/>
      <c r="DH79" s="129"/>
      <c r="DI79" s="129"/>
      <c r="DJ79" s="129"/>
      <c r="DK79" s="129"/>
      <c r="DL79" s="129"/>
      <c r="DM79" s="129"/>
      <c r="DN79" s="129"/>
      <c r="DO79" s="129"/>
      <c r="DP79" s="129"/>
      <c r="DQ79" s="129"/>
      <c r="DR79" s="129"/>
      <c r="DS79" s="129"/>
      <c r="DT79" s="129" t="str">
        <f t="shared" ca="1" si="2"/>
        <v/>
      </c>
      <c r="DU79" s="129"/>
      <c r="DV79" s="129"/>
      <c r="DW79" s="129"/>
      <c r="DX79" s="129"/>
      <c r="DY79" s="129"/>
      <c r="DZ79" s="129"/>
      <c r="EA79" s="129"/>
      <c r="EB79" s="129"/>
      <c r="EC79" s="129"/>
      <c r="ED79" s="129"/>
      <c r="EE79" s="129"/>
      <c r="EF79" s="129"/>
      <c r="IE79" s="128" t="str">
        <f t="shared" ca="1" si="3"/>
        <v/>
      </c>
    </row>
    <row r="80" spans="1:239" x14ac:dyDescent="0.25">
      <c r="A80" s="9" t="s">
        <v>137</v>
      </c>
      <c r="B80" s="10">
        <v>1</v>
      </c>
      <c r="C80" s="10" t="s">
        <v>9</v>
      </c>
      <c r="D80" s="79" t="s">
        <v>138</v>
      </c>
      <c r="E80" s="77" t="s">
        <v>912</v>
      </c>
      <c r="F80" s="129"/>
      <c r="G80" s="129"/>
      <c r="H80" s="9" t="s">
        <v>445</v>
      </c>
      <c r="I80" s="10" t="s">
        <v>9</v>
      </c>
      <c r="J80" s="10" t="s">
        <v>446</v>
      </c>
      <c r="K80" s="10" t="s">
        <v>9</v>
      </c>
      <c r="L80" s="79" t="s">
        <v>447</v>
      </c>
      <c r="M80" s="77" t="s">
        <v>912</v>
      </c>
      <c r="N80" s="129"/>
      <c r="O80" s="129"/>
      <c r="P80" s="129"/>
      <c r="Q80" s="129"/>
      <c r="R80" s="129"/>
      <c r="S80" s="129"/>
      <c r="T80" s="129"/>
      <c r="U80" s="129"/>
      <c r="V80" s="129"/>
      <c r="W80" s="129"/>
      <c r="X80" s="129"/>
      <c r="Y80" s="129"/>
      <c r="Z80" s="129"/>
      <c r="AA80" s="129"/>
      <c r="AB80" s="129"/>
      <c r="AC80" s="129"/>
      <c r="AD80" s="129"/>
      <c r="AE80" s="129"/>
      <c r="AF80" s="129"/>
      <c r="AG80" s="129"/>
      <c r="AH80" s="129"/>
      <c r="AI80" s="129"/>
      <c r="AJ80" s="129"/>
      <c r="AK80" s="129"/>
      <c r="AL80" s="129"/>
      <c r="AM80" s="129"/>
      <c r="AN80" s="129"/>
      <c r="AO80" s="129"/>
      <c r="AP80" s="129"/>
      <c r="AQ80" s="129"/>
      <c r="AR80" s="129"/>
      <c r="AS80" s="129"/>
      <c r="AT80" s="129"/>
      <c r="AU80" s="129"/>
      <c r="AV80" s="129"/>
      <c r="AW80" s="129"/>
      <c r="AX80" s="129"/>
      <c r="AY80" s="129"/>
      <c r="AZ80" s="129"/>
      <c r="BA80" s="129"/>
      <c r="BB80" s="129"/>
      <c r="BC80" s="129"/>
      <c r="BD80" s="129"/>
      <c r="BE80" s="129"/>
      <c r="BF80" s="129"/>
      <c r="BG80" s="129"/>
      <c r="BH80" s="129"/>
      <c r="BI80" s="129"/>
      <c r="BJ80" s="129"/>
      <c r="BK80" s="129"/>
      <c r="BL80" s="129"/>
      <c r="BM80" s="129"/>
      <c r="BN80" s="129"/>
      <c r="BO80" s="129"/>
      <c r="BP80" s="129"/>
      <c r="BQ80" s="129"/>
      <c r="BR80" s="129"/>
      <c r="BS80" s="129"/>
      <c r="BT80" s="129"/>
      <c r="BU80" s="129"/>
      <c r="BV80" s="129"/>
      <c r="BW80" s="129"/>
      <c r="BX80" s="129"/>
      <c r="BY80" s="129"/>
      <c r="BZ80" s="129"/>
      <c r="CA80" s="129"/>
      <c r="CB80" s="129"/>
      <c r="CC80" s="129"/>
      <c r="CD80" s="129"/>
      <c r="CE80" s="129"/>
      <c r="CF80" s="129"/>
      <c r="CG80" s="129"/>
      <c r="CH80" s="129"/>
      <c r="CI80" s="129"/>
      <c r="CJ80" s="129"/>
      <c r="CK80" s="129"/>
      <c r="CL80" s="129"/>
      <c r="CM80" s="129"/>
      <c r="CN80" s="129"/>
      <c r="CO80" s="129"/>
      <c r="CP80" s="129"/>
      <c r="CQ80" s="129"/>
      <c r="CR80" s="129"/>
      <c r="CS80" s="129"/>
      <c r="CT80" s="129"/>
      <c r="CU80" s="129"/>
      <c r="CV80" s="129"/>
      <c r="CW80" s="129"/>
      <c r="CX80" s="129"/>
      <c r="CY80" s="129"/>
      <c r="CZ80" s="129"/>
      <c r="DA80" s="129"/>
      <c r="DB80" s="129"/>
      <c r="DC80" s="129"/>
      <c r="DD80" s="129"/>
      <c r="DE80" s="129"/>
      <c r="DF80" s="129"/>
      <c r="DG80" s="129"/>
      <c r="DH80" s="129"/>
      <c r="DI80" s="129"/>
      <c r="DJ80" s="129"/>
      <c r="DK80" s="129"/>
      <c r="DL80" s="129"/>
      <c r="DM80" s="129"/>
      <c r="DN80" s="129"/>
      <c r="DO80" s="129"/>
      <c r="DP80" s="129"/>
      <c r="DQ80" s="129"/>
      <c r="DR80" s="129"/>
      <c r="DS80" s="129"/>
      <c r="DT80" s="129" t="str">
        <f t="shared" ca="1" si="2"/>
        <v/>
      </c>
      <c r="DU80" s="129"/>
      <c r="DV80" s="129"/>
      <c r="DW80" s="129"/>
      <c r="DX80" s="129"/>
      <c r="DY80" s="129"/>
      <c r="DZ80" s="129"/>
      <c r="EA80" s="129"/>
      <c r="EB80" s="129"/>
      <c r="EC80" s="129"/>
      <c r="ED80" s="129"/>
      <c r="EE80" s="129"/>
      <c r="EF80" s="129"/>
      <c r="IE80" s="128" t="str">
        <f t="shared" ca="1" si="3"/>
        <v/>
      </c>
    </row>
    <row r="81" spans="1:239" x14ac:dyDescent="0.25">
      <c r="A81" s="9" t="s">
        <v>139</v>
      </c>
      <c r="B81" s="10" t="s">
        <v>140</v>
      </c>
      <c r="C81" s="10" t="s">
        <v>9</v>
      </c>
      <c r="D81" s="79" t="s">
        <v>141</v>
      </c>
      <c r="E81" s="77" t="s">
        <v>912</v>
      </c>
      <c r="F81" s="129"/>
      <c r="G81" s="129"/>
      <c r="H81" s="9" t="s">
        <v>448</v>
      </c>
      <c r="I81" s="10" t="s">
        <v>9</v>
      </c>
      <c r="J81" s="10" t="s">
        <v>449</v>
      </c>
      <c r="K81" s="10" t="s">
        <v>9</v>
      </c>
      <c r="L81" s="79" t="s">
        <v>450</v>
      </c>
      <c r="M81" s="77" t="s">
        <v>912</v>
      </c>
      <c r="N81" s="129"/>
      <c r="O81" s="129"/>
      <c r="P81" s="129"/>
      <c r="Q81" s="129"/>
      <c r="R81" s="129"/>
      <c r="S81" s="129"/>
      <c r="T81" s="129"/>
      <c r="U81" s="129"/>
      <c r="V81" s="129"/>
      <c r="W81" s="129"/>
      <c r="X81" s="129"/>
      <c r="Y81" s="129"/>
      <c r="Z81" s="129"/>
      <c r="AA81" s="129"/>
      <c r="AB81" s="129"/>
      <c r="AC81" s="129"/>
      <c r="AD81" s="129"/>
      <c r="AE81" s="129"/>
      <c r="AF81" s="129"/>
      <c r="AG81" s="129"/>
      <c r="AH81" s="129"/>
      <c r="AI81" s="129"/>
      <c r="AJ81" s="129"/>
      <c r="AK81" s="129"/>
      <c r="AL81" s="129"/>
      <c r="AM81" s="129"/>
      <c r="AN81" s="129"/>
      <c r="AO81" s="129"/>
      <c r="AP81" s="129"/>
      <c r="AQ81" s="129"/>
      <c r="AR81" s="129"/>
      <c r="AS81" s="129"/>
      <c r="AT81" s="129"/>
      <c r="AU81" s="129"/>
      <c r="AV81" s="129"/>
      <c r="AW81" s="129"/>
      <c r="AX81" s="129"/>
      <c r="AY81" s="129"/>
      <c r="AZ81" s="129"/>
      <c r="BA81" s="129"/>
      <c r="BB81" s="129"/>
      <c r="BC81" s="129"/>
      <c r="BD81" s="129"/>
      <c r="BE81" s="129"/>
      <c r="BF81" s="129"/>
      <c r="BG81" s="129"/>
      <c r="BH81" s="129"/>
      <c r="BI81" s="129"/>
      <c r="BJ81" s="129"/>
      <c r="BK81" s="129"/>
      <c r="BL81" s="129"/>
      <c r="BM81" s="129"/>
      <c r="BN81" s="129"/>
      <c r="BO81" s="129"/>
      <c r="BP81" s="129"/>
      <c r="BQ81" s="129"/>
      <c r="BR81" s="129"/>
      <c r="BS81" s="129"/>
      <c r="BT81" s="129"/>
      <c r="BU81" s="129"/>
      <c r="BV81" s="129"/>
      <c r="BW81" s="129"/>
      <c r="BX81" s="129"/>
      <c r="BY81" s="129"/>
      <c r="BZ81" s="129"/>
      <c r="CA81" s="129"/>
      <c r="CB81" s="129"/>
      <c r="CC81" s="129"/>
      <c r="CD81" s="129"/>
      <c r="CE81" s="129"/>
      <c r="CF81" s="129"/>
      <c r="CG81" s="129"/>
      <c r="CH81" s="129"/>
      <c r="CI81" s="129"/>
      <c r="CJ81" s="129"/>
      <c r="CK81" s="129"/>
      <c r="CL81" s="129"/>
      <c r="CM81" s="129"/>
      <c r="CN81" s="129"/>
      <c r="CO81" s="129"/>
      <c r="CP81" s="129"/>
      <c r="CQ81" s="129"/>
      <c r="CR81" s="129"/>
      <c r="CS81" s="129"/>
      <c r="CT81" s="129"/>
      <c r="CU81" s="129"/>
      <c r="CV81" s="129"/>
      <c r="CW81" s="129"/>
      <c r="CX81" s="129"/>
      <c r="CY81" s="129"/>
      <c r="CZ81" s="129"/>
      <c r="DA81" s="129"/>
      <c r="DB81" s="129"/>
      <c r="DC81" s="129"/>
      <c r="DD81" s="129"/>
      <c r="DE81" s="129"/>
      <c r="DF81" s="129"/>
      <c r="DG81" s="129"/>
      <c r="DH81" s="129"/>
      <c r="DI81" s="129"/>
      <c r="DJ81" s="129"/>
      <c r="DK81" s="129"/>
      <c r="DL81" s="129"/>
      <c r="DM81" s="129"/>
      <c r="DN81" s="129"/>
      <c r="DO81" s="129"/>
      <c r="DP81" s="129"/>
      <c r="DQ81" s="129"/>
      <c r="DR81" s="129"/>
      <c r="DS81" s="129"/>
      <c r="DT81" s="129" t="str">
        <f t="shared" ca="1" si="2"/>
        <v/>
      </c>
      <c r="DU81" s="129"/>
      <c r="DV81" s="129"/>
      <c r="DW81" s="129"/>
      <c r="DX81" s="129"/>
      <c r="DY81" s="129"/>
      <c r="DZ81" s="129"/>
      <c r="EA81" s="129"/>
      <c r="EB81" s="129"/>
      <c r="EC81" s="129"/>
      <c r="ED81" s="129"/>
      <c r="EE81" s="129"/>
      <c r="EF81" s="129"/>
      <c r="IE81" s="128" t="str">
        <f t="shared" ca="1" si="3"/>
        <v/>
      </c>
    </row>
    <row r="82" spans="1:239" x14ac:dyDescent="0.25">
      <c r="A82" s="9" t="s">
        <v>142</v>
      </c>
      <c r="B82" s="10" t="s">
        <v>143</v>
      </c>
      <c r="C82" s="10" t="s">
        <v>9</v>
      </c>
      <c r="D82" s="79" t="s">
        <v>144</v>
      </c>
      <c r="E82" s="77" t="s">
        <v>912</v>
      </c>
      <c r="F82" s="129"/>
      <c r="G82" s="129"/>
      <c r="H82" s="9" t="s">
        <v>451</v>
      </c>
      <c r="I82" s="23" t="s">
        <v>452</v>
      </c>
      <c r="J82" s="23" t="s">
        <v>452</v>
      </c>
      <c r="K82" s="10" t="s">
        <v>243</v>
      </c>
      <c r="L82" s="79" t="s">
        <v>453</v>
      </c>
      <c r="M82" s="77" t="s">
        <v>912</v>
      </c>
      <c r="N82" s="129"/>
      <c r="O82" s="129"/>
      <c r="P82" s="129"/>
      <c r="Q82" s="129"/>
      <c r="R82" s="129"/>
      <c r="S82" s="129"/>
      <c r="T82" s="129"/>
      <c r="U82" s="129"/>
      <c r="V82" s="129"/>
      <c r="W82" s="129"/>
      <c r="X82" s="129"/>
      <c r="Y82" s="129"/>
      <c r="Z82" s="129"/>
      <c r="AA82" s="129"/>
      <c r="AB82" s="129"/>
      <c r="AC82" s="129"/>
      <c r="AD82" s="129"/>
      <c r="AE82" s="129"/>
      <c r="AF82" s="129"/>
      <c r="AG82" s="129"/>
      <c r="AH82" s="129"/>
      <c r="AI82" s="129"/>
      <c r="AJ82" s="129"/>
      <c r="AK82" s="129"/>
      <c r="AL82" s="129"/>
      <c r="AM82" s="129"/>
      <c r="AN82" s="129"/>
      <c r="AO82" s="129"/>
      <c r="AP82" s="129"/>
      <c r="AQ82" s="129"/>
      <c r="AR82" s="129"/>
      <c r="AS82" s="129"/>
      <c r="AT82" s="129"/>
      <c r="AU82" s="129"/>
      <c r="AV82" s="129"/>
      <c r="AW82" s="129"/>
      <c r="AX82" s="129"/>
      <c r="AY82" s="129"/>
      <c r="AZ82" s="129"/>
      <c r="BA82" s="129"/>
      <c r="BB82" s="129"/>
      <c r="BC82" s="129"/>
      <c r="BD82" s="129"/>
      <c r="BE82" s="129"/>
      <c r="BF82" s="129"/>
      <c r="BG82" s="129"/>
      <c r="BH82" s="129"/>
      <c r="BI82" s="129"/>
      <c r="BJ82" s="129"/>
      <c r="BK82" s="129"/>
      <c r="BL82" s="129"/>
      <c r="BM82" s="129"/>
      <c r="BN82" s="129"/>
      <c r="BO82" s="129"/>
      <c r="BP82" s="129"/>
      <c r="BQ82" s="129"/>
      <c r="BR82" s="129"/>
      <c r="BS82" s="129"/>
      <c r="BT82" s="129"/>
      <c r="BU82" s="129"/>
      <c r="BV82" s="129"/>
      <c r="BW82" s="129"/>
      <c r="BX82" s="129"/>
      <c r="BY82" s="129"/>
      <c r="BZ82" s="129"/>
      <c r="CA82" s="129"/>
      <c r="CB82" s="129"/>
      <c r="CC82" s="129"/>
      <c r="CD82" s="129"/>
      <c r="CE82" s="129"/>
      <c r="CF82" s="129"/>
      <c r="CG82" s="129"/>
      <c r="CH82" s="129"/>
      <c r="CI82" s="129"/>
      <c r="CJ82" s="129"/>
      <c r="CK82" s="129"/>
      <c r="CL82" s="129"/>
      <c r="CM82" s="129"/>
      <c r="CN82" s="129"/>
      <c r="CO82" s="129"/>
      <c r="CP82" s="129"/>
      <c r="CQ82" s="129"/>
      <c r="CR82" s="129"/>
      <c r="CS82" s="129"/>
      <c r="CT82" s="129"/>
      <c r="CU82" s="129"/>
      <c r="CV82" s="129"/>
      <c r="CW82" s="129"/>
      <c r="CX82" s="129"/>
      <c r="CY82" s="129"/>
      <c r="CZ82" s="129"/>
      <c r="DA82" s="129"/>
      <c r="DB82" s="129"/>
      <c r="DC82" s="129"/>
      <c r="DD82" s="129"/>
      <c r="DE82" s="129"/>
      <c r="DF82" s="129"/>
      <c r="DG82" s="129"/>
      <c r="DH82" s="129"/>
      <c r="DI82" s="129"/>
      <c r="DJ82" s="129"/>
      <c r="DK82" s="129"/>
      <c r="DL82" s="129"/>
      <c r="DM82" s="129"/>
      <c r="DN82" s="129"/>
      <c r="DO82" s="129"/>
      <c r="DP82" s="129"/>
      <c r="DQ82" s="129"/>
      <c r="DR82" s="129"/>
      <c r="DS82" s="129"/>
      <c r="DT82" s="129" t="str">
        <f t="shared" ca="1" si="2"/>
        <v/>
      </c>
      <c r="DU82" s="129"/>
      <c r="DV82" s="129"/>
      <c r="DW82" s="129"/>
      <c r="DX82" s="129"/>
      <c r="DY82" s="129"/>
      <c r="DZ82" s="129"/>
      <c r="EA82" s="129"/>
      <c r="EB82" s="129"/>
      <c r="EC82" s="129"/>
      <c r="ED82" s="129"/>
      <c r="EE82" s="129"/>
      <c r="EF82" s="129"/>
      <c r="IE82" s="128" t="str">
        <f t="shared" ca="1" si="3"/>
        <v/>
      </c>
    </row>
    <row r="83" spans="1:239" x14ac:dyDescent="0.25">
      <c r="A83" s="9" t="s">
        <v>145</v>
      </c>
      <c r="B83" s="10">
        <v>1</v>
      </c>
      <c r="C83" s="10" t="s">
        <v>9</v>
      </c>
      <c r="D83" s="79" t="s">
        <v>146</v>
      </c>
      <c r="E83" s="77" t="s">
        <v>912</v>
      </c>
      <c r="F83" s="129"/>
      <c r="G83" s="129"/>
      <c r="H83" s="9" t="s">
        <v>454</v>
      </c>
      <c r="I83" s="23" t="s">
        <v>9</v>
      </c>
      <c r="J83" s="23" t="s">
        <v>455</v>
      </c>
      <c r="K83" s="10" t="s">
        <v>243</v>
      </c>
      <c r="L83" s="79" t="s">
        <v>456</v>
      </c>
      <c r="M83" s="77" t="s">
        <v>912</v>
      </c>
      <c r="N83" s="129"/>
      <c r="O83" s="129"/>
      <c r="P83" s="129"/>
      <c r="Q83" s="129"/>
      <c r="R83" s="129"/>
      <c r="S83" s="129"/>
      <c r="T83" s="129"/>
      <c r="U83" s="129"/>
      <c r="V83" s="129"/>
      <c r="W83" s="129"/>
      <c r="X83" s="129"/>
      <c r="Y83" s="129"/>
      <c r="Z83" s="129"/>
      <c r="AA83" s="129"/>
      <c r="AB83" s="129"/>
      <c r="AC83" s="129"/>
      <c r="AD83" s="129"/>
      <c r="AE83" s="129"/>
      <c r="AF83" s="129"/>
      <c r="AG83" s="129"/>
      <c r="AH83" s="129"/>
      <c r="AI83" s="129"/>
      <c r="AJ83" s="129"/>
      <c r="AK83" s="129"/>
      <c r="AL83" s="129"/>
      <c r="AM83" s="129"/>
      <c r="AN83" s="129"/>
      <c r="AO83" s="129"/>
      <c r="AP83" s="129"/>
      <c r="AQ83" s="129"/>
      <c r="AR83" s="129"/>
      <c r="AS83" s="129"/>
      <c r="AT83" s="129"/>
      <c r="AU83" s="129"/>
      <c r="AV83" s="129"/>
      <c r="AW83" s="129"/>
      <c r="AX83" s="129"/>
      <c r="AY83" s="129"/>
      <c r="AZ83" s="129"/>
      <c r="BA83" s="129"/>
      <c r="BB83" s="129"/>
      <c r="BC83" s="129"/>
      <c r="BD83" s="129"/>
      <c r="BE83" s="129"/>
      <c r="BF83" s="129"/>
      <c r="BG83" s="129"/>
      <c r="BH83" s="129"/>
      <c r="BI83" s="129"/>
      <c r="BJ83" s="129"/>
      <c r="BK83" s="129"/>
      <c r="BL83" s="129"/>
      <c r="BM83" s="129"/>
      <c r="BN83" s="129"/>
      <c r="BO83" s="129"/>
      <c r="BP83" s="129"/>
      <c r="BQ83" s="129"/>
      <c r="BR83" s="129"/>
      <c r="BS83" s="129"/>
      <c r="BT83" s="129"/>
      <c r="BU83" s="129"/>
      <c r="BV83" s="129"/>
      <c r="BW83" s="129"/>
      <c r="BX83" s="129"/>
      <c r="BY83" s="129"/>
      <c r="BZ83" s="129"/>
      <c r="CA83" s="129"/>
      <c r="CB83" s="129"/>
      <c r="CC83" s="129"/>
      <c r="CD83" s="129"/>
      <c r="CE83" s="129"/>
      <c r="CF83" s="129"/>
      <c r="CG83" s="129"/>
      <c r="CH83" s="129"/>
      <c r="CI83" s="129"/>
      <c r="CJ83" s="129"/>
      <c r="CK83" s="129"/>
      <c r="CL83" s="129"/>
      <c r="CM83" s="129"/>
      <c r="CN83" s="129"/>
      <c r="CO83" s="129"/>
      <c r="CP83" s="129"/>
      <c r="CQ83" s="129"/>
      <c r="CR83" s="129"/>
      <c r="CS83" s="129"/>
      <c r="CT83" s="129"/>
      <c r="CU83" s="129"/>
      <c r="CV83" s="129"/>
      <c r="CW83" s="129"/>
      <c r="CX83" s="129"/>
      <c r="CY83" s="129"/>
      <c r="CZ83" s="129"/>
      <c r="DA83" s="129"/>
      <c r="DB83" s="129"/>
      <c r="DC83" s="129"/>
      <c r="DD83" s="129"/>
      <c r="DE83" s="129"/>
      <c r="DF83" s="129"/>
      <c r="DG83" s="129"/>
      <c r="DH83" s="129"/>
      <c r="DI83" s="129"/>
      <c r="DJ83" s="129"/>
      <c r="DK83" s="129"/>
      <c r="DL83" s="129"/>
      <c r="DM83" s="129"/>
      <c r="DN83" s="129"/>
      <c r="DO83" s="129"/>
      <c r="DP83" s="129"/>
      <c r="DQ83" s="129"/>
      <c r="DR83" s="129"/>
      <c r="DS83" s="129"/>
      <c r="DT83" s="129" t="str">
        <f t="shared" ca="1" si="2"/>
        <v/>
      </c>
      <c r="DU83" s="129"/>
      <c r="DV83" s="129"/>
      <c r="DW83" s="129"/>
      <c r="DX83" s="129"/>
      <c r="DY83" s="129"/>
      <c r="DZ83" s="129"/>
      <c r="EA83" s="129"/>
      <c r="EB83" s="129"/>
      <c r="EC83" s="129"/>
      <c r="ED83" s="129"/>
      <c r="EE83" s="129"/>
      <c r="EF83" s="129"/>
      <c r="IE83" s="128" t="str">
        <f t="shared" ca="1" si="3"/>
        <v/>
      </c>
    </row>
    <row r="84" spans="1:239" x14ac:dyDescent="0.25">
      <c r="A84" s="11" t="s">
        <v>147</v>
      </c>
      <c r="B84" s="12"/>
      <c r="C84" s="12" t="s">
        <v>9</v>
      </c>
      <c r="D84" s="80"/>
      <c r="E84" s="12"/>
      <c r="F84" s="129"/>
      <c r="G84" s="129"/>
      <c r="H84" s="9" t="s">
        <v>2509</v>
      </c>
      <c r="I84" s="147">
        <v>2</v>
      </c>
      <c r="J84" s="147"/>
      <c r="K84" s="10" t="s">
        <v>232</v>
      </c>
      <c r="L84" s="79" t="s">
        <v>2510</v>
      </c>
      <c r="M84" s="77" t="s">
        <v>912</v>
      </c>
      <c r="N84" s="129"/>
      <c r="O84" s="129"/>
      <c r="P84" s="129"/>
      <c r="Q84" s="129"/>
      <c r="R84" s="129"/>
      <c r="S84" s="129"/>
      <c r="T84" s="129"/>
      <c r="U84" s="129"/>
      <c r="V84" s="129"/>
      <c r="W84" s="129"/>
      <c r="X84" s="129"/>
      <c r="Y84" s="129"/>
      <c r="Z84" s="129"/>
      <c r="AA84" s="129"/>
      <c r="AB84" s="129"/>
      <c r="AC84" s="129"/>
      <c r="AD84" s="129"/>
      <c r="AE84" s="129"/>
      <c r="AF84" s="129"/>
      <c r="AG84" s="129"/>
      <c r="AH84" s="129"/>
      <c r="AI84" s="129"/>
      <c r="AJ84" s="129"/>
      <c r="AK84" s="129"/>
      <c r="AL84" s="129"/>
      <c r="AM84" s="129"/>
      <c r="AN84" s="129"/>
      <c r="AO84" s="129"/>
      <c r="AP84" s="129"/>
      <c r="AQ84" s="129"/>
      <c r="AR84" s="129"/>
      <c r="AS84" s="129"/>
      <c r="AT84" s="129"/>
      <c r="AU84" s="129"/>
      <c r="AV84" s="129"/>
      <c r="AW84" s="129"/>
      <c r="AX84" s="129"/>
      <c r="AY84" s="129"/>
      <c r="AZ84" s="129"/>
      <c r="BA84" s="129"/>
      <c r="BB84" s="129"/>
      <c r="BC84" s="129"/>
      <c r="BD84" s="129"/>
      <c r="BE84" s="129"/>
      <c r="BF84" s="129"/>
      <c r="BG84" s="129"/>
      <c r="BH84" s="129"/>
      <c r="BI84" s="129"/>
      <c r="BJ84" s="129"/>
      <c r="BK84" s="129"/>
      <c r="BL84" s="129"/>
      <c r="BM84" s="129"/>
      <c r="BN84" s="129"/>
      <c r="BO84" s="129"/>
      <c r="BP84" s="129"/>
      <c r="BQ84" s="129"/>
      <c r="BR84" s="129"/>
      <c r="BS84" s="129"/>
      <c r="BT84" s="129"/>
      <c r="BU84" s="129"/>
      <c r="BV84" s="129"/>
      <c r="BW84" s="129"/>
      <c r="BX84" s="129"/>
      <c r="BY84" s="129"/>
      <c r="BZ84" s="129"/>
      <c r="CA84" s="129"/>
      <c r="CB84" s="129"/>
      <c r="CC84" s="129"/>
      <c r="CD84" s="129"/>
      <c r="CE84" s="129"/>
      <c r="CF84" s="129"/>
      <c r="CG84" s="129"/>
      <c r="CH84" s="129"/>
      <c r="CI84" s="129"/>
      <c r="CJ84" s="129"/>
      <c r="CK84" s="129"/>
      <c r="CL84" s="129"/>
      <c r="CM84" s="129"/>
      <c r="CN84" s="129"/>
      <c r="CO84" s="129"/>
      <c r="CP84" s="129"/>
      <c r="CQ84" s="129"/>
      <c r="CR84" s="129"/>
      <c r="CS84" s="129"/>
      <c r="CT84" s="129"/>
      <c r="CU84" s="129"/>
      <c r="CV84" s="129"/>
      <c r="CW84" s="129"/>
      <c r="CX84" s="129"/>
      <c r="CY84" s="129"/>
      <c r="CZ84" s="129"/>
      <c r="DA84" s="129"/>
      <c r="DB84" s="129"/>
      <c r="DC84" s="129"/>
      <c r="DD84" s="129"/>
      <c r="DE84" s="129"/>
      <c r="DF84" s="129"/>
      <c r="DG84" s="129"/>
      <c r="DH84" s="129"/>
      <c r="DI84" s="129"/>
      <c r="DJ84" s="129"/>
      <c r="DK84" s="129"/>
      <c r="DL84" s="129"/>
      <c r="DM84" s="129"/>
      <c r="DN84" s="129"/>
      <c r="DO84" s="129"/>
      <c r="DP84" s="129"/>
      <c r="DQ84" s="129"/>
      <c r="DR84" s="129"/>
      <c r="DS84" s="129"/>
      <c r="DT84" s="129" t="str">
        <f t="shared" ca="1" si="2"/>
        <v/>
      </c>
      <c r="DU84" s="129"/>
      <c r="DV84" s="129"/>
      <c r="DW84" s="129"/>
      <c r="DX84" s="129"/>
      <c r="DY84" s="129"/>
      <c r="DZ84" s="129"/>
      <c r="EA84" s="129"/>
      <c r="EB84" s="129"/>
      <c r="EC84" s="129"/>
      <c r="ED84" s="129"/>
      <c r="EE84" s="129"/>
      <c r="EF84" s="129"/>
      <c r="IE84" s="128" t="str">
        <f t="shared" ca="1" si="3"/>
        <v/>
      </c>
    </row>
    <row r="85" spans="1:239" x14ac:dyDescent="0.25">
      <c r="A85" s="9" t="s">
        <v>148</v>
      </c>
      <c r="B85" s="10">
        <v>10</v>
      </c>
      <c r="C85" s="10" t="str">
        <f>INDEX(rngUnitSettings,MATCH("Length",INDEX(rngUnitSettings,,1),0),2)</f>
        <v>mm</v>
      </c>
      <c r="D85" s="79" t="s">
        <v>149</v>
      </c>
      <c r="E85" s="77" t="s">
        <v>912</v>
      </c>
      <c r="F85" s="129"/>
      <c r="G85" s="129"/>
      <c r="Q85" s="129"/>
      <c r="R85" s="129"/>
      <c r="S85" s="129"/>
      <c r="T85" s="129"/>
      <c r="U85" s="129"/>
      <c r="V85" s="129"/>
      <c r="W85" s="129"/>
      <c r="X85" s="129"/>
      <c r="Y85" s="129"/>
      <c r="Z85" s="129"/>
      <c r="AA85" s="129"/>
      <c r="AB85" s="129"/>
      <c r="AC85" s="129"/>
      <c r="AD85" s="129"/>
      <c r="AE85" s="129"/>
      <c r="AF85" s="129"/>
      <c r="AG85" s="129"/>
      <c r="AH85" s="129"/>
      <c r="AI85" s="129"/>
      <c r="AJ85" s="129"/>
      <c r="AK85" s="129"/>
      <c r="AL85" s="129"/>
      <c r="AM85" s="129"/>
      <c r="AN85" s="129"/>
      <c r="AO85" s="129"/>
      <c r="AP85" s="129"/>
      <c r="AQ85" s="129"/>
      <c r="AR85" s="129"/>
      <c r="AS85" s="129"/>
      <c r="AT85" s="129"/>
      <c r="AU85" s="129"/>
      <c r="AV85" s="129"/>
      <c r="AW85" s="129"/>
      <c r="AX85" s="129"/>
      <c r="AY85" s="129"/>
      <c r="AZ85" s="129"/>
      <c r="BA85" s="129"/>
      <c r="BB85" s="129"/>
      <c r="BC85" s="129"/>
      <c r="BD85" s="129"/>
      <c r="BE85" s="129"/>
      <c r="BF85" s="129"/>
      <c r="BG85" s="129"/>
      <c r="BH85" s="129"/>
      <c r="BI85" s="129"/>
      <c r="BJ85" s="129"/>
      <c r="BK85" s="129"/>
      <c r="BL85" s="129"/>
      <c r="BM85" s="129"/>
      <c r="BN85" s="129"/>
      <c r="BO85" s="129"/>
      <c r="BP85" s="129"/>
      <c r="BQ85" s="129"/>
      <c r="BR85" s="129"/>
      <c r="BS85" s="129"/>
      <c r="BT85" s="129"/>
      <c r="BU85" s="129"/>
      <c r="BV85" s="129"/>
      <c r="BW85" s="129"/>
      <c r="BX85" s="129"/>
      <c r="BY85" s="129"/>
      <c r="BZ85" s="129"/>
      <c r="CA85" s="129"/>
      <c r="CB85" s="129"/>
      <c r="CC85" s="129"/>
      <c r="CD85" s="129"/>
      <c r="CE85" s="129"/>
      <c r="CF85" s="129"/>
      <c r="CG85" s="129"/>
      <c r="CH85" s="129"/>
      <c r="CI85" s="129"/>
      <c r="CJ85" s="129"/>
      <c r="CK85" s="129"/>
      <c r="CL85" s="129"/>
      <c r="CM85" s="129"/>
      <c r="CN85" s="129"/>
      <c r="CO85" s="129"/>
      <c r="CP85" s="129"/>
      <c r="CQ85" s="129"/>
      <c r="CR85" s="129"/>
      <c r="CS85" s="129"/>
      <c r="CT85" s="129"/>
      <c r="CU85" s="129"/>
      <c r="CV85" s="129"/>
      <c r="CW85" s="129"/>
      <c r="CX85" s="129"/>
      <c r="CY85" s="129"/>
      <c r="CZ85" s="129"/>
      <c r="DA85" s="129"/>
      <c r="DB85" s="129"/>
      <c r="DC85" s="129"/>
      <c r="DD85" s="129"/>
      <c r="DE85" s="129"/>
      <c r="DF85" s="129"/>
      <c r="DG85" s="129"/>
      <c r="DH85" s="129"/>
      <c r="DI85" s="129"/>
      <c r="DJ85" s="129"/>
      <c r="DK85" s="129"/>
      <c r="DL85" s="129"/>
      <c r="DM85" s="129"/>
      <c r="DN85" s="129"/>
      <c r="DO85" s="129"/>
      <c r="DP85" s="129"/>
      <c r="DQ85" s="129"/>
      <c r="DR85" s="129"/>
      <c r="DS85" s="129"/>
      <c r="DT85" s="129" t="str">
        <f t="shared" ca="1" si="2"/>
        <v/>
      </c>
      <c r="DU85" s="129"/>
      <c r="DV85" s="129"/>
      <c r="DW85" s="129"/>
      <c r="DX85" s="129"/>
      <c r="DY85" s="129"/>
      <c r="DZ85" s="129"/>
      <c r="EA85" s="129"/>
      <c r="EB85" s="129"/>
      <c r="EC85" s="129"/>
      <c r="ED85" s="129"/>
      <c r="EE85" s="129"/>
      <c r="EF85" s="129"/>
      <c r="IE85" s="128" t="str">
        <f t="shared" ca="1" si="3"/>
        <v/>
      </c>
    </row>
    <row r="86" spans="1:239" x14ac:dyDescent="0.25">
      <c r="A86" s="9" t="s">
        <v>150</v>
      </c>
      <c r="B86" s="10">
        <v>50</v>
      </c>
      <c r="C86" s="10" t="str">
        <f>INDEX(rngUnitSettings,MATCH("Length",INDEX(rngUnitSettings,,1),0),2)</f>
        <v>mm</v>
      </c>
      <c r="D86" s="79" t="s">
        <v>1576</v>
      </c>
      <c r="E86" s="77" t="s">
        <v>912</v>
      </c>
      <c r="F86" s="129"/>
      <c r="G86" s="129"/>
      <c r="H86" s="144" t="s">
        <v>915</v>
      </c>
      <c r="I86" s="145"/>
      <c r="J86" s="145"/>
      <c r="K86" s="145"/>
      <c r="L86" s="129"/>
      <c r="M86" s="129"/>
      <c r="N86" s="129"/>
      <c r="O86" s="129"/>
      <c r="P86" s="129"/>
      <c r="Q86" s="129"/>
      <c r="R86" s="129"/>
      <c r="S86" s="129"/>
      <c r="T86" s="129"/>
      <c r="U86" s="129"/>
      <c r="V86" s="129"/>
      <c r="W86" s="129"/>
      <c r="X86" s="129"/>
      <c r="Y86" s="129"/>
      <c r="Z86" s="129"/>
      <c r="AA86" s="129"/>
      <c r="AB86" s="129"/>
      <c r="AC86" s="129"/>
      <c r="AD86" s="129"/>
      <c r="AE86" s="129"/>
      <c r="AF86" s="129"/>
      <c r="AG86" s="129"/>
      <c r="AH86" s="129"/>
      <c r="AI86" s="129"/>
      <c r="AJ86" s="129"/>
      <c r="AK86" s="129"/>
      <c r="AL86" s="129"/>
      <c r="AM86" s="129"/>
      <c r="AN86" s="129"/>
      <c r="AO86" s="129"/>
      <c r="AP86" s="129"/>
      <c r="AQ86" s="129"/>
      <c r="AR86" s="129"/>
      <c r="AS86" s="129"/>
      <c r="AT86" s="129"/>
      <c r="AU86" s="129"/>
      <c r="AV86" s="129"/>
      <c r="AW86" s="129"/>
      <c r="AX86" s="129"/>
      <c r="AY86" s="129"/>
      <c r="AZ86" s="129"/>
      <c r="BA86" s="129"/>
      <c r="BB86" s="129"/>
      <c r="BC86" s="129"/>
      <c r="BD86" s="129"/>
      <c r="BE86" s="129"/>
      <c r="BF86" s="129"/>
      <c r="BG86" s="129"/>
      <c r="BH86" s="129"/>
      <c r="BI86" s="129"/>
      <c r="BJ86" s="129"/>
      <c r="BK86" s="129"/>
      <c r="BL86" s="129"/>
      <c r="BM86" s="129"/>
      <c r="BN86" s="129"/>
      <c r="BO86" s="129"/>
      <c r="BP86" s="129"/>
      <c r="BQ86" s="129"/>
      <c r="BR86" s="129"/>
      <c r="BS86" s="129"/>
      <c r="BT86" s="129"/>
      <c r="BU86" s="129"/>
      <c r="BV86" s="129"/>
      <c r="BW86" s="129"/>
      <c r="BX86" s="129"/>
      <c r="BY86" s="129"/>
      <c r="BZ86" s="129"/>
      <c r="CA86" s="129"/>
      <c r="CB86" s="129"/>
      <c r="CC86" s="129"/>
      <c r="CD86" s="129"/>
      <c r="CE86" s="129"/>
      <c r="CF86" s="129"/>
      <c r="CG86" s="129"/>
      <c r="CH86" s="129"/>
      <c r="CI86" s="129"/>
      <c r="CJ86" s="129"/>
      <c r="CK86" s="129"/>
      <c r="CL86" s="129"/>
      <c r="CM86" s="129"/>
      <c r="CN86" s="129"/>
      <c r="CO86" s="129"/>
      <c r="CP86" s="129"/>
      <c r="CQ86" s="129"/>
      <c r="CR86" s="129"/>
      <c r="CS86" s="129"/>
      <c r="CT86" s="129"/>
      <c r="CU86" s="129"/>
      <c r="CV86" s="129"/>
      <c r="CW86" s="129"/>
      <c r="CX86" s="129"/>
      <c r="CY86" s="129"/>
      <c r="CZ86" s="129"/>
      <c r="DA86" s="129"/>
      <c r="DB86" s="129"/>
      <c r="DC86" s="129"/>
      <c r="DD86" s="129"/>
      <c r="DE86" s="129"/>
      <c r="DF86" s="129"/>
      <c r="DG86" s="129"/>
      <c r="DH86" s="129"/>
      <c r="DI86" s="129"/>
      <c r="DJ86" s="129"/>
      <c r="DK86" s="129"/>
      <c r="DL86" s="129"/>
      <c r="DM86" s="129"/>
      <c r="DN86" s="129"/>
      <c r="DO86" s="129"/>
      <c r="DP86" s="129"/>
      <c r="DQ86" s="129"/>
      <c r="DR86" s="129"/>
      <c r="DS86" s="129"/>
      <c r="DT86" s="129" t="str">
        <f t="shared" ca="1" si="2"/>
        <v/>
      </c>
      <c r="DU86" s="129"/>
      <c r="DV86" s="129"/>
      <c r="DW86" s="129"/>
      <c r="DX86" s="129"/>
      <c r="DY86" s="129"/>
      <c r="DZ86" s="129"/>
      <c r="EA86" s="129"/>
      <c r="EB86" s="129"/>
      <c r="EC86" s="129"/>
      <c r="ED86" s="129"/>
      <c r="EE86" s="129"/>
      <c r="EF86" s="129"/>
      <c r="IE86" s="128" t="str">
        <f t="shared" ca="1" si="3"/>
        <v/>
      </c>
    </row>
    <row r="87" spans="1:239" x14ac:dyDescent="0.25">
      <c r="A87" s="9" t="s">
        <v>1577</v>
      </c>
      <c r="B87" s="90">
        <v>0.2</v>
      </c>
      <c r="C87" s="10" t="s">
        <v>9</v>
      </c>
      <c r="D87" s="79" t="s">
        <v>1578</v>
      </c>
      <c r="E87" s="77" t="s">
        <v>912</v>
      </c>
      <c r="F87" s="129"/>
      <c r="G87" s="129"/>
      <c r="H87" s="6" t="s">
        <v>1</v>
      </c>
      <c r="I87" s="7" t="s">
        <v>2</v>
      </c>
      <c r="J87" s="81" t="s">
        <v>3</v>
      </c>
      <c r="K87" s="8" t="s">
        <v>4</v>
      </c>
      <c r="L87" s="129"/>
      <c r="M87" s="129"/>
      <c r="N87" s="129"/>
      <c r="O87" s="129"/>
      <c r="P87" s="129"/>
      <c r="Q87" s="129"/>
      <c r="R87" s="129"/>
      <c r="S87" s="129"/>
      <c r="T87" s="129"/>
      <c r="U87" s="129"/>
      <c r="V87" s="129"/>
      <c r="W87" s="129"/>
      <c r="X87" s="129"/>
      <c r="Y87" s="129"/>
      <c r="Z87" s="129"/>
      <c r="AA87" s="129"/>
      <c r="AB87" s="129"/>
      <c r="AC87" s="129"/>
      <c r="AD87" s="129"/>
      <c r="AE87" s="129"/>
      <c r="AF87" s="129"/>
      <c r="AG87" s="129"/>
      <c r="AH87" s="129"/>
      <c r="AI87" s="129"/>
      <c r="AJ87" s="129"/>
      <c r="AK87" s="129"/>
      <c r="AL87" s="129"/>
      <c r="AM87" s="129"/>
      <c r="AN87" s="129"/>
      <c r="AO87" s="129"/>
      <c r="AP87" s="129"/>
      <c r="AQ87" s="129"/>
      <c r="AR87" s="129"/>
      <c r="AS87" s="129"/>
      <c r="AT87" s="129"/>
      <c r="AU87" s="129"/>
      <c r="AV87" s="129"/>
      <c r="AW87" s="129"/>
      <c r="AX87" s="129"/>
      <c r="AY87" s="129"/>
      <c r="AZ87" s="129"/>
      <c r="BA87" s="129"/>
      <c r="BB87" s="129"/>
      <c r="BC87" s="129"/>
      <c r="BD87" s="129"/>
      <c r="BE87" s="129"/>
      <c r="BF87" s="129"/>
      <c r="BG87" s="129"/>
      <c r="BH87" s="129"/>
      <c r="BI87" s="129"/>
      <c r="BJ87" s="129"/>
      <c r="BK87" s="129"/>
      <c r="BL87" s="129"/>
      <c r="BM87" s="129"/>
      <c r="BN87" s="129"/>
      <c r="BO87" s="129"/>
      <c r="BP87" s="129"/>
      <c r="BQ87" s="129"/>
      <c r="BR87" s="129"/>
      <c r="BS87" s="129"/>
      <c r="BT87" s="129"/>
      <c r="BU87" s="129"/>
      <c r="BV87" s="129"/>
      <c r="BW87" s="129"/>
      <c r="BX87" s="129"/>
      <c r="BY87" s="129"/>
      <c r="BZ87" s="129"/>
      <c r="CA87" s="129"/>
      <c r="CB87" s="129"/>
      <c r="CC87" s="129"/>
      <c r="CD87" s="129"/>
      <c r="CE87" s="129"/>
      <c r="CF87" s="129"/>
      <c r="CG87" s="129"/>
      <c r="CH87" s="129"/>
      <c r="CI87" s="129"/>
      <c r="CJ87" s="129"/>
      <c r="CK87" s="129"/>
      <c r="CL87" s="129"/>
      <c r="CM87" s="129"/>
      <c r="CN87" s="129"/>
      <c r="CO87" s="129"/>
      <c r="CP87" s="129"/>
      <c r="CQ87" s="129"/>
      <c r="CR87" s="129"/>
      <c r="CS87" s="129"/>
      <c r="CT87" s="129"/>
      <c r="CU87" s="129"/>
      <c r="CV87" s="129"/>
      <c r="CW87" s="129"/>
      <c r="CX87" s="129"/>
      <c r="CY87" s="129"/>
      <c r="CZ87" s="129"/>
      <c r="DA87" s="129"/>
      <c r="DB87" s="129"/>
      <c r="DC87" s="129"/>
      <c r="DD87" s="129"/>
      <c r="DE87" s="129"/>
      <c r="DF87" s="129"/>
      <c r="DG87" s="129"/>
      <c r="DH87" s="129"/>
      <c r="DI87" s="129"/>
      <c r="DJ87" s="129"/>
      <c r="DK87" s="129"/>
      <c r="DL87" s="129"/>
      <c r="DM87" s="129"/>
      <c r="DN87" s="129"/>
      <c r="DO87" s="129"/>
      <c r="DP87" s="129"/>
      <c r="DQ87" s="129"/>
      <c r="DR87" s="129"/>
      <c r="DS87" s="129"/>
      <c r="DT87" s="129" t="str">
        <f t="shared" ca="1" si="2"/>
        <v/>
      </c>
      <c r="DU87" s="129"/>
      <c r="DV87" s="129"/>
      <c r="DW87" s="129"/>
      <c r="DX87" s="129"/>
      <c r="DY87" s="129"/>
      <c r="DZ87" s="129"/>
      <c r="EA87" s="129"/>
      <c r="EB87" s="129"/>
      <c r="EC87" s="129"/>
      <c r="ED87" s="129"/>
      <c r="EE87" s="129"/>
      <c r="EF87" s="129"/>
      <c r="IE87" s="128" t="str">
        <f t="shared" ca="1" si="3"/>
        <v/>
      </c>
    </row>
    <row r="88" spans="1:239" x14ac:dyDescent="0.25">
      <c r="A88" s="9" t="s">
        <v>151</v>
      </c>
      <c r="B88" s="10" t="s">
        <v>152</v>
      </c>
      <c r="C88" s="10" t="s">
        <v>9</v>
      </c>
      <c r="D88" s="79" t="s">
        <v>153</v>
      </c>
      <c r="E88" s="77" t="s">
        <v>912</v>
      </c>
      <c r="F88" s="129"/>
      <c r="G88" s="129"/>
      <c r="H88" s="9" t="s">
        <v>458</v>
      </c>
      <c r="I88" s="10">
        <v>300</v>
      </c>
      <c r="J88" s="84" t="str">
        <f ca="1">INDEX(rngUnitSettings,MATCH("Length",INDEX(rngUnitSettings,,1),0),2)</f>
        <v>mm</v>
      </c>
      <c r="K88" s="14" t="s">
        <v>459</v>
      </c>
      <c r="L88" s="129"/>
      <c r="M88" s="129"/>
      <c r="N88" s="129"/>
      <c r="O88" s="129"/>
      <c r="P88" s="129"/>
      <c r="Q88" s="129"/>
      <c r="R88" s="129"/>
      <c r="S88" s="129"/>
      <c r="T88" s="129"/>
      <c r="U88" s="129"/>
      <c r="V88" s="129"/>
      <c r="W88" s="129"/>
      <c r="X88" s="129"/>
      <c r="Y88" s="129"/>
      <c r="Z88" s="129"/>
      <c r="AA88" s="129"/>
      <c r="AB88" s="129"/>
      <c r="AC88" s="129"/>
      <c r="AD88" s="129"/>
      <c r="AE88" s="129"/>
      <c r="AF88" s="129"/>
      <c r="AG88" s="129"/>
      <c r="AH88" s="129"/>
      <c r="AI88" s="129"/>
      <c r="AJ88" s="129"/>
      <c r="AK88" s="129"/>
      <c r="AL88" s="129"/>
      <c r="AM88" s="129"/>
      <c r="AN88" s="129"/>
      <c r="AO88" s="129"/>
      <c r="AP88" s="129"/>
      <c r="AQ88" s="129"/>
      <c r="AR88" s="129"/>
      <c r="AS88" s="129"/>
      <c r="AT88" s="129"/>
      <c r="AU88" s="129"/>
      <c r="AV88" s="129"/>
      <c r="AW88" s="129"/>
      <c r="AX88" s="129"/>
      <c r="AY88" s="129"/>
      <c r="AZ88" s="129"/>
      <c r="BA88" s="129"/>
      <c r="BB88" s="129"/>
      <c r="BC88" s="129"/>
      <c r="BD88" s="129"/>
      <c r="BE88" s="129"/>
      <c r="BF88" s="129"/>
      <c r="BG88" s="129"/>
      <c r="BH88" s="129"/>
      <c r="BI88" s="129"/>
      <c r="BJ88" s="129"/>
      <c r="BK88" s="129"/>
      <c r="BL88" s="129"/>
      <c r="BM88" s="129"/>
      <c r="BN88" s="129"/>
      <c r="BO88" s="129"/>
      <c r="BP88" s="129"/>
      <c r="BQ88" s="129"/>
      <c r="BR88" s="129"/>
      <c r="BS88" s="129"/>
      <c r="BT88" s="129"/>
      <c r="BU88" s="129"/>
      <c r="BV88" s="129"/>
      <c r="BW88" s="129"/>
      <c r="BX88" s="129"/>
      <c r="BY88" s="129"/>
      <c r="BZ88" s="129"/>
      <c r="CA88" s="129"/>
      <c r="CB88" s="129"/>
      <c r="CC88" s="129"/>
      <c r="CD88" s="129"/>
      <c r="CE88" s="129"/>
      <c r="CF88" s="129"/>
      <c r="CG88" s="129"/>
      <c r="CH88" s="129"/>
      <c r="CI88" s="129"/>
      <c r="CJ88" s="129"/>
      <c r="CK88" s="129"/>
      <c r="CL88" s="129"/>
      <c r="CM88" s="129"/>
      <c r="CN88" s="129"/>
      <c r="CO88" s="129"/>
      <c r="CP88" s="129"/>
      <c r="CQ88" s="129"/>
      <c r="CR88" s="129"/>
      <c r="CS88" s="129"/>
      <c r="CT88" s="129"/>
      <c r="CU88" s="129"/>
      <c r="CV88" s="129"/>
      <c r="CW88" s="129"/>
      <c r="CX88" s="129"/>
      <c r="CY88" s="129"/>
      <c r="CZ88" s="129"/>
      <c r="DA88" s="129"/>
      <c r="DB88" s="129"/>
      <c r="DC88" s="129"/>
      <c r="DD88" s="129"/>
      <c r="DE88" s="129"/>
      <c r="DF88" s="129"/>
      <c r="DG88" s="129"/>
      <c r="DH88" s="129"/>
      <c r="DI88" s="129"/>
      <c r="DJ88" s="129"/>
      <c r="DK88" s="129"/>
      <c r="DL88" s="129"/>
      <c r="DM88" s="129"/>
      <c r="DN88" s="129"/>
      <c r="DO88" s="129"/>
      <c r="DP88" s="129"/>
      <c r="DQ88" s="129"/>
      <c r="DR88" s="129"/>
      <c r="DS88" s="129"/>
      <c r="DT88" s="129" t="str">
        <f t="shared" ca="1" si="2"/>
        <v/>
      </c>
      <c r="DU88" s="129"/>
      <c r="DV88" s="129"/>
      <c r="DW88" s="129"/>
      <c r="DX88" s="129"/>
      <c r="DY88" s="129"/>
      <c r="DZ88" s="129"/>
      <c r="EA88" s="129"/>
      <c r="EB88" s="129"/>
      <c r="EC88" s="129"/>
      <c r="ED88" s="129"/>
      <c r="EE88" s="129"/>
      <c r="EF88" s="129"/>
      <c r="IE88" s="128" t="str">
        <f t="shared" ca="1" si="3"/>
        <v/>
      </c>
    </row>
    <row r="89" spans="1:239" x14ac:dyDescent="0.25">
      <c r="A89" s="9" t="s">
        <v>154</v>
      </c>
      <c r="B89" s="10" t="s">
        <v>1563</v>
      </c>
      <c r="C89" s="10" t="s">
        <v>9</v>
      </c>
      <c r="D89" s="79" t="s">
        <v>1564</v>
      </c>
      <c r="E89" s="77" t="s">
        <v>912</v>
      </c>
      <c r="F89" s="129"/>
      <c r="G89" s="129"/>
      <c r="H89" s="9" t="s">
        <v>460</v>
      </c>
      <c r="I89" s="10">
        <v>40</v>
      </c>
      <c r="J89" s="84" t="str">
        <f ca="1">INDEX(rngUnitSettings,MATCH("Length",INDEX(rngUnitSettings,,1),0),2)</f>
        <v>mm</v>
      </c>
      <c r="K89" s="14" t="s">
        <v>461</v>
      </c>
      <c r="L89" s="129"/>
      <c r="M89" s="129"/>
      <c r="N89" s="129"/>
      <c r="O89" s="129"/>
      <c r="P89" s="129"/>
      <c r="Q89" s="129"/>
      <c r="R89" s="129"/>
      <c r="S89" s="129"/>
      <c r="T89" s="129"/>
      <c r="U89" s="129"/>
      <c r="V89" s="129"/>
      <c r="W89" s="129"/>
      <c r="X89" s="129"/>
      <c r="Y89" s="129"/>
      <c r="Z89" s="129"/>
      <c r="AA89" s="129"/>
      <c r="AB89" s="129"/>
      <c r="AC89" s="129"/>
      <c r="AD89" s="129"/>
      <c r="AE89" s="129"/>
      <c r="AF89" s="129"/>
      <c r="AG89" s="129"/>
      <c r="AH89" s="129"/>
      <c r="AI89" s="129"/>
      <c r="AJ89" s="129"/>
      <c r="AK89" s="129"/>
      <c r="AL89" s="129"/>
      <c r="AM89" s="129"/>
      <c r="AN89" s="129"/>
      <c r="AO89" s="129"/>
      <c r="AP89" s="129"/>
      <c r="AQ89" s="129"/>
      <c r="AR89" s="129"/>
      <c r="AS89" s="129"/>
      <c r="AT89" s="129"/>
      <c r="AU89" s="129"/>
      <c r="AV89" s="129"/>
      <c r="AW89" s="129"/>
      <c r="AX89" s="129"/>
      <c r="AY89" s="129"/>
      <c r="AZ89" s="129"/>
      <c r="BA89" s="129"/>
      <c r="BB89" s="129"/>
      <c r="BC89" s="129"/>
      <c r="BD89" s="129"/>
      <c r="BE89" s="129"/>
      <c r="BF89" s="129"/>
      <c r="BG89" s="129"/>
      <c r="BH89" s="129"/>
      <c r="BI89" s="129"/>
      <c r="BJ89" s="129"/>
      <c r="BK89" s="129"/>
      <c r="BL89" s="129"/>
      <c r="BM89" s="129"/>
      <c r="BN89" s="129"/>
      <c r="BO89" s="129"/>
      <c r="BP89" s="129"/>
      <c r="BQ89" s="129"/>
      <c r="BR89" s="129"/>
      <c r="BS89" s="129"/>
      <c r="BT89" s="129"/>
      <c r="BU89" s="129"/>
      <c r="BV89" s="129"/>
      <c r="BW89" s="129"/>
      <c r="BX89" s="129"/>
      <c r="BY89" s="129"/>
      <c r="BZ89" s="129"/>
      <c r="CA89" s="129"/>
      <c r="CB89" s="129"/>
      <c r="CC89" s="129"/>
      <c r="CD89" s="129"/>
      <c r="CE89" s="129"/>
      <c r="CF89" s="129"/>
      <c r="CG89" s="129"/>
      <c r="CH89" s="129"/>
      <c r="CI89" s="129"/>
      <c r="CJ89" s="129"/>
      <c r="CK89" s="129"/>
      <c r="CL89" s="129"/>
      <c r="CM89" s="129"/>
      <c r="CN89" s="129"/>
      <c r="CO89" s="129"/>
      <c r="CP89" s="129"/>
      <c r="CQ89" s="129"/>
      <c r="CR89" s="129"/>
      <c r="CS89" s="129"/>
      <c r="CT89" s="129"/>
      <c r="CU89" s="129"/>
      <c r="CV89" s="129"/>
      <c r="CW89" s="129"/>
      <c r="CX89" s="129"/>
      <c r="CY89" s="129"/>
      <c r="CZ89" s="129"/>
      <c r="DA89" s="129"/>
      <c r="DB89" s="129"/>
      <c r="DC89" s="129"/>
      <c r="DD89" s="129"/>
      <c r="DE89" s="129"/>
      <c r="DF89" s="129"/>
      <c r="DG89" s="129"/>
      <c r="DH89" s="129"/>
      <c r="DI89" s="129"/>
      <c r="DJ89" s="129"/>
      <c r="DK89" s="129"/>
      <c r="DL89" s="129"/>
      <c r="DM89" s="129"/>
      <c r="DN89" s="129"/>
      <c r="DO89" s="129"/>
      <c r="DP89" s="129"/>
      <c r="DQ89" s="129"/>
      <c r="DR89" s="129"/>
      <c r="DS89" s="129"/>
      <c r="DT89" s="129" t="str">
        <f t="shared" ca="1" si="2"/>
        <v/>
      </c>
      <c r="DU89" s="129"/>
      <c r="DV89" s="129"/>
      <c r="DW89" s="129"/>
      <c r="DX89" s="129"/>
      <c r="DY89" s="129"/>
      <c r="DZ89" s="129"/>
      <c r="EA89" s="129"/>
      <c r="EB89" s="129"/>
      <c r="EC89" s="129"/>
      <c r="ED89" s="129"/>
      <c r="EE89" s="129"/>
      <c r="EF89" s="129"/>
      <c r="IE89" s="128" t="str">
        <f t="shared" ca="1" si="3"/>
        <v/>
      </c>
    </row>
    <row r="90" spans="1:239" x14ac:dyDescent="0.25">
      <c r="A90" s="9" t="s">
        <v>156</v>
      </c>
      <c r="B90" s="10" t="s">
        <v>157</v>
      </c>
      <c r="C90" s="10" t="s">
        <v>9</v>
      </c>
      <c r="D90" s="79" t="s">
        <v>158</v>
      </c>
      <c r="E90" s="77" t="s">
        <v>912</v>
      </c>
      <c r="F90" s="129"/>
      <c r="G90" s="129"/>
      <c r="H90" s="9" t="s">
        <v>462</v>
      </c>
      <c r="I90" s="10">
        <v>8</v>
      </c>
      <c r="J90" s="84" t="s">
        <v>29</v>
      </c>
      <c r="K90" s="14" t="s">
        <v>2439</v>
      </c>
      <c r="L90" s="129"/>
      <c r="M90" s="129"/>
      <c r="N90" s="129"/>
      <c r="O90" s="129"/>
      <c r="P90" s="129"/>
      <c r="Q90" s="129"/>
      <c r="R90" s="129"/>
      <c r="S90" s="129"/>
      <c r="T90" s="129"/>
      <c r="U90" s="129"/>
      <c r="V90" s="129"/>
      <c r="W90" s="129"/>
      <c r="X90" s="129"/>
      <c r="Y90" s="129"/>
      <c r="Z90" s="129"/>
      <c r="AA90" s="129"/>
      <c r="AB90" s="129"/>
      <c r="AC90" s="129"/>
      <c r="AD90" s="129"/>
      <c r="AE90" s="129"/>
      <c r="AF90" s="129"/>
      <c r="AG90" s="129"/>
      <c r="AH90" s="129"/>
      <c r="AI90" s="129"/>
      <c r="AJ90" s="129"/>
      <c r="AK90" s="129"/>
      <c r="AL90" s="129"/>
      <c r="AM90" s="129"/>
      <c r="AN90" s="129"/>
      <c r="AO90" s="129"/>
      <c r="AP90" s="129"/>
      <c r="AQ90" s="129"/>
      <c r="AR90" s="129"/>
      <c r="AS90" s="129"/>
      <c r="AT90" s="129"/>
      <c r="AU90" s="129"/>
      <c r="AV90" s="129"/>
      <c r="AW90" s="129"/>
      <c r="AX90" s="129"/>
      <c r="AY90" s="129"/>
      <c r="AZ90" s="129"/>
      <c r="BA90" s="129"/>
      <c r="BB90" s="129"/>
      <c r="BC90" s="129"/>
      <c r="BD90" s="129"/>
      <c r="BE90" s="129"/>
      <c r="BF90" s="129"/>
      <c r="BG90" s="129"/>
      <c r="BH90" s="129"/>
      <c r="BI90" s="129"/>
      <c r="BJ90" s="129"/>
      <c r="BK90" s="129"/>
      <c r="BL90" s="129"/>
      <c r="BM90" s="129"/>
      <c r="BN90" s="129"/>
      <c r="BO90" s="129"/>
      <c r="BP90" s="129"/>
      <c r="BQ90" s="129"/>
      <c r="BR90" s="129"/>
      <c r="BS90" s="129"/>
      <c r="BT90" s="129"/>
      <c r="BU90" s="129"/>
      <c r="BV90" s="129"/>
      <c r="BW90" s="129"/>
      <c r="BX90" s="129"/>
      <c r="BY90" s="129"/>
      <c r="BZ90" s="129"/>
      <c r="CA90" s="129"/>
      <c r="CB90" s="129"/>
      <c r="CC90" s="129"/>
      <c r="CD90" s="129"/>
      <c r="CE90" s="129"/>
      <c r="CF90" s="129"/>
      <c r="CG90" s="129"/>
      <c r="CH90" s="129"/>
      <c r="CI90" s="129"/>
      <c r="CJ90" s="129"/>
      <c r="CK90" s="129"/>
      <c r="CL90" s="129"/>
      <c r="CM90" s="129"/>
      <c r="CN90" s="129"/>
      <c r="CO90" s="129"/>
      <c r="CP90" s="129"/>
      <c r="CQ90" s="129"/>
      <c r="CR90" s="129"/>
      <c r="CS90" s="129"/>
      <c r="CT90" s="129"/>
      <c r="CU90" s="129"/>
      <c r="CV90" s="129"/>
      <c r="CW90" s="129"/>
      <c r="CX90" s="129"/>
      <c r="CY90" s="129"/>
      <c r="CZ90" s="129"/>
      <c r="DA90" s="129"/>
      <c r="DB90" s="129"/>
      <c r="DC90" s="129"/>
      <c r="DD90" s="129"/>
      <c r="DE90" s="129"/>
      <c r="DF90" s="129"/>
      <c r="DG90" s="129"/>
      <c r="DH90" s="129"/>
      <c r="DI90" s="129"/>
      <c r="DJ90" s="129"/>
      <c r="DK90" s="129"/>
      <c r="DL90" s="129"/>
      <c r="DM90" s="129"/>
      <c r="DN90" s="129"/>
      <c r="DO90" s="129"/>
      <c r="DP90" s="129"/>
      <c r="DQ90" s="129"/>
      <c r="DR90" s="129"/>
      <c r="DS90" s="129"/>
      <c r="DT90" s="129" t="str">
        <f t="shared" ca="1" si="2"/>
        <v/>
      </c>
      <c r="DU90" s="129"/>
      <c r="DV90" s="129"/>
      <c r="DW90" s="129"/>
      <c r="DX90" s="129"/>
      <c r="DY90" s="129"/>
      <c r="DZ90" s="129"/>
      <c r="EA90" s="129"/>
      <c r="EB90" s="129"/>
      <c r="EC90" s="129"/>
      <c r="ED90" s="129"/>
      <c r="EE90" s="129"/>
      <c r="EF90" s="129"/>
      <c r="IE90" s="128" t="str">
        <f t="shared" ca="1" si="3"/>
        <v/>
      </c>
    </row>
    <row r="91" spans="1:239" x14ac:dyDescent="0.25">
      <c r="A91" s="9"/>
      <c r="B91" s="10"/>
      <c r="C91" s="10"/>
      <c r="D91" s="79"/>
      <c r="E91" s="10"/>
      <c r="F91" s="129"/>
      <c r="G91" s="129"/>
      <c r="H91" s="9" t="s">
        <v>464</v>
      </c>
      <c r="I91" s="10">
        <v>20</v>
      </c>
      <c r="J91" s="84" t="str">
        <f ca="1">INDEX(rngUnitSettings,MATCH("Length",INDEX(rngUnitSettings,,1),0),2)</f>
        <v>mm</v>
      </c>
      <c r="K91" s="14" t="s">
        <v>465</v>
      </c>
      <c r="L91" s="129"/>
      <c r="M91" s="129"/>
      <c r="N91" s="129"/>
      <c r="O91" s="129"/>
      <c r="P91" s="129"/>
      <c r="Q91" s="129"/>
      <c r="R91" s="129"/>
      <c r="S91" s="129"/>
      <c r="T91" s="129"/>
      <c r="U91" s="129"/>
      <c r="V91" s="129"/>
      <c r="W91" s="129"/>
      <c r="X91" s="129"/>
      <c r="Y91" s="129"/>
      <c r="Z91" s="129"/>
      <c r="AA91" s="129"/>
      <c r="AB91" s="129"/>
      <c r="AC91" s="129"/>
      <c r="AD91" s="129"/>
      <c r="AE91" s="129"/>
      <c r="AF91" s="129"/>
      <c r="AG91" s="129"/>
      <c r="AH91" s="129"/>
      <c r="AI91" s="129"/>
      <c r="AJ91" s="129"/>
      <c r="AK91" s="129"/>
      <c r="AL91" s="129"/>
      <c r="AM91" s="129"/>
      <c r="AN91" s="129"/>
      <c r="AO91" s="129"/>
      <c r="AP91" s="129"/>
      <c r="AQ91" s="129"/>
      <c r="AR91" s="129"/>
      <c r="AS91" s="129"/>
      <c r="AT91" s="129"/>
      <c r="AU91" s="129"/>
      <c r="AV91" s="129"/>
      <c r="AW91" s="129"/>
      <c r="AX91" s="129"/>
      <c r="AY91" s="129"/>
      <c r="AZ91" s="129"/>
      <c r="BA91" s="129"/>
      <c r="BB91" s="129"/>
      <c r="BC91" s="129"/>
      <c r="BD91" s="129"/>
      <c r="BE91" s="129"/>
      <c r="BF91" s="129"/>
      <c r="BG91" s="129"/>
      <c r="BH91" s="129"/>
      <c r="BI91" s="129"/>
      <c r="BJ91" s="129"/>
      <c r="BK91" s="129"/>
      <c r="BL91" s="129"/>
      <c r="BM91" s="129"/>
      <c r="BN91" s="129"/>
      <c r="BO91" s="129"/>
      <c r="BP91" s="129"/>
      <c r="BQ91" s="129"/>
      <c r="BR91" s="129"/>
      <c r="BS91" s="129"/>
      <c r="BT91" s="129"/>
      <c r="BU91" s="129"/>
      <c r="BV91" s="129"/>
      <c r="BW91" s="129"/>
      <c r="BX91" s="129"/>
      <c r="BY91" s="129"/>
      <c r="BZ91" s="129"/>
      <c r="CA91" s="129"/>
      <c r="CB91" s="129"/>
      <c r="CC91" s="129"/>
      <c r="CD91" s="129"/>
      <c r="CE91" s="129"/>
      <c r="CF91" s="129"/>
      <c r="CG91" s="129"/>
      <c r="CH91" s="129"/>
      <c r="CI91" s="129"/>
      <c r="CJ91" s="129"/>
      <c r="CK91" s="129"/>
      <c r="CL91" s="129"/>
      <c r="CM91" s="129"/>
      <c r="CN91" s="129"/>
      <c r="CO91" s="129"/>
      <c r="CP91" s="129"/>
      <c r="CQ91" s="129"/>
      <c r="CR91" s="129"/>
      <c r="CS91" s="129"/>
      <c r="CT91" s="129"/>
      <c r="CU91" s="129"/>
      <c r="CV91" s="129"/>
      <c r="CW91" s="129"/>
      <c r="CX91" s="129"/>
      <c r="CY91" s="129"/>
      <c r="CZ91" s="129"/>
      <c r="DA91" s="129"/>
      <c r="DB91" s="129"/>
      <c r="DC91" s="129"/>
      <c r="DD91" s="129"/>
      <c r="DE91" s="129"/>
      <c r="DF91" s="129"/>
      <c r="DG91" s="129"/>
      <c r="DH91" s="129"/>
      <c r="DI91" s="129"/>
      <c r="DJ91" s="129"/>
      <c r="DK91" s="129"/>
      <c r="DL91" s="129"/>
      <c r="DM91" s="129"/>
      <c r="DN91" s="129"/>
      <c r="DO91" s="129"/>
      <c r="DP91" s="129"/>
      <c r="DQ91" s="129"/>
      <c r="DR91" s="129"/>
      <c r="DS91" s="129"/>
      <c r="DT91" s="129" t="str">
        <f t="shared" ca="1" si="2"/>
        <v/>
      </c>
      <c r="DU91" s="129"/>
      <c r="DV91" s="129"/>
      <c r="DW91" s="129"/>
      <c r="DX91" s="129"/>
      <c r="DY91" s="129"/>
      <c r="DZ91" s="129"/>
      <c r="EA91" s="129"/>
      <c r="EB91" s="129"/>
      <c r="EC91" s="129"/>
      <c r="ED91" s="129"/>
      <c r="EE91" s="129"/>
      <c r="EF91" s="129"/>
      <c r="IE91" s="128" t="str">
        <f t="shared" ca="1" si="3"/>
        <v/>
      </c>
    </row>
    <row r="92" spans="1:239" x14ac:dyDescent="0.25">
      <c r="A92" s="6" t="s">
        <v>159</v>
      </c>
      <c r="B92" s="7"/>
      <c r="C92" s="7"/>
      <c r="D92" s="78"/>
      <c r="E92" s="7"/>
      <c r="F92" s="129"/>
      <c r="G92" s="129"/>
      <c r="H92" s="133" t="s">
        <v>466</v>
      </c>
      <c r="I92" s="132"/>
      <c r="J92" s="85"/>
      <c r="K92" s="15"/>
      <c r="L92" s="129"/>
      <c r="M92" s="129"/>
      <c r="N92" s="129"/>
      <c r="O92" s="129"/>
      <c r="P92" s="129"/>
      <c r="Q92" s="129"/>
      <c r="R92" s="129"/>
      <c r="S92" s="129"/>
      <c r="T92" s="129"/>
      <c r="U92" s="129"/>
      <c r="V92" s="129"/>
      <c r="W92" s="129"/>
      <c r="X92" s="129"/>
      <c r="Y92" s="129"/>
      <c r="Z92" s="129"/>
      <c r="AA92" s="129"/>
      <c r="AB92" s="129"/>
      <c r="AC92" s="129"/>
      <c r="AD92" s="129"/>
      <c r="AE92" s="129"/>
      <c r="AF92" s="129"/>
      <c r="AG92" s="129"/>
      <c r="AH92" s="129"/>
      <c r="AI92" s="129"/>
      <c r="AJ92" s="129"/>
      <c r="AK92" s="129"/>
      <c r="AL92" s="129"/>
      <c r="AM92" s="129"/>
      <c r="AN92" s="129"/>
      <c r="AO92" s="129"/>
      <c r="AP92" s="129"/>
      <c r="AQ92" s="129"/>
      <c r="AR92" s="129"/>
      <c r="AS92" s="129"/>
      <c r="AT92" s="129"/>
      <c r="AU92" s="129"/>
      <c r="AV92" s="129"/>
      <c r="AW92" s="129"/>
      <c r="AX92" s="129"/>
      <c r="AY92" s="129"/>
      <c r="AZ92" s="129"/>
      <c r="BA92" s="129"/>
      <c r="BB92" s="129"/>
      <c r="BC92" s="129"/>
      <c r="BD92" s="129"/>
      <c r="BE92" s="129"/>
      <c r="BF92" s="129"/>
      <c r="BG92" s="129"/>
      <c r="BH92" s="129"/>
      <c r="BI92" s="129"/>
      <c r="BJ92" s="129"/>
      <c r="BK92" s="129"/>
      <c r="BL92" s="129"/>
      <c r="BM92" s="129"/>
      <c r="BN92" s="129"/>
      <c r="BO92" s="129"/>
      <c r="BP92" s="129"/>
      <c r="BQ92" s="129"/>
      <c r="BR92" s="129"/>
      <c r="BS92" s="129"/>
      <c r="BT92" s="129"/>
      <c r="BU92" s="129"/>
      <c r="BV92" s="129"/>
      <c r="BW92" s="129"/>
      <c r="BX92" s="129"/>
      <c r="BY92" s="129"/>
      <c r="BZ92" s="129"/>
      <c r="CA92" s="129"/>
      <c r="CB92" s="129"/>
      <c r="CC92" s="129"/>
      <c r="CD92" s="129"/>
      <c r="CE92" s="129"/>
      <c r="CF92" s="129"/>
      <c r="CG92" s="129"/>
      <c r="CH92" s="129"/>
      <c r="CI92" s="129"/>
      <c r="CJ92" s="129"/>
      <c r="CK92" s="129"/>
      <c r="CL92" s="129"/>
      <c r="CM92" s="129"/>
      <c r="CN92" s="129"/>
      <c r="CO92" s="129"/>
      <c r="CP92" s="129"/>
      <c r="CQ92" s="129"/>
      <c r="CR92" s="129"/>
      <c r="CS92" s="129"/>
      <c r="CT92" s="129"/>
      <c r="CU92" s="129"/>
      <c r="CV92" s="129"/>
      <c r="CW92" s="129"/>
      <c r="CX92" s="129"/>
      <c r="CY92" s="129"/>
      <c r="CZ92" s="129"/>
      <c r="DA92" s="129"/>
      <c r="DB92" s="129"/>
      <c r="DC92" s="129"/>
      <c r="DD92" s="129"/>
      <c r="DE92" s="129"/>
      <c r="DF92" s="129"/>
      <c r="DG92" s="129"/>
      <c r="DH92" s="129"/>
      <c r="DI92" s="129"/>
      <c r="DJ92" s="129"/>
      <c r="DK92" s="129"/>
      <c r="DL92" s="129"/>
      <c r="DM92" s="129"/>
      <c r="DN92" s="129"/>
      <c r="DO92" s="129"/>
      <c r="DP92" s="129"/>
      <c r="DQ92" s="129"/>
      <c r="DR92" s="129"/>
      <c r="DS92" s="129"/>
      <c r="DT92" s="129" t="str">
        <f t="shared" ca="1" si="2"/>
        <v/>
      </c>
      <c r="DU92" s="129"/>
      <c r="DV92" s="129"/>
      <c r="DW92" s="129"/>
      <c r="DX92" s="129"/>
      <c r="DY92" s="129"/>
      <c r="DZ92" s="129"/>
      <c r="EA92" s="129"/>
      <c r="EB92" s="129"/>
      <c r="EC92" s="129"/>
      <c r="ED92" s="129"/>
      <c r="EE92" s="129"/>
      <c r="EF92" s="129"/>
      <c r="IE92" s="128" t="str">
        <f t="shared" ca="1" si="3"/>
        <v/>
      </c>
    </row>
    <row r="93" spans="1:239" x14ac:dyDescent="0.25">
      <c r="A93" s="11" t="s">
        <v>35</v>
      </c>
      <c r="B93" s="12"/>
      <c r="C93" s="12"/>
      <c r="D93" s="80"/>
      <c r="E93" s="12"/>
      <c r="F93" s="129"/>
      <c r="G93" s="129"/>
      <c r="H93" s="9" t="s">
        <v>467</v>
      </c>
      <c r="I93" s="10"/>
      <c r="J93" s="84" t="str">
        <f ca="1">INDEX(rngUnitSettings,MATCH("Length",INDEX(rngUnitSettings,,1),0),2)</f>
        <v>mm</v>
      </c>
      <c r="K93" s="14" t="s">
        <v>468</v>
      </c>
      <c r="L93" s="129"/>
      <c r="M93" s="129"/>
      <c r="N93" s="129"/>
      <c r="O93" s="129"/>
      <c r="P93" s="129"/>
      <c r="Q93" s="129"/>
      <c r="R93" s="129"/>
      <c r="S93" s="129"/>
      <c r="T93" s="129"/>
      <c r="U93" s="129"/>
      <c r="V93" s="129"/>
      <c r="W93" s="129"/>
      <c r="X93" s="129"/>
      <c r="Y93" s="129"/>
      <c r="Z93" s="129"/>
      <c r="AA93" s="129"/>
      <c r="AB93" s="129"/>
      <c r="AC93" s="129"/>
      <c r="AD93" s="129"/>
      <c r="AE93" s="129"/>
      <c r="AF93" s="129"/>
      <c r="AG93" s="129"/>
      <c r="AH93" s="129"/>
      <c r="AI93" s="129"/>
      <c r="AJ93" s="129"/>
      <c r="AK93" s="129"/>
      <c r="AL93" s="129"/>
      <c r="AM93" s="129"/>
      <c r="AN93" s="129"/>
      <c r="AO93" s="129"/>
      <c r="AP93" s="129"/>
      <c r="AQ93" s="129"/>
      <c r="AR93" s="129"/>
      <c r="AS93" s="129"/>
      <c r="AT93" s="129"/>
      <c r="AU93" s="129"/>
      <c r="AV93" s="129"/>
      <c r="AW93" s="129"/>
      <c r="AX93" s="129"/>
      <c r="AY93" s="129"/>
      <c r="AZ93" s="129"/>
      <c r="BA93" s="129"/>
      <c r="BB93" s="129"/>
      <c r="BC93" s="129"/>
      <c r="BD93" s="129"/>
      <c r="BE93" s="129"/>
      <c r="BF93" s="129"/>
      <c r="BG93" s="129"/>
      <c r="BH93" s="129"/>
      <c r="BI93" s="129"/>
      <c r="BJ93" s="129"/>
      <c r="BK93" s="129"/>
      <c r="BL93" s="129"/>
      <c r="BM93" s="129"/>
      <c r="BN93" s="129"/>
      <c r="BO93" s="129"/>
      <c r="BP93" s="129"/>
      <c r="BQ93" s="129"/>
      <c r="BR93" s="129"/>
      <c r="BS93" s="129"/>
      <c r="BT93" s="129"/>
      <c r="BU93" s="129"/>
      <c r="BV93" s="129"/>
      <c r="BW93" s="129"/>
      <c r="BX93" s="129"/>
      <c r="BY93" s="129"/>
      <c r="BZ93" s="129"/>
      <c r="CA93" s="129"/>
      <c r="CB93" s="129"/>
      <c r="CC93" s="129"/>
      <c r="CD93" s="129"/>
      <c r="CE93" s="129"/>
      <c r="CF93" s="129"/>
      <c r="CG93" s="129"/>
      <c r="CH93" s="129"/>
      <c r="CI93" s="129"/>
      <c r="CJ93" s="129"/>
      <c r="CK93" s="129"/>
      <c r="CL93" s="129"/>
      <c r="CM93" s="129"/>
      <c r="CN93" s="129"/>
      <c r="CO93" s="129"/>
      <c r="CP93" s="129"/>
      <c r="CQ93" s="129"/>
      <c r="CR93" s="129"/>
      <c r="CS93" s="129"/>
      <c r="CT93" s="129"/>
      <c r="CU93" s="129"/>
      <c r="CV93" s="129"/>
      <c r="CW93" s="129"/>
      <c r="CX93" s="129"/>
      <c r="CY93" s="129"/>
      <c r="CZ93" s="129"/>
      <c r="DA93" s="129"/>
      <c r="DB93" s="129"/>
      <c r="DC93" s="129"/>
      <c r="DD93" s="129"/>
      <c r="DE93" s="129"/>
      <c r="DF93" s="129"/>
      <c r="DG93" s="129"/>
      <c r="DH93" s="129"/>
      <c r="DI93" s="129"/>
      <c r="DJ93" s="129"/>
      <c r="DK93" s="129"/>
      <c r="DL93" s="129"/>
      <c r="DM93" s="129"/>
      <c r="DN93" s="129"/>
      <c r="DO93" s="129"/>
      <c r="DP93" s="129"/>
      <c r="DQ93" s="129"/>
      <c r="DR93" s="129"/>
      <c r="DS93" s="129"/>
      <c r="DT93" s="129" t="str">
        <f t="shared" ref="DT93:DT110" ca="1" si="4">IF(ROW(A93)&gt;ROWS(rngLoadCombinations)-1,"",INDEX(rngLoadCombinations,ROW(A93)+1,1))</f>
        <v/>
      </c>
      <c r="DU93" s="129"/>
      <c r="DV93" s="129"/>
      <c r="DW93" s="129"/>
      <c r="DX93" s="129"/>
      <c r="DY93" s="129"/>
      <c r="DZ93" s="129"/>
      <c r="EA93" s="129"/>
      <c r="EB93" s="129"/>
      <c r="EC93" s="129"/>
      <c r="ED93" s="129"/>
      <c r="EE93" s="129"/>
      <c r="EF93" s="129"/>
      <c r="IE93" s="128" t="str">
        <f t="shared" ref="IE93:IE110" ca="1" si="5">IF(ROW(A93)&gt;ROWS(rngLoadCombinations)-1,"",INDEX(rngLoadCombinations,ROW(A93)+1,1))</f>
        <v/>
      </c>
    </row>
    <row r="94" spans="1:239" x14ac:dyDescent="0.25">
      <c r="A94" s="9" t="s">
        <v>1565</v>
      </c>
      <c r="B94" s="10" t="s">
        <v>165</v>
      </c>
      <c r="C94" s="10" t="s">
        <v>9</v>
      </c>
      <c r="D94" s="79" t="s">
        <v>1566</v>
      </c>
      <c r="E94" s="77" t="s">
        <v>912</v>
      </c>
      <c r="F94" s="129"/>
      <c r="G94" s="129"/>
      <c r="H94" s="9" t="s">
        <v>469</v>
      </c>
      <c r="I94" s="10"/>
      <c r="J94" s="84" t="str">
        <f ca="1">INDEX(rngUnitSettings,MATCH("Length",INDEX(rngUnitSettings,,1),0),2)</f>
        <v>mm</v>
      </c>
      <c r="K94" s="14" t="s">
        <v>470</v>
      </c>
      <c r="L94" s="129"/>
      <c r="M94" s="129"/>
      <c r="N94" s="129"/>
      <c r="O94" s="129"/>
      <c r="P94" s="129"/>
      <c r="Q94" s="129"/>
      <c r="R94" s="129"/>
      <c r="S94" s="129"/>
      <c r="T94" s="129"/>
      <c r="U94" s="129"/>
      <c r="V94" s="129"/>
      <c r="W94" s="129"/>
      <c r="X94" s="129"/>
      <c r="Y94" s="129"/>
      <c r="Z94" s="129"/>
      <c r="AA94" s="129"/>
      <c r="AB94" s="129"/>
      <c r="AC94" s="129"/>
      <c r="AD94" s="129"/>
      <c r="AE94" s="129"/>
      <c r="AF94" s="129"/>
      <c r="AG94" s="129"/>
      <c r="AH94" s="129"/>
      <c r="AI94" s="129"/>
      <c r="AJ94" s="129"/>
      <c r="AK94" s="129"/>
      <c r="AL94" s="129"/>
      <c r="AM94" s="129"/>
      <c r="AN94" s="129"/>
      <c r="AO94" s="129"/>
      <c r="AP94" s="129"/>
      <c r="AQ94" s="129"/>
      <c r="AR94" s="129"/>
      <c r="AS94" s="129"/>
      <c r="AT94" s="129"/>
      <c r="AU94" s="129"/>
      <c r="AV94" s="129"/>
      <c r="AW94" s="129"/>
      <c r="AX94" s="129"/>
      <c r="AY94" s="129"/>
      <c r="AZ94" s="129"/>
      <c r="BA94" s="129"/>
      <c r="BB94" s="129"/>
      <c r="BC94" s="129"/>
      <c r="BD94" s="129"/>
      <c r="BE94" s="129"/>
      <c r="BF94" s="129"/>
      <c r="BG94" s="129"/>
      <c r="BH94" s="129"/>
      <c r="BI94" s="129"/>
      <c r="BJ94" s="129"/>
      <c r="BK94" s="129"/>
      <c r="BL94" s="129"/>
      <c r="BM94" s="129"/>
      <c r="BN94" s="129"/>
      <c r="BO94" s="129"/>
      <c r="BP94" s="129"/>
      <c r="BQ94" s="129"/>
      <c r="BR94" s="129"/>
      <c r="BS94" s="129"/>
      <c r="BT94" s="129"/>
      <c r="BU94" s="129"/>
      <c r="BV94" s="129"/>
      <c r="BW94" s="129"/>
      <c r="BX94" s="129"/>
      <c r="BY94" s="129"/>
      <c r="BZ94" s="129"/>
      <c r="CA94" s="129"/>
      <c r="CB94" s="129"/>
      <c r="CC94" s="129"/>
      <c r="CD94" s="129"/>
      <c r="CE94" s="129"/>
      <c r="CF94" s="129"/>
      <c r="CG94" s="129"/>
      <c r="CH94" s="129"/>
      <c r="CI94" s="129"/>
      <c r="CJ94" s="129"/>
      <c r="CK94" s="129"/>
      <c r="CL94" s="129"/>
      <c r="CM94" s="129"/>
      <c r="CN94" s="129"/>
      <c r="CO94" s="129"/>
      <c r="CP94" s="129"/>
      <c r="CQ94" s="129"/>
      <c r="CR94" s="129"/>
      <c r="CS94" s="129"/>
      <c r="CT94" s="129"/>
      <c r="CU94" s="129"/>
      <c r="CV94" s="129"/>
      <c r="CW94" s="129"/>
      <c r="CX94" s="129"/>
      <c r="CY94" s="129"/>
      <c r="CZ94" s="129"/>
      <c r="DA94" s="129"/>
      <c r="DB94" s="129"/>
      <c r="DC94" s="129"/>
      <c r="DD94" s="129"/>
      <c r="DE94" s="129"/>
      <c r="DF94" s="129"/>
      <c r="DG94" s="129"/>
      <c r="DH94" s="129"/>
      <c r="DI94" s="129"/>
      <c r="DJ94" s="129"/>
      <c r="DK94" s="129"/>
      <c r="DL94" s="129"/>
      <c r="DM94" s="129"/>
      <c r="DN94" s="129"/>
      <c r="DO94" s="129"/>
      <c r="DP94" s="129"/>
      <c r="DQ94" s="129"/>
      <c r="DR94" s="129"/>
      <c r="DS94" s="129"/>
      <c r="DT94" s="129" t="str">
        <f t="shared" ca="1" si="4"/>
        <v/>
      </c>
      <c r="DU94" s="129"/>
      <c r="DV94" s="129"/>
      <c r="DW94" s="129"/>
      <c r="DX94" s="129"/>
      <c r="DY94" s="129"/>
      <c r="DZ94" s="129"/>
      <c r="EA94" s="129"/>
      <c r="EB94" s="129"/>
      <c r="EC94" s="129"/>
      <c r="ED94" s="129"/>
      <c r="EE94" s="129"/>
      <c r="EF94" s="129"/>
      <c r="IE94" s="128" t="str">
        <f t="shared" ca="1" si="5"/>
        <v/>
      </c>
    </row>
    <row r="95" spans="1:239" x14ac:dyDescent="0.25">
      <c r="A95" s="9" t="s">
        <v>1567</v>
      </c>
      <c r="B95" s="10" t="s">
        <v>166</v>
      </c>
      <c r="C95" s="10" t="s">
        <v>9</v>
      </c>
      <c r="D95" s="79" t="s">
        <v>1568</v>
      </c>
      <c r="E95" s="77" t="s">
        <v>912</v>
      </c>
      <c r="F95" s="129"/>
      <c r="G95" s="129"/>
      <c r="H95" s="9" t="s">
        <v>471</v>
      </c>
      <c r="I95" s="10" t="s">
        <v>472</v>
      </c>
      <c r="J95" s="84" t="s">
        <v>9</v>
      </c>
      <c r="K95" s="14" t="s">
        <v>473</v>
      </c>
      <c r="L95" s="129"/>
      <c r="M95" s="129"/>
      <c r="N95" s="129"/>
      <c r="O95" s="129"/>
      <c r="P95" s="129"/>
      <c r="Q95" s="129"/>
      <c r="R95" s="129"/>
      <c r="S95" s="129"/>
      <c r="T95" s="129"/>
      <c r="U95" s="129"/>
      <c r="V95" s="129"/>
      <c r="W95" s="129"/>
      <c r="X95" s="129"/>
      <c r="Y95" s="129"/>
      <c r="Z95" s="129"/>
      <c r="AA95" s="129"/>
      <c r="AB95" s="129"/>
      <c r="AC95" s="129"/>
      <c r="AD95" s="129"/>
      <c r="AE95" s="129"/>
      <c r="AF95" s="129"/>
      <c r="AG95" s="129"/>
      <c r="AH95" s="129"/>
      <c r="AI95" s="129"/>
      <c r="AJ95" s="129"/>
      <c r="AK95" s="129"/>
      <c r="AL95" s="129"/>
      <c r="AM95" s="129"/>
      <c r="AN95" s="129"/>
      <c r="AO95" s="129"/>
      <c r="AP95" s="129"/>
      <c r="AQ95" s="129"/>
      <c r="AR95" s="129"/>
      <c r="AS95" s="129"/>
      <c r="AT95" s="129"/>
      <c r="AU95" s="129"/>
      <c r="AV95" s="129"/>
      <c r="AW95" s="129"/>
      <c r="AX95" s="129"/>
      <c r="AY95" s="129"/>
      <c r="AZ95" s="129"/>
      <c r="BA95" s="129"/>
      <c r="BB95" s="129"/>
      <c r="BC95" s="129"/>
      <c r="BD95" s="129"/>
      <c r="BE95" s="129"/>
      <c r="BF95" s="129"/>
      <c r="BG95" s="129"/>
      <c r="BH95" s="129"/>
      <c r="BI95" s="129"/>
      <c r="BJ95" s="129"/>
      <c r="BK95" s="129"/>
      <c r="BL95" s="129"/>
      <c r="BM95" s="129"/>
      <c r="BN95" s="129"/>
      <c r="BO95" s="129"/>
      <c r="BP95" s="129"/>
      <c r="BQ95" s="129"/>
      <c r="BR95" s="129"/>
      <c r="BS95" s="129"/>
      <c r="BT95" s="129"/>
      <c r="BU95" s="129"/>
      <c r="BV95" s="129"/>
      <c r="BW95" s="129"/>
      <c r="BX95" s="129"/>
      <c r="BY95" s="129"/>
      <c r="BZ95" s="129"/>
      <c r="CA95" s="129"/>
      <c r="CB95" s="129"/>
      <c r="CC95" s="129"/>
      <c r="CD95" s="129"/>
      <c r="CE95" s="129"/>
      <c r="CF95" s="129"/>
      <c r="CG95" s="129"/>
      <c r="CH95" s="129"/>
      <c r="CI95" s="129"/>
      <c r="CJ95" s="129"/>
      <c r="CK95" s="129"/>
      <c r="CL95" s="129"/>
      <c r="CM95" s="129"/>
      <c r="CN95" s="129"/>
      <c r="CO95" s="129"/>
      <c r="CP95" s="129"/>
      <c r="CQ95" s="129"/>
      <c r="CR95" s="129"/>
      <c r="CS95" s="129"/>
      <c r="CT95" s="129"/>
      <c r="CU95" s="129"/>
      <c r="CV95" s="129"/>
      <c r="CW95" s="129"/>
      <c r="CX95" s="129"/>
      <c r="CY95" s="129"/>
      <c r="CZ95" s="129"/>
      <c r="DA95" s="129"/>
      <c r="DB95" s="129"/>
      <c r="DC95" s="129"/>
      <c r="DD95" s="129"/>
      <c r="DE95" s="129"/>
      <c r="DF95" s="129"/>
      <c r="DG95" s="129"/>
      <c r="DH95" s="129"/>
      <c r="DI95" s="129"/>
      <c r="DJ95" s="129"/>
      <c r="DK95" s="129"/>
      <c r="DL95" s="129"/>
      <c r="DM95" s="129"/>
      <c r="DN95" s="129"/>
      <c r="DO95" s="129"/>
      <c r="DP95" s="129"/>
      <c r="DQ95" s="129"/>
      <c r="DR95" s="129"/>
      <c r="DS95" s="129"/>
      <c r="DT95" s="129" t="str">
        <f t="shared" ca="1" si="4"/>
        <v/>
      </c>
      <c r="DU95" s="129"/>
      <c r="DV95" s="129"/>
      <c r="DW95" s="129"/>
      <c r="DX95" s="129"/>
      <c r="DY95" s="129"/>
      <c r="DZ95" s="129"/>
      <c r="EA95" s="129"/>
      <c r="EB95" s="129"/>
      <c r="EC95" s="129"/>
      <c r="ED95" s="129"/>
      <c r="EE95" s="129"/>
      <c r="EF95" s="129"/>
      <c r="IE95" s="128" t="str">
        <f t="shared" ca="1" si="5"/>
        <v/>
      </c>
    </row>
    <row r="96" spans="1:239" x14ac:dyDescent="0.25">
      <c r="A96" s="9" t="s">
        <v>160</v>
      </c>
      <c r="B96" s="10" t="s">
        <v>161</v>
      </c>
      <c r="C96" s="10" t="s">
        <v>9</v>
      </c>
      <c r="D96" s="79" t="s">
        <v>1575</v>
      </c>
      <c r="E96" s="77" t="s">
        <v>912</v>
      </c>
      <c r="F96" s="129"/>
      <c r="G96" s="129"/>
      <c r="H96" s="9" t="s">
        <v>474</v>
      </c>
      <c r="I96" s="10" t="s">
        <v>472</v>
      </c>
      <c r="J96" s="84" t="s">
        <v>9</v>
      </c>
      <c r="K96" s="14" t="s">
        <v>475</v>
      </c>
      <c r="L96" s="129"/>
      <c r="M96" s="129"/>
      <c r="N96" s="129"/>
      <c r="O96" s="129"/>
      <c r="P96" s="129"/>
      <c r="Q96" s="129"/>
      <c r="R96" s="129"/>
      <c r="S96" s="129"/>
      <c r="T96" s="129"/>
      <c r="U96" s="129"/>
      <c r="V96" s="129"/>
      <c r="W96" s="129"/>
      <c r="X96" s="129"/>
      <c r="Y96" s="129"/>
      <c r="Z96" s="129"/>
      <c r="AA96" s="129"/>
      <c r="AB96" s="129"/>
      <c r="AC96" s="129"/>
      <c r="AD96" s="129"/>
      <c r="AE96" s="129"/>
      <c r="AF96" s="129"/>
      <c r="AG96" s="129"/>
      <c r="AH96" s="129"/>
      <c r="AI96" s="129"/>
      <c r="AJ96" s="129"/>
      <c r="AK96" s="129"/>
      <c r="AL96" s="129"/>
      <c r="AM96" s="129"/>
      <c r="AN96" s="129"/>
      <c r="AO96" s="129"/>
      <c r="AP96" s="129"/>
      <c r="AQ96" s="129"/>
      <c r="AR96" s="129"/>
      <c r="AS96" s="129"/>
      <c r="AT96" s="129"/>
      <c r="AU96" s="129"/>
      <c r="AV96" s="129"/>
      <c r="AW96" s="129"/>
      <c r="AX96" s="129"/>
      <c r="AY96" s="129"/>
      <c r="AZ96" s="129"/>
      <c r="BA96" s="129"/>
      <c r="BB96" s="129"/>
      <c r="BC96" s="129"/>
      <c r="BD96" s="129"/>
      <c r="BE96" s="129"/>
      <c r="BF96" s="129"/>
      <c r="BG96" s="129"/>
      <c r="BH96" s="129"/>
      <c r="BI96" s="129"/>
      <c r="BJ96" s="129"/>
      <c r="BK96" s="129"/>
      <c r="BL96" s="129"/>
      <c r="BM96" s="129"/>
      <c r="BN96" s="129"/>
      <c r="BO96" s="129"/>
      <c r="BP96" s="129"/>
      <c r="BQ96" s="129"/>
      <c r="BR96" s="129"/>
      <c r="BS96" s="129"/>
      <c r="BT96" s="129"/>
      <c r="BU96" s="129"/>
      <c r="BV96" s="129"/>
      <c r="BW96" s="129"/>
      <c r="BX96" s="129"/>
      <c r="BY96" s="129"/>
      <c r="BZ96" s="129"/>
      <c r="CA96" s="129"/>
      <c r="CB96" s="129"/>
      <c r="CC96" s="129"/>
      <c r="CD96" s="129"/>
      <c r="CE96" s="129"/>
      <c r="CF96" s="129"/>
      <c r="CG96" s="129"/>
      <c r="CH96" s="129"/>
      <c r="CI96" s="129"/>
      <c r="CJ96" s="129"/>
      <c r="CK96" s="129"/>
      <c r="CL96" s="129"/>
      <c r="CM96" s="129"/>
      <c r="CN96" s="129"/>
      <c r="CO96" s="129"/>
      <c r="CP96" s="129"/>
      <c r="CQ96" s="129"/>
      <c r="CR96" s="129"/>
      <c r="CS96" s="129"/>
      <c r="CT96" s="129"/>
      <c r="CU96" s="129"/>
      <c r="CV96" s="129"/>
      <c r="CW96" s="129"/>
      <c r="CX96" s="129"/>
      <c r="CY96" s="129"/>
      <c r="CZ96" s="129"/>
      <c r="DA96" s="129"/>
      <c r="DB96" s="129"/>
      <c r="DC96" s="129"/>
      <c r="DD96" s="129"/>
      <c r="DE96" s="129"/>
      <c r="DF96" s="129"/>
      <c r="DG96" s="129"/>
      <c r="DH96" s="129"/>
      <c r="DI96" s="129"/>
      <c r="DJ96" s="129"/>
      <c r="DK96" s="129"/>
      <c r="DL96" s="129"/>
      <c r="DM96" s="129"/>
      <c r="DN96" s="129"/>
      <c r="DO96" s="129"/>
      <c r="DP96" s="129"/>
      <c r="DQ96" s="129"/>
      <c r="DR96" s="129"/>
      <c r="DS96" s="129"/>
      <c r="DT96" s="129" t="str">
        <f t="shared" ca="1" si="4"/>
        <v/>
      </c>
      <c r="DU96" s="129"/>
      <c r="DV96" s="129"/>
      <c r="DW96" s="129"/>
      <c r="DX96" s="129"/>
      <c r="DY96" s="129"/>
      <c r="DZ96" s="129"/>
      <c r="EA96" s="129"/>
      <c r="EB96" s="129"/>
      <c r="EC96" s="129"/>
      <c r="ED96" s="129"/>
      <c r="EE96" s="129"/>
      <c r="EF96" s="129"/>
      <c r="IE96" s="128" t="str">
        <f t="shared" ca="1" si="5"/>
        <v/>
      </c>
    </row>
    <row r="97" spans="1:239" x14ac:dyDescent="0.25">
      <c r="A97" s="9" t="s">
        <v>162</v>
      </c>
      <c r="B97" s="10" t="s">
        <v>163</v>
      </c>
      <c r="C97" s="10" t="s">
        <v>9</v>
      </c>
      <c r="D97" s="79" t="s">
        <v>1592</v>
      </c>
      <c r="E97" s="77" t="s">
        <v>912</v>
      </c>
      <c r="F97" s="129"/>
      <c r="G97" s="129"/>
      <c r="H97" s="124" t="s">
        <v>2495</v>
      </c>
      <c r="I97" s="125" t="s">
        <v>515</v>
      </c>
      <c r="J97" s="125" t="s">
        <v>9</v>
      </c>
      <c r="K97" s="126" t="s">
        <v>2496</v>
      </c>
      <c r="L97" s="123"/>
      <c r="M97" s="123"/>
      <c r="N97" s="123"/>
      <c r="O97" s="123"/>
      <c r="P97" s="123"/>
      <c r="Q97" s="129"/>
      <c r="R97" s="129"/>
      <c r="S97" s="129"/>
      <c r="T97" s="129"/>
      <c r="U97" s="129"/>
      <c r="V97" s="129"/>
      <c r="W97" s="129"/>
      <c r="X97" s="129"/>
      <c r="Y97" s="129"/>
      <c r="Z97" s="129"/>
      <c r="AA97" s="129"/>
      <c r="AB97" s="129"/>
      <c r="AC97" s="129"/>
      <c r="AD97" s="129"/>
      <c r="AE97" s="129"/>
      <c r="AF97" s="129"/>
      <c r="AG97" s="129"/>
      <c r="AH97" s="129"/>
      <c r="AI97" s="129"/>
      <c r="AJ97" s="129"/>
      <c r="AK97" s="129"/>
      <c r="AL97" s="129"/>
      <c r="AM97" s="129"/>
      <c r="AN97" s="129"/>
      <c r="AO97" s="129"/>
      <c r="AP97" s="129"/>
      <c r="AQ97" s="129"/>
      <c r="AR97" s="129"/>
      <c r="AS97" s="129"/>
      <c r="AT97" s="129"/>
      <c r="AU97" s="129"/>
      <c r="AV97" s="129"/>
      <c r="AW97" s="129"/>
      <c r="AX97" s="129"/>
      <c r="AY97" s="129"/>
      <c r="AZ97" s="129"/>
      <c r="BA97" s="129"/>
      <c r="BB97" s="129"/>
      <c r="BC97" s="129"/>
      <c r="BD97" s="129"/>
      <c r="BE97" s="129"/>
      <c r="BF97" s="129"/>
      <c r="BG97" s="129"/>
      <c r="BH97" s="129"/>
      <c r="BI97" s="129"/>
      <c r="BJ97" s="129"/>
      <c r="BK97" s="129"/>
      <c r="BL97" s="129"/>
      <c r="BM97" s="129"/>
      <c r="BN97" s="129"/>
      <c r="BO97" s="129"/>
      <c r="BP97" s="129"/>
      <c r="BQ97" s="129"/>
      <c r="BR97" s="129"/>
      <c r="BS97" s="129"/>
      <c r="BT97" s="129"/>
      <c r="BU97" s="129"/>
      <c r="BV97" s="129"/>
      <c r="BW97" s="129"/>
      <c r="BX97" s="129"/>
      <c r="BY97" s="129"/>
      <c r="BZ97" s="129"/>
      <c r="CA97" s="129"/>
      <c r="CB97" s="129"/>
      <c r="CC97" s="129"/>
      <c r="CD97" s="129"/>
      <c r="CE97" s="129"/>
      <c r="CF97" s="129"/>
      <c r="CG97" s="129"/>
      <c r="CH97" s="129"/>
      <c r="CI97" s="129"/>
      <c r="CJ97" s="129"/>
      <c r="CK97" s="129"/>
      <c r="CL97" s="129"/>
      <c r="CM97" s="129"/>
      <c r="CN97" s="129"/>
      <c r="CO97" s="129"/>
      <c r="CP97" s="129"/>
      <c r="CQ97" s="129"/>
      <c r="CR97" s="129"/>
      <c r="CS97" s="129"/>
      <c r="CT97" s="129"/>
      <c r="CU97" s="129"/>
      <c r="CV97" s="129"/>
      <c r="CW97" s="129"/>
      <c r="CX97" s="129"/>
      <c r="CY97" s="129"/>
      <c r="CZ97" s="129"/>
      <c r="DA97" s="129"/>
      <c r="DB97" s="129"/>
      <c r="DC97" s="129"/>
      <c r="DD97" s="129"/>
      <c r="DE97" s="129"/>
      <c r="DF97" s="129"/>
      <c r="DG97" s="129"/>
      <c r="DH97" s="129"/>
      <c r="DI97" s="129"/>
      <c r="DJ97" s="129"/>
      <c r="DK97" s="129"/>
      <c r="DL97" s="129"/>
      <c r="DM97" s="129"/>
      <c r="DN97" s="129"/>
      <c r="DO97" s="129"/>
      <c r="DP97" s="129"/>
      <c r="DQ97" s="129"/>
      <c r="DR97" s="129"/>
      <c r="DS97" s="129"/>
      <c r="DT97" s="129" t="str">
        <f t="shared" ca="1" si="4"/>
        <v/>
      </c>
      <c r="DU97" s="129"/>
      <c r="DV97" s="129"/>
      <c r="DW97" s="129"/>
      <c r="DX97" s="129"/>
      <c r="DY97" s="129"/>
      <c r="DZ97" s="129"/>
      <c r="EA97" s="129"/>
      <c r="EB97" s="129"/>
      <c r="EC97" s="129"/>
      <c r="ED97" s="129"/>
      <c r="EE97" s="129"/>
      <c r="EF97" s="129"/>
      <c r="IE97" s="128" t="str">
        <f t="shared" ca="1" si="5"/>
        <v/>
      </c>
    </row>
    <row r="98" spans="1:239" x14ac:dyDescent="0.25">
      <c r="A98" s="11" t="s">
        <v>1569</v>
      </c>
      <c r="B98" s="12"/>
      <c r="C98" s="12"/>
      <c r="D98" s="80"/>
      <c r="E98" s="12"/>
      <c r="F98" s="129"/>
      <c r="G98" s="129"/>
      <c r="H98" s="124" t="s">
        <v>2497</v>
      </c>
      <c r="I98" s="125" t="s">
        <v>515</v>
      </c>
      <c r="J98" s="125" t="s">
        <v>9</v>
      </c>
      <c r="K98" s="126" t="s">
        <v>2498</v>
      </c>
      <c r="L98" s="123"/>
      <c r="M98" s="123"/>
      <c r="N98" s="123"/>
      <c r="O98" s="123"/>
      <c r="P98" s="123"/>
      <c r="Q98" s="129"/>
      <c r="R98" s="129"/>
      <c r="S98" s="129"/>
      <c r="T98" s="129"/>
      <c r="U98" s="129"/>
      <c r="V98" s="129"/>
      <c r="W98" s="129"/>
      <c r="X98" s="129"/>
      <c r="Y98" s="129"/>
      <c r="Z98" s="129"/>
      <c r="AA98" s="129"/>
      <c r="AB98" s="129"/>
      <c r="AC98" s="129"/>
      <c r="AD98" s="129"/>
      <c r="AE98" s="129"/>
      <c r="AF98" s="129"/>
      <c r="AG98" s="129"/>
      <c r="AH98" s="129"/>
      <c r="AI98" s="129"/>
      <c r="AJ98" s="129"/>
      <c r="AK98" s="129"/>
      <c r="AL98" s="129"/>
      <c r="AM98" s="129"/>
      <c r="AN98" s="129"/>
      <c r="AO98" s="129"/>
      <c r="AP98" s="129"/>
      <c r="AQ98" s="129"/>
      <c r="AR98" s="129"/>
      <c r="AS98" s="129"/>
      <c r="AT98" s="129"/>
      <c r="AU98" s="129"/>
      <c r="AV98" s="129"/>
      <c r="AW98" s="129"/>
      <c r="AX98" s="129"/>
      <c r="AY98" s="129"/>
      <c r="AZ98" s="129"/>
      <c r="BA98" s="129"/>
      <c r="BB98" s="129"/>
      <c r="BC98" s="129"/>
      <c r="BD98" s="129"/>
      <c r="BE98" s="129"/>
      <c r="BF98" s="129"/>
      <c r="BG98" s="129"/>
      <c r="BH98" s="129"/>
      <c r="BI98" s="129"/>
      <c r="BJ98" s="129"/>
      <c r="BK98" s="129"/>
      <c r="BL98" s="129"/>
      <c r="BM98" s="129"/>
      <c r="BN98" s="129"/>
      <c r="BO98" s="129"/>
      <c r="BP98" s="129"/>
      <c r="BQ98" s="129"/>
      <c r="BR98" s="129"/>
      <c r="BS98" s="129"/>
      <c r="BT98" s="129"/>
      <c r="BU98" s="129"/>
      <c r="BV98" s="129"/>
      <c r="BW98" s="129"/>
      <c r="BX98" s="129"/>
      <c r="BY98" s="129"/>
      <c r="BZ98" s="129"/>
      <c r="CA98" s="129"/>
      <c r="CB98" s="129"/>
      <c r="CC98" s="129"/>
      <c r="CD98" s="129"/>
      <c r="CE98" s="129"/>
      <c r="CF98" s="129"/>
      <c r="CG98" s="129"/>
      <c r="CH98" s="129"/>
      <c r="CI98" s="129"/>
      <c r="CJ98" s="129"/>
      <c r="CK98" s="129"/>
      <c r="CL98" s="129"/>
      <c r="CM98" s="129"/>
      <c r="CN98" s="129"/>
      <c r="CO98" s="129"/>
      <c r="CP98" s="129"/>
      <c r="CQ98" s="129"/>
      <c r="CR98" s="129"/>
      <c r="CS98" s="129"/>
      <c r="CT98" s="129"/>
      <c r="CU98" s="129"/>
      <c r="CV98" s="129"/>
      <c r="CW98" s="129"/>
      <c r="CX98" s="129"/>
      <c r="CY98" s="129"/>
      <c r="CZ98" s="129"/>
      <c r="DA98" s="129"/>
      <c r="DB98" s="129"/>
      <c r="DC98" s="129"/>
      <c r="DD98" s="129"/>
      <c r="DE98" s="129"/>
      <c r="DF98" s="129"/>
      <c r="DG98" s="129"/>
      <c r="DH98" s="129"/>
      <c r="DI98" s="129"/>
      <c r="DJ98" s="129"/>
      <c r="DK98" s="129"/>
      <c r="DL98" s="129"/>
      <c r="DM98" s="129"/>
      <c r="DN98" s="129"/>
      <c r="DO98" s="129"/>
      <c r="DP98" s="129"/>
      <c r="DQ98" s="129"/>
      <c r="DR98" s="129"/>
      <c r="DS98" s="129"/>
      <c r="DT98" s="129" t="str">
        <f t="shared" ca="1" si="4"/>
        <v/>
      </c>
      <c r="DU98" s="129"/>
      <c r="DV98" s="129"/>
      <c r="DW98" s="129"/>
      <c r="DX98" s="129"/>
      <c r="DY98" s="129"/>
      <c r="DZ98" s="129"/>
      <c r="EA98" s="129"/>
      <c r="EB98" s="129"/>
      <c r="EC98" s="129"/>
      <c r="ED98" s="129"/>
      <c r="EE98" s="129"/>
      <c r="EF98" s="129"/>
      <c r="IE98" s="128" t="str">
        <f t="shared" ca="1" si="5"/>
        <v/>
      </c>
    </row>
    <row r="99" spans="1:239" x14ac:dyDescent="0.25">
      <c r="A99" s="9" t="s">
        <v>167</v>
      </c>
      <c r="B99" s="10">
        <v>9.9999999999999995E-7</v>
      </c>
      <c r="C99" s="10" t="str">
        <f>INDEX(rngUnitSettings,MATCH("Area",INDEX(rngUnitSettings,,1),0),2)</f>
        <v>mm2</v>
      </c>
      <c r="D99" s="79" t="s">
        <v>168</v>
      </c>
      <c r="E99" s="77" t="s">
        <v>912</v>
      </c>
      <c r="F99" s="129"/>
      <c r="G99" s="129"/>
      <c r="H99" s="129"/>
      <c r="I99" s="129"/>
      <c r="J99" s="129"/>
      <c r="K99" s="129"/>
      <c r="L99" s="129"/>
      <c r="M99" s="129"/>
      <c r="N99" s="129"/>
      <c r="O99" s="129"/>
      <c r="P99" s="129"/>
      <c r="Q99" s="129"/>
      <c r="R99" s="129"/>
      <c r="S99" s="129"/>
      <c r="T99" s="129"/>
      <c r="U99" s="129"/>
      <c r="V99" s="129"/>
      <c r="W99" s="129"/>
      <c r="X99" s="129"/>
      <c r="Y99" s="129"/>
      <c r="Z99" s="129"/>
      <c r="AA99" s="129"/>
      <c r="AB99" s="129"/>
      <c r="AC99" s="129"/>
      <c r="AD99" s="129"/>
      <c r="AE99" s="129"/>
      <c r="AF99" s="129"/>
      <c r="AG99" s="129"/>
      <c r="AH99" s="129"/>
      <c r="AI99" s="129"/>
      <c r="AJ99" s="129"/>
      <c r="AK99" s="129"/>
      <c r="AL99" s="129"/>
      <c r="AM99" s="129"/>
      <c r="AN99" s="129"/>
      <c r="AO99" s="129"/>
      <c r="AP99" s="129"/>
      <c r="AQ99" s="129"/>
      <c r="AR99" s="129"/>
      <c r="AS99" s="129"/>
      <c r="AT99" s="129"/>
      <c r="AU99" s="129"/>
      <c r="AV99" s="129"/>
      <c r="AW99" s="129"/>
      <c r="AX99" s="129"/>
      <c r="AY99" s="129"/>
      <c r="AZ99" s="129"/>
      <c r="BA99" s="129"/>
      <c r="BB99" s="129"/>
      <c r="BC99" s="129"/>
      <c r="BD99" s="129"/>
      <c r="BE99" s="129"/>
      <c r="BF99" s="129"/>
      <c r="BG99" s="129"/>
      <c r="BH99" s="129"/>
      <c r="BI99" s="129"/>
      <c r="BJ99" s="129"/>
      <c r="BK99" s="129"/>
      <c r="BL99" s="129"/>
      <c r="BM99" s="129"/>
      <c r="BN99" s="129"/>
      <c r="BO99" s="129"/>
      <c r="BP99" s="129"/>
      <c r="BQ99" s="129"/>
      <c r="BR99" s="129"/>
      <c r="BS99" s="129"/>
      <c r="BT99" s="129"/>
      <c r="BU99" s="129"/>
      <c r="BV99" s="129"/>
      <c r="BW99" s="129"/>
      <c r="BX99" s="129"/>
      <c r="BY99" s="129"/>
      <c r="BZ99" s="129"/>
      <c r="CA99" s="129"/>
      <c r="CB99" s="129"/>
      <c r="CC99" s="129"/>
      <c r="CD99" s="129"/>
      <c r="CE99" s="129"/>
      <c r="CF99" s="129"/>
      <c r="CG99" s="129"/>
      <c r="CH99" s="129"/>
      <c r="CI99" s="129"/>
      <c r="CJ99" s="129"/>
      <c r="CK99" s="129"/>
      <c r="CL99" s="129"/>
      <c r="CM99" s="129"/>
      <c r="CN99" s="129"/>
      <c r="CO99" s="129"/>
      <c r="CP99" s="129"/>
      <c r="CQ99" s="129"/>
      <c r="CR99" s="129"/>
      <c r="CS99" s="129"/>
      <c r="CT99" s="129"/>
      <c r="CU99" s="129"/>
      <c r="CV99" s="129"/>
      <c r="CW99" s="129"/>
      <c r="CX99" s="129"/>
      <c r="CY99" s="129"/>
      <c r="CZ99" s="129"/>
      <c r="DA99" s="129"/>
      <c r="DB99" s="129"/>
      <c r="DC99" s="129"/>
      <c r="DD99" s="129"/>
      <c r="DE99" s="129"/>
      <c r="DF99" s="129"/>
      <c r="DG99" s="129"/>
      <c r="DH99" s="129"/>
      <c r="DI99" s="129"/>
      <c r="DJ99" s="129"/>
      <c r="DK99" s="129"/>
      <c r="DL99" s="129"/>
      <c r="DM99" s="129"/>
      <c r="DN99" s="129"/>
      <c r="DO99" s="129"/>
      <c r="DP99" s="129"/>
      <c r="DQ99" s="129"/>
      <c r="DR99" s="129"/>
      <c r="DS99" s="129"/>
      <c r="DT99" s="129" t="str">
        <f t="shared" ca="1" si="4"/>
        <v/>
      </c>
      <c r="DU99" s="129"/>
      <c r="DV99" s="129"/>
      <c r="DW99" s="129"/>
      <c r="DX99" s="129"/>
      <c r="DY99" s="129"/>
      <c r="DZ99" s="129"/>
      <c r="EA99" s="129"/>
      <c r="EB99" s="129"/>
      <c r="EC99" s="129"/>
      <c r="ED99" s="129"/>
      <c r="EE99" s="129"/>
      <c r="EF99" s="129"/>
      <c r="IE99" s="128" t="str">
        <f t="shared" ca="1" si="5"/>
        <v/>
      </c>
    </row>
    <row r="100" spans="1:239" x14ac:dyDescent="0.25">
      <c r="A100" s="11" t="s">
        <v>1570</v>
      </c>
      <c r="B100" s="12"/>
      <c r="C100" s="12"/>
      <c r="D100" s="80"/>
      <c r="E100" s="12"/>
      <c r="F100" s="129"/>
      <c r="G100" s="129"/>
      <c r="H100" s="144" t="s">
        <v>916</v>
      </c>
      <c r="I100" s="145"/>
      <c r="J100" s="145"/>
      <c r="K100" s="145"/>
      <c r="L100" s="145"/>
      <c r="M100" s="145"/>
      <c r="N100" s="145"/>
      <c r="O100" s="145"/>
      <c r="P100" s="145"/>
      <c r="Q100" s="129"/>
      <c r="R100" s="129"/>
      <c r="S100" s="129"/>
      <c r="T100" s="129"/>
      <c r="U100" s="129"/>
      <c r="V100" s="129"/>
      <c r="W100" s="129"/>
      <c r="X100" s="129"/>
      <c r="Y100" s="129"/>
      <c r="Z100" s="129"/>
      <c r="AA100" s="129"/>
      <c r="AB100" s="129"/>
      <c r="AC100" s="129"/>
      <c r="AD100" s="129"/>
      <c r="AE100" s="129"/>
      <c r="AF100" s="129"/>
      <c r="AG100" s="129"/>
      <c r="AH100" s="129"/>
      <c r="AI100" s="129"/>
      <c r="AJ100" s="129"/>
      <c r="AK100" s="129"/>
      <c r="AL100" s="129"/>
      <c r="AM100" s="129"/>
      <c r="AN100" s="129"/>
      <c r="AO100" s="129"/>
      <c r="AP100" s="129"/>
      <c r="AQ100" s="129"/>
      <c r="AR100" s="129"/>
      <c r="AS100" s="129"/>
      <c r="AT100" s="129"/>
      <c r="AU100" s="129"/>
      <c r="AV100" s="129"/>
      <c r="AW100" s="129"/>
      <c r="AX100" s="129"/>
      <c r="AY100" s="129"/>
      <c r="AZ100" s="129"/>
      <c r="BA100" s="129"/>
      <c r="BB100" s="129"/>
      <c r="BC100" s="129"/>
      <c r="BD100" s="129"/>
      <c r="BE100" s="129"/>
      <c r="BF100" s="129"/>
      <c r="BG100" s="129"/>
      <c r="BH100" s="129"/>
      <c r="BI100" s="129"/>
      <c r="BJ100" s="129"/>
      <c r="BK100" s="129"/>
      <c r="BL100" s="129"/>
      <c r="BM100" s="129"/>
      <c r="BN100" s="129"/>
      <c r="BO100" s="129"/>
      <c r="BP100" s="129"/>
      <c r="BQ100" s="129"/>
      <c r="BR100" s="129"/>
      <c r="BS100" s="129"/>
      <c r="BT100" s="129"/>
      <c r="BU100" s="129"/>
      <c r="BV100" s="129"/>
      <c r="BW100" s="129"/>
      <c r="BX100" s="129"/>
      <c r="BY100" s="129"/>
      <c r="BZ100" s="129"/>
      <c r="CA100" s="129"/>
      <c r="CB100" s="129"/>
      <c r="CC100" s="129"/>
      <c r="CD100" s="129"/>
      <c r="CE100" s="129"/>
      <c r="CF100" s="129"/>
      <c r="CG100" s="129"/>
      <c r="CH100" s="129"/>
      <c r="CI100" s="129"/>
      <c r="CJ100" s="129"/>
      <c r="CK100" s="129"/>
      <c r="CL100" s="129"/>
      <c r="CM100" s="129"/>
      <c r="CN100" s="129"/>
      <c r="CO100" s="129"/>
      <c r="CP100" s="129"/>
      <c r="CQ100" s="129"/>
      <c r="CR100" s="129"/>
      <c r="CS100" s="129"/>
      <c r="CT100" s="129"/>
      <c r="CU100" s="129"/>
      <c r="CV100" s="129"/>
      <c r="CW100" s="129"/>
      <c r="CX100" s="129"/>
      <c r="CY100" s="129"/>
      <c r="CZ100" s="129"/>
      <c r="DA100" s="129"/>
      <c r="DB100" s="129"/>
      <c r="DC100" s="129"/>
      <c r="DD100" s="129"/>
      <c r="DE100" s="129"/>
      <c r="DF100" s="129"/>
      <c r="DG100" s="129"/>
      <c r="DH100" s="129"/>
      <c r="DI100" s="129"/>
      <c r="DJ100" s="129"/>
      <c r="DK100" s="129"/>
      <c r="DL100" s="129"/>
      <c r="DM100" s="129"/>
      <c r="DN100" s="129"/>
      <c r="DO100" s="129"/>
      <c r="DP100" s="129"/>
      <c r="DQ100" s="129"/>
      <c r="DR100" s="129"/>
      <c r="DS100" s="129"/>
      <c r="DT100" s="129" t="str">
        <f t="shared" ca="1" si="4"/>
        <v/>
      </c>
      <c r="DU100" s="129"/>
      <c r="DV100" s="129"/>
      <c r="DW100" s="129"/>
      <c r="DX100" s="129"/>
      <c r="DY100" s="129"/>
      <c r="DZ100" s="129"/>
      <c r="EA100" s="129"/>
      <c r="EB100" s="129"/>
      <c r="EC100" s="129"/>
      <c r="ED100" s="129"/>
      <c r="EE100" s="129"/>
      <c r="EF100" s="129"/>
      <c r="IE100" s="128" t="str">
        <f t="shared" ca="1" si="5"/>
        <v/>
      </c>
    </row>
    <row r="101" spans="1:239" x14ac:dyDescent="0.25">
      <c r="A101" s="9" t="s">
        <v>169</v>
      </c>
      <c r="B101" s="10" t="s">
        <v>170</v>
      </c>
      <c r="C101" s="10" t="s">
        <v>9</v>
      </c>
      <c r="D101" s="79" t="s">
        <v>171</v>
      </c>
      <c r="E101" s="77" t="s">
        <v>912</v>
      </c>
      <c r="F101" s="129"/>
      <c r="G101" s="129"/>
      <c r="H101" s="146" t="s">
        <v>478</v>
      </c>
      <c r="I101" s="146"/>
      <c r="J101" s="146"/>
      <c r="K101" s="146"/>
      <c r="L101" s="9"/>
      <c r="M101" s="9"/>
      <c r="N101" s="9"/>
      <c r="O101" s="86"/>
      <c r="P101" s="9"/>
      <c r="Q101" s="129"/>
      <c r="R101" s="129"/>
      <c r="S101" s="129"/>
      <c r="T101" s="129"/>
      <c r="U101" s="129"/>
      <c r="V101" s="129"/>
      <c r="W101" s="129"/>
      <c r="X101" s="129"/>
      <c r="Y101" s="129"/>
      <c r="Z101" s="129"/>
      <c r="AA101" s="129"/>
      <c r="AB101" s="129"/>
      <c r="AC101" s="129"/>
      <c r="AD101" s="129"/>
      <c r="AE101" s="129"/>
      <c r="AF101" s="129"/>
      <c r="AG101" s="129"/>
      <c r="AH101" s="129"/>
      <c r="AI101" s="129"/>
      <c r="AJ101" s="129"/>
      <c r="AK101" s="129"/>
      <c r="AL101" s="129"/>
      <c r="AM101" s="129"/>
      <c r="AN101" s="129"/>
      <c r="AO101" s="129"/>
      <c r="AP101" s="129"/>
      <c r="AQ101" s="129"/>
      <c r="AR101" s="129"/>
      <c r="AS101" s="129"/>
      <c r="AT101" s="129"/>
      <c r="AU101" s="129"/>
      <c r="AV101" s="129"/>
      <c r="AW101" s="129"/>
      <c r="AX101" s="129"/>
      <c r="AY101" s="129"/>
      <c r="AZ101" s="129"/>
      <c r="BA101" s="129"/>
      <c r="BB101" s="129"/>
      <c r="BC101" s="129"/>
      <c r="BD101" s="129"/>
      <c r="BE101" s="129"/>
      <c r="BF101" s="129"/>
      <c r="BG101" s="129"/>
      <c r="BH101" s="129"/>
      <c r="BI101" s="129"/>
      <c r="BJ101" s="129"/>
      <c r="BK101" s="129"/>
      <c r="BL101" s="129"/>
      <c r="BM101" s="129"/>
      <c r="BN101" s="129"/>
      <c r="BO101" s="129"/>
      <c r="BP101" s="129"/>
      <c r="BQ101" s="129"/>
      <c r="BR101" s="129"/>
      <c r="BS101" s="129"/>
      <c r="BT101" s="129"/>
      <c r="BU101" s="129"/>
      <c r="BV101" s="129"/>
      <c r="BW101" s="129"/>
      <c r="BX101" s="129"/>
      <c r="BY101" s="129"/>
      <c r="BZ101" s="129"/>
      <c r="CA101" s="129"/>
      <c r="CB101" s="129"/>
      <c r="CC101" s="129"/>
      <c r="CD101" s="129"/>
      <c r="CE101" s="129"/>
      <c r="CF101" s="129"/>
      <c r="CG101" s="129"/>
      <c r="CH101" s="129"/>
      <c r="CI101" s="129"/>
      <c r="CJ101" s="129"/>
      <c r="CK101" s="129"/>
      <c r="CL101" s="129"/>
      <c r="CM101" s="129"/>
      <c r="CN101" s="129"/>
      <c r="CO101" s="129"/>
      <c r="CP101" s="129"/>
      <c r="CQ101" s="129"/>
      <c r="CR101" s="129"/>
      <c r="CS101" s="129"/>
      <c r="CT101" s="129"/>
      <c r="CU101" s="129"/>
      <c r="CV101" s="129"/>
      <c r="CW101" s="129"/>
      <c r="CX101" s="129"/>
      <c r="CY101" s="129"/>
      <c r="CZ101" s="129"/>
      <c r="DA101" s="129"/>
      <c r="DB101" s="129"/>
      <c r="DC101" s="129"/>
      <c r="DD101" s="129"/>
      <c r="DE101" s="129"/>
      <c r="DF101" s="129"/>
      <c r="DG101" s="129"/>
      <c r="DH101" s="129"/>
      <c r="DI101" s="129"/>
      <c r="DJ101" s="129"/>
      <c r="DK101" s="129"/>
      <c r="DL101" s="129"/>
      <c r="DM101" s="129"/>
      <c r="DN101" s="129"/>
      <c r="DO101" s="129"/>
      <c r="DP101" s="129"/>
      <c r="DQ101" s="129"/>
      <c r="DR101" s="129"/>
      <c r="DS101" s="129"/>
      <c r="DT101" s="129" t="str">
        <f t="shared" ca="1" si="4"/>
        <v/>
      </c>
      <c r="DU101" s="129"/>
      <c r="DV101" s="129"/>
      <c r="DW101" s="129"/>
      <c r="DX101" s="129"/>
      <c r="DY101" s="129"/>
      <c r="DZ101" s="129"/>
      <c r="EA101" s="129"/>
      <c r="EB101" s="129"/>
      <c r="EC101" s="129"/>
      <c r="ED101" s="129"/>
      <c r="EE101" s="129"/>
      <c r="EF101" s="129"/>
      <c r="IE101" s="128" t="str">
        <f t="shared" ca="1" si="5"/>
        <v/>
      </c>
    </row>
    <row r="102" spans="1:239" x14ac:dyDescent="0.25">
      <c r="A102" s="9" t="s">
        <v>172</v>
      </c>
      <c r="B102" s="10" t="s">
        <v>8</v>
      </c>
      <c r="C102" s="10" t="s">
        <v>9</v>
      </c>
      <c r="D102" s="79" t="s">
        <v>173</v>
      </c>
      <c r="E102" s="77" t="s">
        <v>912</v>
      </c>
      <c r="F102" s="129"/>
      <c r="G102" s="129"/>
      <c r="H102" s="6" t="s">
        <v>1</v>
      </c>
      <c r="I102" s="7" t="s">
        <v>2</v>
      </c>
      <c r="J102" s="7" t="s">
        <v>3</v>
      </c>
      <c r="K102" s="8" t="s">
        <v>4</v>
      </c>
      <c r="L102" s="9"/>
      <c r="M102" s="9"/>
      <c r="N102" s="9"/>
      <c r="O102" s="86"/>
      <c r="P102" s="9"/>
      <c r="Q102" s="129"/>
      <c r="R102" s="129"/>
      <c r="S102" s="129"/>
      <c r="T102" s="129"/>
      <c r="U102" s="129"/>
      <c r="V102" s="129"/>
      <c r="W102" s="129"/>
      <c r="X102" s="129"/>
      <c r="Y102" s="129"/>
      <c r="Z102" s="129"/>
      <c r="AA102" s="129"/>
      <c r="AB102" s="129"/>
      <c r="AC102" s="129"/>
      <c r="AD102" s="129"/>
      <c r="AE102" s="129"/>
      <c r="AF102" s="129"/>
      <c r="AG102" s="129"/>
      <c r="AH102" s="129"/>
      <c r="AI102" s="129"/>
      <c r="AJ102" s="129"/>
      <c r="AK102" s="129"/>
      <c r="AL102" s="129"/>
      <c r="AM102" s="129"/>
      <c r="AN102" s="129"/>
      <c r="AO102" s="129"/>
      <c r="AP102" s="129"/>
      <c r="AQ102" s="129"/>
      <c r="AR102" s="129"/>
      <c r="AS102" s="129"/>
      <c r="AT102" s="129"/>
      <c r="AU102" s="129"/>
      <c r="AV102" s="129"/>
      <c r="AW102" s="129"/>
      <c r="AX102" s="129"/>
      <c r="AY102" s="129"/>
      <c r="AZ102" s="129"/>
      <c r="BA102" s="129"/>
      <c r="BB102" s="129"/>
      <c r="BC102" s="129"/>
      <c r="BD102" s="129"/>
      <c r="BE102" s="129"/>
      <c r="BF102" s="129"/>
      <c r="BG102" s="129"/>
      <c r="BH102" s="129"/>
      <c r="BI102" s="129"/>
      <c r="BJ102" s="129"/>
      <c r="BK102" s="129"/>
      <c r="BL102" s="129"/>
      <c r="BM102" s="129"/>
      <c r="BN102" s="129"/>
      <c r="BO102" s="129"/>
      <c r="BP102" s="129"/>
      <c r="BQ102" s="129"/>
      <c r="BR102" s="129"/>
      <c r="BS102" s="129"/>
      <c r="BT102" s="129"/>
      <c r="BU102" s="129"/>
      <c r="BV102" s="129"/>
      <c r="BW102" s="129"/>
      <c r="BX102" s="129"/>
      <c r="BY102" s="129"/>
      <c r="BZ102" s="129"/>
      <c r="CA102" s="129"/>
      <c r="CB102" s="129"/>
      <c r="CC102" s="129"/>
      <c r="CD102" s="129"/>
      <c r="CE102" s="129"/>
      <c r="CF102" s="129"/>
      <c r="CG102" s="129"/>
      <c r="CH102" s="129"/>
      <c r="CI102" s="129"/>
      <c r="CJ102" s="129"/>
      <c r="CK102" s="129"/>
      <c r="CL102" s="129"/>
      <c r="CM102" s="129"/>
      <c r="CN102" s="129"/>
      <c r="CO102" s="129"/>
      <c r="CP102" s="129"/>
      <c r="CQ102" s="129"/>
      <c r="CR102" s="129"/>
      <c r="CS102" s="129"/>
      <c r="CT102" s="129"/>
      <c r="CU102" s="129"/>
      <c r="CV102" s="129"/>
      <c r="CW102" s="129"/>
      <c r="CX102" s="129"/>
      <c r="CY102" s="129"/>
      <c r="CZ102" s="129"/>
      <c r="DA102" s="129"/>
      <c r="DB102" s="129"/>
      <c r="DC102" s="129"/>
      <c r="DD102" s="129"/>
      <c r="DE102" s="129"/>
      <c r="DF102" s="129"/>
      <c r="DG102" s="129"/>
      <c r="DH102" s="129"/>
      <c r="DI102" s="129"/>
      <c r="DJ102" s="129"/>
      <c r="DK102" s="129"/>
      <c r="DL102" s="129"/>
      <c r="DM102" s="129"/>
      <c r="DN102" s="129"/>
      <c r="DO102" s="129"/>
      <c r="DP102" s="129"/>
      <c r="DQ102" s="129"/>
      <c r="DR102" s="129"/>
      <c r="DS102" s="129"/>
      <c r="DT102" s="129" t="str">
        <f t="shared" ca="1" si="4"/>
        <v/>
      </c>
      <c r="DU102" s="129"/>
      <c r="DV102" s="129"/>
      <c r="DW102" s="129"/>
      <c r="DX102" s="129"/>
      <c r="DY102" s="129"/>
      <c r="DZ102" s="129"/>
      <c r="EA102" s="129"/>
      <c r="EB102" s="129"/>
      <c r="EC102" s="129"/>
      <c r="ED102" s="129"/>
      <c r="EE102" s="129"/>
      <c r="EF102" s="129"/>
      <c r="IE102" s="128" t="str">
        <f t="shared" ca="1" si="5"/>
        <v/>
      </c>
    </row>
    <row r="103" spans="1:239" x14ac:dyDescent="0.25">
      <c r="A103" s="9" t="s">
        <v>174</v>
      </c>
      <c r="B103" s="10" t="s">
        <v>175</v>
      </c>
      <c r="C103" s="10" t="s">
        <v>9</v>
      </c>
      <c r="D103" s="79" t="s">
        <v>176</v>
      </c>
      <c r="E103" s="77" t="s">
        <v>912</v>
      </c>
      <c r="F103" s="129"/>
      <c r="G103" s="129"/>
      <c r="H103" s="9" t="s">
        <v>479</v>
      </c>
      <c r="I103" s="10" t="s">
        <v>480</v>
      </c>
      <c r="J103" s="10" t="s">
        <v>9</v>
      </c>
      <c r="K103" s="14" t="s">
        <v>481</v>
      </c>
      <c r="L103" s="9"/>
      <c r="M103" s="9"/>
      <c r="N103" s="9"/>
      <c r="O103" s="86"/>
      <c r="P103" s="9"/>
      <c r="Q103" s="129"/>
      <c r="R103" s="129"/>
      <c r="S103" s="129"/>
      <c r="T103" s="129"/>
      <c r="U103" s="129"/>
      <c r="V103" s="129"/>
      <c r="W103" s="129"/>
      <c r="X103" s="129"/>
      <c r="Y103" s="129"/>
      <c r="Z103" s="129"/>
      <c r="AA103" s="129"/>
      <c r="AB103" s="129"/>
      <c r="AC103" s="129"/>
      <c r="AD103" s="129"/>
      <c r="AE103" s="129"/>
      <c r="AF103" s="129"/>
      <c r="AG103" s="129"/>
      <c r="AH103" s="129"/>
      <c r="AI103" s="129"/>
      <c r="AJ103" s="129"/>
      <c r="AK103" s="129"/>
      <c r="AL103" s="129"/>
      <c r="AM103" s="129"/>
      <c r="AN103" s="129"/>
      <c r="AO103" s="129"/>
      <c r="AP103" s="129"/>
      <c r="AQ103" s="129"/>
      <c r="AR103" s="129"/>
      <c r="AS103" s="129"/>
      <c r="AT103" s="129"/>
      <c r="AU103" s="129"/>
      <c r="AV103" s="129"/>
      <c r="AW103" s="129"/>
      <c r="AX103" s="129"/>
      <c r="AY103" s="129"/>
      <c r="AZ103" s="129"/>
      <c r="BA103" s="129"/>
      <c r="BB103" s="129"/>
      <c r="BC103" s="129"/>
      <c r="BD103" s="129"/>
      <c r="BE103" s="129"/>
      <c r="BF103" s="129"/>
      <c r="BG103" s="129"/>
      <c r="BH103" s="129"/>
      <c r="BI103" s="129"/>
      <c r="BJ103" s="129"/>
      <c r="BK103" s="129"/>
      <c r="BL103" s="129"/>
      <c r="BM103" s="129"/>
      <c r="BN103" s="129"/>
      <c r="BO103" s="129"/>
      <c r="BP103" s="129"/>
      <c r="BQ103" s="129"/>
      <c r="BR103" s="129"/>
      <c r="BS103" s="129"/>
      <c r="BT103" s="129"/>
      <c r="BU103" s="129"/>
      <c r="BV103" s="129"/>
      <c r="BW103" s="129"/>
      <c r="BX103" s="129"/>
      <c r="BY103" s="129"/>
      <c r="BZ103" s="129"/>
      <c r="CA103" s="129"/>
      <c r="CB103" s="129"/>
      <c r="CC103" s="129"/>
      <c r="CD103" s="129"/>
      <c r="CE103" s="129"/>
      <c r="CF103" s="129"/>
      <c r="CG103" s="129"/>
      <c r="CH103" s="129"/>
      <c r="CI103" s="129"/>
      <c r="CJ103" s="129"/>
      <c r="CK103" s="129"/>
      <c r="CL103" s="129"/>
      <c r="CM103" s="129"/>
      <c r="CN103" s="129"/>
      <c r="CO103" s="129"/>
      <c r="CP103" s="129"/>
      <c r="CQ103" s="129"/>
      <c r="CR103" s="129"/>
      <c r="CS103" s="129"/>
      <c r="CT103" s="129"/>
      <c r="CU103" s="129"/>
      <c r="CV103" s="129"/>
      <c r="CW103" s="129"/>
      <c r="CX103" s="129"/>
      <c r="CY103" s="129"/>
      <c r="CZ103" s="129"/>
      <c r="DA103" s="129"/>
      <c r="DB103" s="129"/>
      <c r="DC103" s="129"/>
      <c r="DD103" s="129"/>
      <c r="DE103" s="129"/>
      <c r="DF103" s="129"/>
      <c r="DG103" s="129"/>
      <c r="DH103" s="129"/>
      <c r="DI103" s="129"/>
      <c r="DJ103" s="129"/>
      <c r="DK103" s="129"/>
      <c r="DL103" s="129"/>
      <c r="DM103" s="129"/>
      <c r="DN103" s="129"/>
      <c r="DO103" s="129"/>
      <c r="DP103" s="129"/>
      <c r="DQ103" s="129"/>
      <c r="DR103" s="129"/>
      <c r="DS103" s="129"/>
      <c r="DT103" s="129" t="str">
        <f t="shared" ca="1" si="4"/>
        <v/>
      </c>
      <c r="DU103" s="129"/>
      <c r="DV103" s="129"/>
      <c r="DW103" s="129"/>
      <c r="DX103" s="129"/>
      <c r="DY103" s="129"/>
      <c r="DZ103" s="129"/>
      <c r="EA103" s="129"/>
      <c r="EB103" s="129"/>
      <c r="EC103" s="129"/>
      <c r="ED103" s="129"/>
      <c r="EE103" s="129"/>
      <c r="EF103" s="129"/>
      <c r="IE103" s="128" t="str">
        <f t="shared" ca="1" si="5"/>
        <v/>
      </c>
    </row>
    <row r="104" spans="1:239" x14ac:dyDescent="0.25">
      <c r="A104" s="9" t="s">
        <v>177</v>
      </c>
      <c r="B104" s="10" t="s">
        <v>8</v>
      </c>
      <c r="C104" s="10" t="s">
        <v>9</v>
      </c>
      <c r="D104" s="79" t="s">
        <v>178</v>
      </c>
      <c r="E104" s="77" t="s">
        <v>912</v>
      </c>
      <c r="F104" s="129"/>
      <c r="G104" s="129"/>
      <c r="H104" s="9" t="s">
        <v>482</v>
      </c>
      <c r="I104" s="10">
        <v>0</v>
      </c>
      <c r="J104" s="10" t="str">
        <f>INDEX(rngUnitSettings,MATCH("Length",INDEX(rngUnitSettings,,1),0),2)</f>
        <v>mm</v>
      </c>
      <c r="K104" s="14" t="s">
        <v>483</v>
      </c>
      <c r="L104" s="9"/>
      <c r="M104" s="9"/>
      <c r="N104" s="9"/>
      <c r="O104" s="86"/>
      <c r="P104" s="9"/>
      <c r="Q104" s="129"/>
      <c r="R104" s="129"/>
      <c r="S104" s="129"/>
      <c r="T104" s="129"/>
      <c r="U104" s="129"/>
      <c r="V104" s="129"/>
      <c r="W104" s="129"/>
      <c r="X104" s="129"/>
      <c r="Y104" s="129"/>
      <c r="Z104" s="129"/>
      <c r="AA104" s="129"/>
      <c r="AB104" s="129"/>
      <c r="AC104" s="129"/>
      <c r="AD104" s="129"/>
      <c r="AE104" s="129"/>
      <c r="AF104" s="129"/>
      <c r="AG104" s="129"/>
      <c r="AH104" s="129"/>
      <c r="AI104" s="129"/>
      <c r="AJ104" s="129"/>
      <c r="AK104" s="129"/>
      <c r="AL104" s="129"/>
      <c r="AM104" s="129"/>
      <c r="AN104" s="129"/>
      <c r="AO104" s="129"/>
      <c r="AP104" s="129"/>
      <c r="AQ104" s="129"/>
      <c r="AR104" s="129"/>
      <c r="AS104" s="129"/>
      <c r="AT104" s="129"/>
      <c r="AU104" s="129"/>
      <c r="AV104" s="129"/>
      <c r="AW104" s="129"/>
      <c r="AX104" s="129"/>
      <c r="AY104" s="129"/>
      <c r="AZ104" s="129"/>
      <c r="BA104" s="129"/>
      <c r="BB104" s="129"/>
      <c r="BC104" s="129"/>
      <c r="BD104" s="129"/>
      <c r="BE104" s="129"/>
      <c r="BF104" s="129"/>
      <c r="BG104" s="129"/>
      <c r="BH104" s="129"/>
      <c r="BI104" s="129"/>
      <c r="BJ104" s="129"/>
      <c r="BK104" s="129"/>
      <c r="BL104" s="129"/>
      <c r="BM104" s="129"/>
      <c r="BN104" s="129"/>
      <c r="BO104" s="129"/>
      <c r="BP104" s="129"/>
      <c r="BQ104" s="129"/>
      <c r="BR104" s="129"/>
      <c r="BS104" s="129"/>
      <c r="BT104" s="129"/>
      <c r="BU104" s="129"/>
      <c r="BV104" s="129"/>
      <c r="BW104" s="129"/>
      <c r="BX104" s="129"/>
      <c r="BY104" s="129"/>
      <c r="BZ104" s="129"/>
      <c r="CA104" s="129"/>
      <c r="CB104" s="129"/>
      <c r="CC104" s="129"/>
      <c r="CD104" s="129"/>
      <c r="CE104" s="129"/>
      <c r="CF104" s="129"/>
      <c r="CG104" s="129"/>
      <c r="CH104" s="129"/>
      <c r="CI104" s="129"/>
      <c r="CJ104" s="129"/>
      <c r="CK104" s="129"/>
      <c r="CL104" s="129"/>
      <c r="CM104" s="129"/>
      <c r="CN104" s="129"/>
      <c r="CO104" s="129"/>
      <c r="CP104" s="129"/>
      <c r="CQ104" s="129"/>
      <c r="CR104" s="129"/>
      <c r="CS104" s="129"/>
      <c r="CT104" s="129"/>
      <c r="CU104" s="129"/>
      <c r="CV104" s="129"/>
      <c r="CW104" s="129"/>
      <c r="CX104" s="129"/>
      <c r="CY104" s="129"/>
      <c r="CZ104" s="129"/>
      <c r="DA104" s="129"/>
      <c r="DB104" s="129"/>
      <c r="DC104" s="129"/>
      <c r="DD104" s="129"/>
      <c r="DE104" s="129"/>
      <c r="DF104" s="129"/>
      <c r="DG104" s="129"/>
      <c r="DH104" s="129"/>
      <c r="DI104" s="129"/>
      <c r="DJ104" s="129"/>
      <c r="DK104" s="129"/>
      <c r="DL104" s="129"/>
      <c r="DM104" s="129"/>
      <c r="DN104" s="129"/>
      <c r="DO104" s="129"/>
      <c r="DP104" s="129"/>
      <c r="DQ104" s="129"/>
      <c r="DR104" s="129"/>
      <c r="DS104" s="129"/>
      <c r="DT104" s="129" t="str">
        <f t="shared" ca="1" si="4"/>
        <v/>
      </c>
      <c r="DU104" s="129"/>
      <c r="DV104" s="129"/>
      <c r="DW104" s="129"/>
      <c r="DX104" s="129"/>
      <c r="DY104" s="129"/>
      <c r="DZ104" s="129"/>
      <c r="EA104" s="129"/>
      <c r="EB104" s="129"/>
      <c r="EC104" s="129"/>
      <c r="ED104" s="129"/>
      <c r="EE104" s="129"/>
      <c r="EF104" s="129"/>
      <c r="IE104" s="128" t="str">
        <f t="shared" ca="1" si="5"/>
        <v/>
      </c>
    </row>
    <row r="105" spans="1:239" x14ac:dyDescent="0.25">
      <c r="A105" s="9" t="s">
        <v>179</v>
      </c>
      <c r="B105" s="10" t="s">
        <v>8</v>
      </c>
      <c r="C105" s="10" t="s">
        <v>9</v>
      </c>
      <c r="D105" s="79" t="s">
        <v>180</v>
      </c>
      <c r="E105" s="77" t="s">
        <v>912</v>
      </c>
      <c r="F105" s="129"/>
      <c r="G105" s="129"/>
      <c r="H105" s="9"/>
      <c r="I105" s="9"/>
      <c r="J105" s="9"/>
      <c r="K105" s="9"/>
      <c r="L105" s="9"/>
      <c r="M105" s="9"/>
      <c r="N105" s="9"/>
      <c r="O105" s="86"/>
      <c r="P105" s="9"/>
      <c r="Q105" s="129"/>
      <c r="R105" s="129"/>
      <c r="S105" s="129"/>
      <c r="T105" s="129"/>
      <c r="U105" s="129"/>
      <c r="V105" s="129"/>
      <c r="W105" s="129"/>
      <c r="X105" s="129"/>
      <c r="Y105" s="129"/>
      <c r="Z105" s="129"/>
      <c r="AA105" s="129"/>
      <c r="AB105" s="129"/>
      <c r="AC105" s="129"/>
      <c r="AD105" s="129"/>
      <c r="AE105" s="129"/>
      <c r="AF105" s="129"/>
      <c r="AG105" s="129"/>
      <c r="AH105" s="129"/>
      <c r="AI105" s="129"/>
      <c r="AJ105" s="129"/>
      <c r="AK105" s="129"/>
      <c r="AL105" s="129"/>
      <c r="AM105" s="129"/>
      <c r="AN105" s="129"/>
      <c r="AO105" s="129"/>
      <c r="AP105" s="129"/>
      <c r="AQ105" s="129"/>
      <c r="AR105" s="129"/>
      <c r="AS105" s="129"/>
      <c r="AT105" s="129"/>
      <c r="AU105" s="129"/>
      <c r="AV105" s="129"/>
      <c r="AW105" s="129"/>
      <c r="AX105" s="129"/>
      <c r="AY105" s="129"/>
      <c r="AZ105" s="129"/>
      <c r="BA105" s="129"/>
      <c r="BB105" s="129"/>
      <c r="BC105" s="129"/>
      <c r="BD105" s="129"/>
      <c r="BE105" s="129"/>
      <c r="BF105" s="129"/>
      <c r="BG105" s="129"/>
      <c r="BH105" s="129"/>
      <c r="BI105" s="129"/>
      <c r="BJ105" s="129"/>
      <c r="BK105" s="129"/>
      <c r="BL105" s="129"/>
      <c r="BM105" s="129"/>
      <c r="BN105" s="129"/>
      <c r="BO105" s="129"/>
      <c r="BP105" s="129"/>
      <c r="BQ105" s="129"/>
      <c r="BR105" s="129"/>
      <c r="BS105" s="129"/>
      <c r="BT105" s="129"/>
      <c r="BU105" s="129"/>
      <c r="BV105" s="129"/>
      <c r="BW105" s="129"/>
      <c r="BX105" s="129"/>
      <c r="BY105" s="129"/>
      <c r="BZ105" s="129"/>
      <c r="CA105" s="129"/>
      <c r="CB105" s="129"/>
      <c r="CC105" s="129"/>
      <c r="CD105" s="129"/>
      <c r="CE105" s="129"/>
      <c r="CF105" s="129"/>
      <c r="CG105" s="129"/>
      <c r="CH105" s="129"/>
      <c r="CI105" s="129"/>
      <c r="CJ105" s="129"/>
      <c r="CK105" s="129"/>
      <c r="CL105" s="129"/>
      <c r="CM105" s="129"/>
      <c r="CN105" s="129"/>
      <c r="CO105" s="129"/>
      <c r="CP105" s="129"/>
      <c r="CQ105" s="129"/>
      <c r="CR105" s="129"/>
      <c r="CS105" s="129"/>
      <c r="CT105" s="129"/>
      <c r="CU105" s="129"/>
      <c r="CV105" s="129"/>
      <c r="CW105" s="129"/>
      <c r="CX105" s="129"/>
      <c r="CY105" s="129"/>
      <c r="CZ105" s="129"/>
      <c r="DA105" s="129"/>
      <c r="DB105" s="129"/>
      <c r="DC105" s="129"/>
      <c r="DD105" s="129"/>
      <c r="DE105" s="129"/>
      <c r="DF105" s="129"/>
      <c r="DG105" s="129"/>
      <c r="DH105" s="129"/>
      <c r="DI105" s="129"/>
      <c r="DJ105" s="129"/>
      <c r="DK105" s="129"/>
      <c r="DL105" s="129"/>
      <c r="DM105" s="129"/>
      <c r="DN105" s="129"/>
      <c r="DO105" s="129"/>
      <c r="DP105" s="129"/>
      <c r="DQ105" s="129"/>
      <c r="DR105" s="129"/>
      <c r="DS105" s="129"/>
      <c r="DT105" s="129" t="str">
        <f t="shared" ca="1" si="4"/>
        <v/>
      </c>
      <c r="DU105" s="129"/>
      <c r="DV105" s="129"/>
      <c r="DW105" s="129"/>
      <c r="DX105" s="129"/>
      <c r="DY105" s="129"/>
      <c r="DZ105" s="129"/>
      <c r="EA105" s="129"/>
      <c r="EB105" s="129"/>
      <c r="EC105" s="129"/>
      <c r="ED105" s="129"/>
      <c r="EE105" s="129"/>
      <c r="EF105" s="129"/>
      <c r="IE105" s="128" t="str">
        <f t="shared" ca="1" si="5"/>
        <v/>
      </c>
    </row>
    <row r="106" spans="1:239" x14ac:dyDescent="0.25">
      <c r="A106" s="9" t="s">
        <v>1605</v>
      </c>
      <c r="B106" s="10" t="s">
        <v>1606</v>
      </c>
      <c r="C106" s="10" t="s">
        <v>9</v>
      </c>
      <c r="D106" s="79" t="s">
        <v>1607</v>
      </c>
      <c r="E106" s="77" t="s">
        <v>912</v>
      </c>
      <c r="F106" s="129"/>
      <c r="G106" s="129"/>
      <c r="H106" s="16" t="s">
        <v>484</v>
      </c>
      <c r="I106" s="9"/>
      <c r="J106" s="9"/>
      <c r="K106" s="9"/>
      <c r="L106" s="9"/>
      <c r="M106" s="9"/>
      <c r="N106" s="9"/>
      <c r="O106" s="86"/>
      <c r="P106" s="9"/>
      <c r="Q106" s="129"/>
      <c r="R106" s="129"/>
      <c r="S106" s="129"/>
      <c r="T106" s="129"/>
      <c r="U106" s="129"/>
      <c r="V106" s="129"/>
      <c r="W106" s="129"/>
      <c r="X106" s="129"/>
      <c r="Y106" s="129"/>
      <c r="Z106" s="129"/>
      <c r="AA106" s="129"/>
      <c r="AB106" s="129"/>
      <c r="AC106" s="129"/>
      <c r="AD106" s="129"/>
      <c r="AE106" s="129"/>
      <c r="AF106" s="129"/>
      <c r="AG106" s="129"/>
      <c r="AH106" s="129"/>
      <c r="AI106" s="129"/>
      <c r="AJ106" s="129"/>
      <c r="AK106" s="129"/>
      <c r="AL106" s="129"/>
      <c r="AM106" s="129"/>
      <c r="AN106" s="129"/>
      <c r="AO106" s="129"/>
      <c r="AP106" s="129"/>
      <c r="AQ106" s="129"/>
      <c r="AR106" s="129"/>
      <c r="AS106" s="129"/>
      <c r="AT106" s="129"/>
      <c r="AU106" s="129"/>
      <c r="AV106" s="129"/>
      <c r="AW106" s="129"/>
      <c r="AX106" s="129"/>
      <c r="AY106" s="129"/>
      <c r="AZ106" s="129"/>
      <c r="BA106" s="129"/>
      <c r="BB106" s="129"/>
      <c r="BC106" s="129"/>
      <c r="BD106" s="129"/>
      <c r="BE106" s="129"/>
      <c r="BF106" s="129"/>
      <c r="BG106" s="129"/>
      <c r="BH106" s="129"/>
      <c r="BI106" s="129"/>
      <c r="BJ106" s="129"/>
      <c r="BK106" s="129"/>
      <c r="BL106" s="129"/>
      <c r="BM106" s="129"/>
      <c r="BN106" s="129"/>
      <c r="BO106" s="129"/>
      <c r="BP106" s="129"/>
      <c r="BQ106" s="129"/>
      <c r="BR106" s="129"/>
      <c r="BS106" s="129"/>
      <c r="BT106" s="129"/>
      <c r="BU106" s="129"/>
      <c r="BV106" s="129"/>
      <c r="BW106" s="129"/>
      <c r="BX106" s="129"/>
      <c r="BY106" s="129"/>
      <c r="BZ106" s="129"/>
      <c r="CA106" s="129"/>
      <c r="CB106" s="129"/>
      <c r="CC106" s="129"/>
      <c r="CD106" s="129"/>
      <c r="CE106" s="129"/>
      <c r="CF106" s="129"/>
      <c r="CG106" s="129"/>
      <c r="CH106" s="129"/>
      <c r="CI106" s="129"/>
      <c r="CJ106" s="129"/>
      <c r="CK106" s="129"/>
      <c r="CL106" s="129"/>
      <c r="CM106" s="129"/>
      <c r="CN106" s="129"/>
      <c r="CO106" s="129"/>
      <c r="CP106" s="129"/>
      <c r="CQ106" s="129"/>
      <c r="CR106" s="129"/>
      <c r="CS106" s="129"/>
      <c r="CT106" s="129"/>
      <c r="CU106" s="129"/>
      <c r="CV106" s="129"/>
      <c r="CW106" s="129"/>
      <c r="CX106" s="129"/>
      <c r="CY106" s="129"/>
      <c r="CZ106" s="129"/>
      <c r="DA106" s="129"/>
      <c r="DB106" s="129"/>
      <c r="DC106" s="129"/>
      <c r="DD106" s="129"/>
      <c r="DE106" s="129"/>
      <c r="DF106" s="129"/>
      <c r="DG106" s="129"/>
      <c r="DH106" s="129"/>
      <c r="DI106" s="129"/>
      <c r="DJ106" s="129"/>
      <c r="DK106" s="129"/>
      <c r="DL106" s="129"/>
      <c r="DM106" s="129"/>
      <c r="DN106" s="129"/>
      <c r="DO106" s="129"/>
      <c r="DP106" s="129"/>
      <c r="DQ106" s="129"/>
      <c r="DR106" s="129"/>
      <c r="DS106" s="129"/>
      <c r="DT106" s="129" t="str">
        <f t="shared" ca="1" si="4"/>
        <v/>
      </c>
      <c r="DU106" s="129"/>
      <c r="DV106" s="129"/>
      <c r="DW106" s="129"/>
      <c r="DX106" s="129"/>
      <c r="DY106" s="129"/>
      <c r="DZ106" s="129"/>
      <c r="EA106" s="129"/>
      <c r="EB106" s="129"/>
      <c r="EC106" s="129"/>
      <c r="ED106" s="129"/>
      <c r="EE106" s="129"/>
      <c r="EF106" s="129"/>
      <c r="IE106" s="128" t="str">
        <f t="shared" ca="1" si="5"/>
        <v/>
      </c>
    </row>
    <row r="107" spans="1:239" x14ac:dyDescent="0.25">
      <c r="A107" s="9" t="s">
        <v>181</v>
      </c>
      <c r="B107" s="10" t="s">
        <v>8</v>
      </c>
      <c r="C107" s="10" t="s">
        <v>9</v>
      </c>
      <c r="D107" s="79" t="s">
        <v>183</v>
      </c>
      <c r="E107" s="77" t="s">
        <v>912</v>
      </c>
      <c r="F107" s="129"/>
      <c r="G107" s="129"/>
      <c r="H107" s="7" t="s">
        <v>485</v>
      </c>
      <c r="I107" s="7" t="s">
        <v>486</v>
      </c>
      <c r="J107" s="7" t="s">
        <v>487</v>
      </c>
      <c r="K107" s="7" t="s">
        <v>488</v>
      </c>
      <c r="L107" s="7" t="s">
        <v>3</v>
      </c>
      <c r="M107" s="9"/>
      <c r="N107" s="9"/>
      <c r="O107" s="86"/>
      <c r="P107" s="9"/>
      <c r="Q107" s="129"/>
      <c r="R107" s="129"/>
      <c r="S107" s="129"/>
      <c r="T107" s="129"/>
      <c r="U107" s="129"/>
      <c r="V107" s="129"/>
      <c r="W107" s="129"/>
      <c r="X107" s="129"/>
      <c r="Y107" s="129"/>
      <c r="Z107" s="129"/>
      <c r="AA107" s="129"/>
      <c r="AB107" s="129"/>
      <c r="AC107" s="129"/>
      <c r="AD107" s="129"/>
      <c r="AE107" s="129"/>
      <c r="AF107" s="129"/>
      <c r="AG107" s="129"/>
      <c r="AH107" s="129"/>
      <c r="AI107" s="129"/>
      <c r="AJ107" s="129"/>
      <c r="AK107" s="129"/>
      <c r="AL107" s="129"/>
      <c r="AM107" s="129"/>
      <c r="AN107" s="129"/>
      <c r="AO107" s="129"/>
      <c r="AP107" s="129"/>
      <c r="AQ107" s="129"/>
      <c r="AR107" s="129"/>
      <c r="AS107" s="129"/>
      <c r="AT107" s="129"/>
      <c r="AU107" s="129"/>
      <c r="AV107" s="129"/>
      <c r="AW107" s="129"/>
      <c r="AX107" s="129"/>
      <c r="AY107" s="129"/>
      <c r="AZ107" s="129"/>
      <c r="BA107" s="129"/>
      <c r="BB107" s="129"/>
      <c r="BC107" s="129"/>
      <c r="BD107" s="129"/>
      <c r="BE107" s="129"/>
      <c r="BF107" s="129"/>
      <c r="BG107" s="129"/>
      <c r="BH107" s="129"/>
      <c r="BI107" s="129"/>
      <c r="BJ107" s="129"/>
      <c r="BK107" s="129"/>
      <c r="BL107" s="129"/>
      <c r="BM107" s="129"/>
      <c r="BN107" s="129"/>
      <c r="BO107" s="129"/>
      <c r="BP107" s="129"/>
      <c r="BQ107" s="129"/>
      <c r="BR107" s="129"/>
      <c r="BS107" s="129"/>
      <c r="BT107" s="129"/>
      <c r="BU107" s="129"/>
      <c r="BV107" s="129"/>
      <c r="BW107" s="129"/>
      <c r="BX107" s="129"/>
      <c r="BY107" s="129"/>
      <c r="BZ107" s="129"/>
      <c r="CA107" s="129"/>
      <c r="CB107" s="129"/>
      <c r="CC107" s="129"/>
      <c r="CD107" s="129"/>
      <c r="CE107" s="129"/>
      <c r="CF107" s="129"/>
      <c r="CG107" s="129"/>
      <c r="CH107" s="129"/>
      <c r="CI107" s="129"/>
      <c r="CJ107" s="129"/>
      <c r="CK107" s="129"/>
      <c r="CL107" s="129"/>
      <c r="CM107" s="129"/>
      <c r="CN107" s="129"/>
      <c r="CO107" s="129"/>
      <c r="CP107" s="129"/>
      <c r="CQ107" s="129"/>
      <c r="CR107" s="129"/>
      <c r="CS107" s="129"/>
      <c r="CT107" s="129"/>
      <c r="CU107" s="129"/>
      <c r="CV107" s="129"/>
      <c r="CW107" s="129"/>
      <c r="CX107" s="129"/>
      <c r="CY107" s="129"/>
      <c r="CZ107" s="129"/>
      <c r="DA107" s="129"/>
      <c r="DB107" s="129"/>
      <c r="DC107" s="129"/>
      <c r="DD107" s="129"/>
      <c r="DE107" s="129"/>
      <c r="DF107" s="129"/>
      <c r="DG107" s="129"/>
      <c r="DH107" s="129"/>
      <c r="DI107" s="129"/>
      <c r="DJ107" s="129"/>
      <c r="DK107" s="129"/>
      <c r="DL107" s="129"/>
      <c r="DM107" s="129"/>
      <c r="DN107" s="129"/>
      <c r="DO107" s="129"/>
      <c r="DP107" s="129"/>
      <c r="DQ107" s="129"/>
      <c r="DR107" s="129"/>
      <c r="DS107" s="129"/>
      <c r="DT107" s="129" t="str">
        <f t="shared" ca="1" si="4"/>
        <v/>
      </c>
      <c r="DU107" s="129"/>
      <c r="DV107" s="129"/>
      <c r="DW107" s="129"/>
      <c r="DX107" s="129"/>
      <c r="DY107" s="129"/>
      <c r="DZ107" s="129"/>
      <c r="EA107" s="129"/>
      <c r="EB107" s="129"/>
      <c r="EC107" s="129"/>
      <c r="ED107" s="129"/>
      <c r="EE107" s="129"/>
      <c r="EF107" s="129"/>
      <c r="IE107" s="128" t="str">
        <f t="shared" ca="1" si="5"/>
        <v/>
      </c>
    </row>
    <row r="108" spans="1:239" x14ac:dyDescent="0.25">
      <c r="A108" s="9" t="s">
        <v>184</v>
      </c>
      <c r="B108" s="10" t="s">
        <v>185</v>
      </c>
      <c r="C108" s="10" t="s">
        <v>9</v>
      </c>
      <c r="D108" s="79" t="s">
        <v>186</v>
      </c>
      <c r="E108" s="77" t="s">
        <v>912</v>
      </c>
      <c r="F108" s="129"/>
      <c r="G108" s="129"/>
      <c r="H108" s="10">
        <v>550</v>
      </c>
      <c r="I108" s="10">
        <v>250</v>
      </c>
      <c r="J108" s="10">
        <v>250</v>
      </c>
      <c r="K108" s="10">
        <v>600</v>
      </c>
      <c r="L108" s="10" t="str">
        <f>INDEX(rngUnitSettings,MATCH("Length",INDEX(rngUnitSettings,,1),0),2)</f>
        <v>mm</v>
      </c>
      <c r="M108" s="9"/>
      <c r="N108" s="9"/>
      <c r="O108" s="86"/>
      <c r="P108" s="9"/>
      <c r="Q108" s="129"/>
      <c r="R108" s="129"/>
      <c r="S108" s="129"/>
      <c r="T108" s="129"/>
      <c r="U108" s="129"/>
      <c r="V108" s="129"/>
      <c r="W108" s="129"/>
      <c r="X108" s="129"/>
      <c r="Y108" s="129"/>
      <c r="Z108" s="129"/>
      <c r="AA108" s="129"/>
      <c r="AB108" s="129"/>
      <c r="AC108" s="129"/>
      <c r="AD108" s="129"/>
      <c r="AE108" s="129"/>
      <c r="AF108" s="129"/>
      <c r="AG108" s="129"/>
      <c r="AH108" s="129"/>
      <c r="AI108" s="129"/>
      <c r="AJ108" s="129"/>
      <c r="AK108" s="129"/>
      <c r="AL108" s="129"/>
      <c r="AM108" s="129"/>
      <c r="AN108" s="129"/>
      <c r="AO108" s="129"/>
      <c r="AP108" s="129"/>
      <c r="AQ108" s="129"/>
      <c r="AR108" s="129"/>
      <c r="AS108" s="129"/>
      <c r="AT108" s="129"/>
      <c r="AU108" s="129"/>
      <c r="AV108" s="129"/>
      <c r="AW108" s="129"/>
      <c r="AX108" s="129"/>
      <c r="AY108" s="129"/>
      <c r="AZ108" s="129"/>
      <c r="BA108" s="129"/>
      <c r="BB108" s="129"/>
      <c r="BC108" s="129"/>
      <c r="BD108" s="129"/>
      <c r="BE108" s="129"/>
      <c r="BF108" s="129"/>
      <c r="BG108" s="129"/>
      <c r="BH108" s="129"/>
      <c r="BI108" s="129"/>
      <c r="BJ108" s="129"/>
      <c r="BK108" s="129"/>
      <c r="BL108" s="129"/>
      <c r="BM108" s="129"/>
      <c r="BN108" s="129"/>
      <c r="BO108" s="129"/>
      <c r="BP108" s="129"/>
      <c r="BQ108" s="129"/>
      <c r="BR108" s="129"/>
      <c r="BS108" s="129"/>
      <c r="BT108" s="129"/>
      <c r="BU108" s="129"/>
      <c r="BV108" s="129"/>
      <c r="BW108" s="129"/>
      <c r="BX108" s="129"/>
      <c r="BY108" s="129"/>
      <c r="BZ108" s="129"/>
      <c r="CA108" s="129"/>
      <c r="CB108" s="129"/>
      <c r="CC108" s="129"/>
      <c r="CD108" s="129"/>
      <c r="CE108" s="129"/>
      <c r="CF108" s="129"/>
      <c r="CG108" s="129"/>
      <c r="CH108" s="129"/>
      <c r="CI108" s="129"/>
      <c r="CJ108" s="129"/>
      <c r="CK108" s="129"/>
      <c r="CL108" s="129"/>
      <c r="CM108" s="129"/>
      <c r="CN108" s="129"/>
      <c r="CO108" s="129"/>
      <c r="CP108" s="129"/>
      <c r="CQ108" s="129"/>
      <c r="CR108" s="129"/>
      <c r="CS108" s="129"/>
      <c r="CT108" s="129"/>
      <c r="CU108" s="129"/>
      <c r="CV108" s="129"/>
      <c r="CW108" s="129"/>
      <c r="CX108" s="129"/>
      <c r="CY108" s="129"/>
      <c r="CZ108" s="129"/>
      <c r="DA108" s="129"/>
      <c r="DB108" s="129"/>
      <c r="DC108" s="129"/>
      <c r="DD108" s="129"/>
      <c r="DE108" s="129"/>
      <c r="DF108" s="129"/>
      <c r="DG108" s="129"/>
      <c r="DH108" s="129"/>
      <c r="DI108" s="129"/>
      <c r="DJ108" s="129"/>
      <c r="DK108" s="129"/>
      <c r="DL108" s="129"/>
      <c r="DM108" s="129"/>
      <c r="DN108" s="129"/>
      <c r="DO108" s="129"/>
      <c r="DP108" s="129"/>
      <c r="DQ108" s="129"/>
      <c r="DR108" s="129"/>
      <c r="DS108" s="129"/>
      <c r="DT108" s="129" t="str">
        <f t="shared" ca="1" si="4"/>
        <v/>
      </c>
      <c r="DU108" s="129"/>
      <c r="DV108" s="129"/>
      <c r="DW108" s="129"/>
      <c r="DX108" s="129"/>
      <c r="DY108" s="129"/>
      <c r="DZ108" s="129"/>
      <c r="EA108" s="129"/>
      <c r="EB108" s="129"/>
      <c r="EC108" s="129"/>
      <c r="ED108" s="129"/>
      <c r="EE108" s="129"/>
      <c r="EF108" s="129"/>
      <c r="IE108" s="128" t="str">
        <f t="shared" ca="1" si="5"/>
        <v/>
      </c>
    </row>
    <row r="109" spans="1:239" x14ac:dyDescent="0.25">
      <c r="A109" s="9" t="s">
        <v>1571</v>
      </c>
      <c r="B109" s="10" t="s">
        <v>164</v>
      </c>
      <c r="C109" s="10" t="s">
        <v>9</v>
      </c>
      <c r="D109" s="79" t="s">
        <v>1572</v>
      </c>
      <c r="E109" s="77" t="s">
        <v>912</v>
      </c>
      <c r="F109" s="129"/>
      <c r="G109" s="129"/>
      <c r="H109" s="17" t="s">
        <v>489</v>
      </c>
      <c r="I109" s="17"/>
      <c r="J109" s="17"/>
      <c r="K109" s="17"/>
      <c r="L109" s="17"/>
      <c r="M109" s="17"/>
      <c r="N109" s="17"/>
      <c r="O109" s="87"/>
      <c r="P109" s="9"/>
      <c r="Q109" s="129"/>
      <c r="R109" s="129"/>
      <c r="S109" s="129"/>
      <c r="T109" s="129"/>
      <c r="U109" s="129"/>
      <c r="V109" s="129"/>
      <c r="W109" s="129"/>
      <c r="X109" s="129"/>
      <c r="Y109" s="129"/>
      <c r="Z109" s="129"/>
      <c r="AA109" s="129"/>
      <c r="AB109" s="129"/>
      <c r="AC109" s="129"/>
      <c r="AD109" s="129"/>
      <c r="AE109" s="129"/>
      <c r="AF109" s="129"/>
      <c r="AG109" s="129"/>
      <c r="AH109" s="129"/>
      <c r="AI109" s="129"/>
      <c r="AJ109" s="129"/>
      <c r="AK109" s="129"/>
      <c r="AL109" s="129"/>
      <c r="AM109" s="129"/>
      <c r="AN109" s="129"/>
      <c r="AO109" s="129"/>
      <c r="AP109" s="129"/>
      <c r="AQ109" s="129"/>
      <c r="AR109" s="129"/>
      <c r="AS109" s="129"/>
      <c r="AT109" s="129"/>
      <c r="AU109" s="129"/>
      <c r="AV109" s="129"/>
      <c r="AW109" s="129"/>
      <c r="AX109" s="129"/>
      <c r="AY109" s="129"/>
      <c r="AZ109" s="129"/>
      <c r="BA109" s="129"/>
      <c r="BB109" s="129"/>
      <c r="BC109" s="129"/>
      <c r="BD109" s="129"/>
      <c r="BE109" s="129"/>
      <c r="BF109" s="129"/>
      <c r="BG109" s="129"/>
      <c r="BH109" s="129"/>
      <c r="BI109" s="129"/>
      <c r="BJ109" s="129"/>
      <c r="BK109" s="129"/>
      <c r="BL109" s="129"/>
      <c r="BM109" s="129"/>
      <c r="BN109" s="129"/>
      <c r="BO109" s="129"/>
      <c r="BP109" s="129"/>
      <c r="BQ109" s="129"/>
      <c r="BR109" s="129"/>
      <c r="BS109" s="129"/>
      <c r="BT109" s="129"/>
      <c r="BU109" s="129"/>
      <c r="BV109" s="129"/>
      <c r="BW109" s="129"/>
      <c r="BX109" s="129"/>
      <c r="BY109" s="129"/>
      <c r="BZ109" s="129"/>
      <c r="CA109" s="129"/>
      <c r="CB109" s="129"/>
      <c r="CC109" s="129"/>
      <c r="CD109" s="129"/>
      <c r="CE109" s="129"/>
      <c r="CF109" s="129"/>
      <c r="CG109" s="129"/>
      <c r="CH109" s="129"/>
      <c r="CI109" s="129"/>
      <c r="CJ109" s="129"/>
      <c r="CK109" s="129"/>
      <c r="CL109" s="129"/>
      <c r="CM109" s="129"/>
      <c r="CN109" s="129"/>
      <c r="CO109" s="129"/>
      <c r="CP109" s="129"/>
      <c r="CQ109" s="129"/>
      <c r="CR109" s="129"/>
      <c r="CS109" s="129"/>
      <c r="CT109" s="129"/>
      <c r="CU109" s="129"/>
      <c r="CV109" s="129"/>
      <c r="CW109" s="129"/>
      <c r="CX109" s="129"/>
      <c r="CY109" s="129"/>
      <c r="CZ109" s="129"/>
      <c r="DA109" s="129"/>
      <c r="DB109" s="129"/>
      <c r="DC109" s="129"/>
      <c r="DD109" s="129"/>
      <c r="DE109" s="129"/>
      <c r="DF109" s="129"/>
      <c r="DG109" s="129"/>
      <c r="DH109" s="129"/>
      <c r="DI109" s="129"/>
      <c r="DJ109" s="129"/>
      <c r="DK109" s="129"/>
      <c r="DL109" s="129"/>
      <c r="DM109" s="129"/>
      <c r="DN109" s="129"/>
      <c r="DO109" s="129"/>
      <c r="DP109" s="129"/>
      <c r="DQ109" s="129"/>
      <c r="DR109" s="129"/>
      <c r="DS109" s="129"/>
      <c r="DT109" s="129" t="str">
        <f t="shared" ca="1" si="4"/>
        <v/>
      </c>
      <c r="DU109" s="129"/>
      <c r="DV109" s="129"/>
      <c r="DW109" s="129"/>
      <c r="DX109" s="129"/>
      <c r="DY109" s="129"/>
      <c r="DZ109" s="129"/>
      <c r="EA109" s="129"/>
      <c r="EB109" s="129"/>
      <c r="EC109" s="129"/>
      <c r="ED109" s="129"/>
      <c r="EE109" s="129"/>
      <c r="EF109" s="129"/>
      <c r="IE109" s="128" t="str">
        <f t="shared" ca="1" si="5"/>
        <v/>
      </c>
    </row>
    <row r="110" spans="1:239" x14ac:dyDescent="0.25">
      <c r="A110" s="9" t="s">
        <v>187</v>
      </c>
      <c r="B110" s="10" t="s">
        <v>188</v>
      </c>
      <c r="C110" s="10" t="s">
        <v>9</v>
      </c>
      <c r="D110" s="79" t="s">
        <v>189</v>
      </c>
      <c r="E110" s="77" t="s">
        <v>912</v>
      </c>
      <c r="F110" s="129"/>
      <c r="G110" s="129"/>
      <c r="H110" s="6" t="s">
        <v>490</v>
      </c>
      <c r="I110" s="6" t="s">
        <v>491</v>
      </c>
      <c r="J110" s="6" t="s">
        <v>492</v>
      </c>
      <c r="K110" s="6" t="s">
        <v>493</v>
      </c>
      <c r="L110" s="6" t="s">
        <v>2437</v>
      </c>
      <c r="M110" s="6" t="s">
        <v>2438</v>
      </c>
      <c r="N110" s="7" t="s">
        <v>3</v>
      </c>
      <c r="O110" s="78" t="s">
        <v>4</v>
      </c>
      <c r="P110" s="9"/>
      <c r="Q110" s="129"/>
      <c r="R110" s="129"/>
      <c r="S110" s="129"/>
      <c r="T110" s="129"/>
      <c r="U110" s="129"/>
      <c r="V110" s="129"/>
      <c r="W110" s="129"/>
      <c r="X110" s="129"/>
      <c r="Y110" s="129"/>
      <c r="Z110" s="129"/>
      <c r="AA110" s="129"/>
      <c r="AB110" s="129"/>
      <c r="AC110" s="129"/>
      <c r="AD110" s="129"/>
      <c r="AE110" s="129"/>
      <c r="AF110" s="129"/>
      <c r="AG110" s="129"/>
      <c r="AH110" s="129"/>
      <c r="AI110" s="129"/>
      <c r="AJ110" s="129"/>
      <c r="AK110" s="129"/>
      <c r="AL110" s="129"/>
      <c r="AM110" s="129"/>
      <c r="AN110" s="129"/>
      <c r="AO110" s="129"/>
      <c r="AP110" s="129"/>
      <c r="AQ110" s="129"/>
      <c r="AR110" s="129"/>
      <c r="AS110" s="129"/>
      <c r="AT110" s="129"/>
      <c r="AU110" s="129"/>
      <c r="AV110" s="129"/>
      <c r="AW110" s="129"/>
      <c r="AX110" s="129"/>
      <c r="AY110" s="129"/>
      <c r="AZ110" s="129"/>
      <c r="BA110" s="129"/>
      <c r="BB110" s="129"/>
      <c r="BC110" s="129"/>
      <c r="BD110" s="129"/>
      <c r="BE110" s="129"/>
      <c r="BF110" s="129"/>
      <c r="BG110" s="129"/>
      <c r="BH110" s="129"/>
      <c r="BI110" s="129"/>
      <c r="BJ110" s="129"/>
      <c r="BK110" s="129"/>
      <c r="BL110" s="129"/>
      <c r="BM110" s="129"/>
      <c r="BN110" s="129"/>
      <c r="BO110" s="129"/>
      <c r="BP110" s="129"/>
      <c r="BQ110" s="129"/>
      <c r="BR110" s="129"/>
      <c r="BS110" s="129"/>
      <c r="BT110" s="129"/>
      <c r="BU110" s="129"/>
      <c r="BV110" s="129"/>
      <c r="BW110" s="129"/>
      <c r="BX110" s="129"/>
      <c r="BY110" s="129"/>
      <c r="BZ110" s="129"/>
      <c r="CA110" s="129"/>
      <c r="CB110" s="129"/>
      <c r="CC110" s="129"/>
      <c r="CD110" s="129"/>
      <c r="CE110" s="129"/>
      <c r="CF110" s="129"/>
      <c r="CG110" s="129"/>
      <c r="CH110" s="129"/>
      <c r="CI110" s="129"/>
      <c r="CJ110" s="129"/>
      <c r="CK110" s="129"/>
      <c r="CL110" s="129"/>
      <c r="CM110" s="129"/>
      <c r="CN110" s="129"/>
      <c r="CO110" s="129"/>
      <c r="CP110" s="129"/>
      <c r="CQ110" s="129"/>
      <c r="CR110" s="129"/>
      <c r="CS110" s="129"/>
      <c r="CT110" s="129"/>
      <c r="CU110" s="129"/>
      <c r="CV110" s="129"/>
      <c r="CW110" s="129"/>
      <c r="CX110" s="129"/>
      <c r="CY110" s="129"/>
      <c r="CZ110" s="129"/>
      <c r="DA110" s="129"/>
      <c r="DB110" s="129"/>
      <c r="DC110" s="129"/>
      <c r="DD110" s="129"/>
      <c r="DE110" s="129"/>
      <c r="DF110" s="129"/>
      <c r="DG110" s="129"/>
      <c r="DH110" s="129"/>
      <c r="DI110" s="129"/>
      <c r="DJ110" s="129"/>
      <c r="DK110" s="129"/>
      <c r="DL110" s="129"/>
      <c r="DM110" s="129"/>
      <c r="DN110" s="129"/>
      <c r="DO110" s="129"/>
      <c r="DP110" s="129"/>
      <c r="DQ110" s="129"/>
      <c r="DR110" s="129"/>
      <c r="DS110" s="129"/>
      <c r="DT110" s="129" t="str">
        <f t="shared" ca="1" si="4"/>
        <v/>
      </c>
      <c r="DU110" s="129"/>
      <c r="DV110" s="129"/>
      <c r="DW110" s="129"/>
      <c r="DX110" s="129"/>
      <c r="DY110" s="129"/>
      <c r="DZ110" s="129"/>
      <c r="EA110" s="129"/>
      <c r="EB110" s="129"/>
      <c r="EC110" s="129"/>
      <c r="ED110" s="129"/>
      <c r="EE110" s="129"/>
      <c r="EF110" s="129"/>
      <c r="IE110" s="128" t="str">
        <f t="shared" ca="1" si="5"/>
        <v/>
      </c>
    </row>
    <row r="111" spans="1:239" x14ac:dyDescent="0.25">
      <c r="A111" s="9" t="s">
        <v>190</v>
      </c>
      <c r="B111" s="10" t="s">
        <v>191</v>
      </c>
      <c r="C111" s="10" t="s">
        <v>9</v>
      </c>
      <c r="D111" s="79" t="s">
        <v>192</v>
      </c>
      <c r="E111" s="77" t="s">
        <v>912</v>
      </c>
      <c r="F111" s="129"/>
      <c r="G111" s="129"/>
      <c r="H111" s="9" t="s">
        <v>494</v>
      </c>
      <c r="I111" s="10">
        <v>40</v>
      </c>
      <c r="J111" s="10">
        <v>32</v>
      </c>
      <c r="K111" s="10">
        <v>5</v>
      </c>
      <c r="L111" s="10">
        <v>80</v>
      </c>
      <c r="M111" s="10">
        <v>80</v>
      </c>
      <c r="N111" s="10" t="str">
        <f t="shared" ref="N111:N118" si="6">INDEX(rngUnitSettings,MATCH("Length",INDEX(rngUnitSettings,,1),0),2)</f>
        <v>mm</v>
      </c>
      <c r="O111" s="88" t="s">
        <v>495</v>
      </c>
      <c r="P111" s="9"/>
      <c r="Q111" s="129"/>
      <c r="R111" s="129"/>
      <c r="S111" s="129"/>
      <c r="T111" s="129"/>
      <c r="U111" s="129"/>
      <c r="V111" s="129"/>
      <c r="W111" s="129"/>
      <c r="X111" s="129"/>
      <c r="Y111" s="129"/>
      <c r="Z111" s="129"/>
      <c r="AA111" s="129"/>
      <c r="AB111" s="129"/>
      <c r="AC111" s="129"/>
      <c r="AD111" s="129"/>
      <c r="AE111" s="129"/>
      <c r="AF111" s="129"/>
      <c r="AG111" s="129"/>
      <c r="AH111" s="129"/>
      <c r="AI111" s="129"/>
      <c r="AJ111" s="129"/>
      <c r="AK111" s="129"/>
      <c r="AL111" s="129"/>
      <c r="AM111" s="129"/>
      <c r="AN111" s="129"/>
      <c r="AO111" s="129"/>
      <c r="AP111" s="129"/>
      <c r="AQ111" s="129"/>
      <c r="AR111" s="129"/>
      <c r="AS111" s="129"/>
      <c r="AT111" s="129"/>
      <c r="AU111" s="129"/>
      <c r="AV111" s="129"/>
      <c r="AW111" s="129"/>
      <c r="AX111" s="129"/>
      <c r="AY111" s="129"/>
      <c r="AZ111" s="129"/>
      <c r="BA111" s="129"/>
      <c r="BB111" s="129"/>
      <c r="BC111" s="129"/>
      <c r="BD111" s="129"/>
      <c r="BE111" s="129"/>
      <c r="BF111" s="129"/>
      <c r="BG111" s="129"/>
      <c r="BH111" s="129"/>
      <c r="BI111" s="129"/>
      <c r="BJ111" s="129"/>
      <c r="BK111" s="129"/>
      <c r="BL111" s="129"/>
      <c r="BM111" s="129"/>
      <c r="BN111" s="129"/>
      <c r="BO111" s="129"/>
      <c r="BP111" s="129"/>
      <c r="BQ111" s="129"/>
      <c r="BR111" s="129"/>
      <c r="BS111" s="129"/>
      <c r="BT111" s="129"/>
      <c r="BU111" s="129"/>
      <c r="BV111" s="129"/>
      <c r="BW111" s="129"/>
      <c r="BX111" s="129"/>
      <c r="BY111" s="129"/>
      <c r="BZ111" s="129"/>
      <c r="CA111" s="129"/>
      <c r="CB111" s="129"/>
      <c r="CC111" s="129"/>
      <c r="CD111" s="129"/>
      <c r="CE111" s="129"/>
      <c r="CF111" s="129"/>
      <c r="CG111" s="129"/>
      <c r="CH111" s="129"/>
      <c r="CI111" s="129"/>
      <c r="CJ111" s="129"/>
      <c r="CK111" s="129"/>
      <c r="CL111" s="129"/>
      <c r="CM111" s="129"/>
      <c r="CN111" s="129"/>
      <c r="CO111" s="129"/>
      <c r="CP111" s="129"/>
      <c r="CQ111" s="129"/>
      <c r="CR111" s="129"/>
      <c r="CS111" s="129"/>
      <c r="CT111" s="129"/>
      <c r="CU111" s="129"/>
      <c r="CV111" s="129"/>
      <c r="CW111" s="129"/>
      <c r="CX111" s="129"/>
      <c r="CY111" s="129"/>
      <c r="CZ111" s="129"/>
      <c r="DA111" s="129"/>
      <c r="DB111" s="129"/>
      <c r="DC111" s="129"/>
      <c r="DD111" s="129"/>
      <c r="DE111" s="129"/>
      <c r="DF111" s="129"/>
      <c r="DG111" s="129"/>
      <c r="DH111" s="129"/>
      <c r="DI111" s="129"/>
      <c r="DJ111" s="129"/>
      <c r="DK111" s="129"/>
      <c r="DL111" s="129"/>
      <c r="DM111" s="129"/>
      <c r="DN111" s="129"/>
      <c r="DO111" s="129"/>
      <c r="DP111" s="129"/>
      <c r="DQ111" s="129"/>
      <c r="DR111" s="129"/>
      <c r="DS111" s="129"/>
      <c r="DT111" s="129" t="str">
        <f t="shared" ref="DT111:DT174" ca="1" si="7">IF(ROW(A111)&gt;ROWS(rngLoadCombinations)-1,"",INDEX(rngLoadCombinations,ROW(A111)+1,1))</f>
        <v/>
      </c>
      <c r="DU111" s="129"/>
      <c r="DV111" s="129"/>
      <c r="DW111" s="129"/>
      <c r="DX111" s="129"/>
      <c r="DY111" s="129"/>
      <c r="DZ111" s="129"/>
      <c r="EA111" s="129"/>
      <c r="EB111" s="129"/>
      <c r="EC111" s="129"/>
      <c r="ED111" s="129"/>
      <c r="EE111" s="129"/>
      <c r="EF111" s="129"/>
      <c r="IE111" s="128" t="str">
        <f t="shared" ref="IE111:IE174" ca="1" si="8">IF(ROW(A111)&gt;ROWS(rngLoadCombinations)-1,"",INDEX(rngLoadCombinations,ROW(A111)+1,1))</f>
        <v/>
      </c>
    </row>
    <row r="112" spans="1:239" x14ac:dyDescent="0.25">
      <c r="A112" s="9" t="s">
        <v>193</v>
      </c>
      <c r="B112" s="10" t="s">
        <v>194</v>
      </c>
      <c r="C112" s="10" t="s">
        <v>9</v>
      </c>
      <c r="D112" s="79" t="s">
        <v>195</v>
      </c>
      <c r="E112" s="77" t="s">
        <v>912</v>
      </c>
      <c r="F112" s="129"/>
      <c r="G112" s="129"/>
      <c r="H112" s="9" t="s">
        <v>496</v>
      </c>
      <c r="I112" s="10">
        <v>40</v>
      </c>
      <c r="J112" s="10">
        <v>32</v>
      </c>
      <c r="K112" s="10">
        <v>5</v>
      </c>
      <c r="L112" s="10">
        <v>80</v>
      </c>
      <c r="M112" s="10">
        <v>80</v>
      </c>
      <c r="N112" s="10" t="str">
        <f t="shared" si="6"/>
        <v>mm</v>
      </c>
      <c r="O112" s="88" t="s">
        <v>497</v>
      </c>
      <c r="P112" s="9"/>
      <c r="Q112" s="129"/>
      <c r="R112" s="129"/>
      <c r="S112" s="129"/>
      <c r="T112" s="129"/>
      <c r="U112" s="129"/>
      <c r="V112" s="129"/>
      <c r="W112" s="129"/>
      <c r="X112" s="129"/>
      <c r="Y112" s="129"/>
      <c r="Z112" s="129"/>
      <c r="AA112" s="129"/>
      <c r="AB112" s="129"/>
      <c r="AC112" s="129"/>
      <c r="AD112" s="129"/>
      <c r="AE112" s="129"/>
      <c r="AF112" s="129"/>
      <c r="AG112" s="129"/>
      <c r="AH112" s="129"/>
      <c r="AI112" s="129"/>
      <c r="AJ112" s="129"/>
      <c r="AK112" s="129"/>
      <c r="AL112" s="129"/>
      <c r="AM112" s="129"/>
      <c r="AN112" s="129"/>
      <c r="AO112" s="129"/>
      <c r="AP112" s="129"/>
      <c r="AQ112" s="129"/>
      <c r="AR112" s="129"/>
      <c r="AS112" s="129"/>
      <c r="AT112" s="129"/>
      <c r="AU112" s="129"/>
      <c r="AV112" s="129"/>
      <c r="AW112" s="129"/>
      <c r="AX112" s="129"/>
      <c r="AY112" s="129"/>
      <c r="AZ112" s="129"/>
      <c r="BA112" s="129"/>
      <c r="BB112" s="129"/>
      <c r="BC112" s="129"/>
      <c r="BD112" s="129"/>
      <c r="BE112" s="129"/>
      <c r="BF112" s="129"/>
      <c r="BG112" s="129"/>
      <c r="BH112" s="129"/>
      <c r="BI112" s="129"/>
      <c r="BJ112" s="129"/>
      <c r="BK112" s="129"/>
      <c r="BL112" s="129"/>
      <c r="BM112" s="129"/>
      <c r="BN112" s="129"/>
      <c r="BO112" s="129"/>
      <c r="BP112" s="129"/>
      <c r="BQ112" s="129"/>
      <c r="BR112" s="129"/>
      <c r="BS112" s="129"/>
      <c r="BT112" s="129"/>
      <c r="BU112" s="129"/>
      <c r="BV112" s="129"/>
      <c r="BW112" s="129"/>
      <c r="BX112" s="129"/>
      <c r="BY112" s="129"/>
      <c r="BZ112" s="129"/>
      <c r="CA112" s="129"/>
      <c r="CB112" s="129"/>
      <c r="CC112" s="129"/>
      <c r="CD112" s="129"/>
      <c r="CE112" s="129"/>
      <c r="CF112" s="129"/>
      <c r="CG112" s="129"/>
      <c r="CH112" s="129"/>
      <c r="CI112" s="129"/>
      <c r="CJ112" s="129"/>
      <c r="CK112" s="129"/>
      <c r="CL112" s="129"/>
      <c r="CM112" s="129"/>
      <c r="CN112" s="129"/>
      <c r="CO112" s="129"/>
      <c r="CP112" s="129"/>
      <c r="CQ112" s="129"/>
      <c r="CR112" s="129"/>
      <c r="CS112" s="129"/>
      <c r="CT112" s="129"/>
      <c r="CU112" s="129"/>
      <c r="CV112" s="129"/>
      <c r="CW112" s="129"/>
      <c r="CX112" s="129"/>
      <c r="CY112" s="129"/>
      <c r="CZ112" s="129"/>
      <c r="DA112" s="129"/>
      <c r="DB112" s="129"/>
      <c r="DC112" s="129"/>
      <c r="DD112" s="129"/>
      <c r="DE112" s="129"/>
      <c r="DF112" s="129"/>
      <c r="DG112" s="129"/>
      <c r="DH112" s="129"/>
      <c r="DI112" s="129"/>
      <c r="DJ112" s="129"/>
      <c r="DK112" s="129"/>
      <c r="DL112" s="129"/>
      <c r="DM112" s="129"/>
      <c r="DN112" s="129"/>
      <c r="DO112" s="129"/>
      <c r="DP112" s="129"/>
      <c r="DQ112" s="129"/>
      <c r="DR112" s="129"/>
      <c r="DS112" s="129"/>
      <c r="DT112" s="129" t="str">
        <f t="shared" ca="1" si="7"/>
        <v/>
      </c>
      <c r="DU112" s="129"/>
      <c r="DV112" s="129"/>
      <c r="DW112" s="129"/>
      <c r="DX112" s="129"/>
      <c r="DY112" s="129"/>
      <c r="DZ112" s="129"/>
      <c r="EA112" s="129"/>
      <c r="EB112" s="129"/>
      <c r="EC112" s="129"/>
      <c r="ED112" s="129"/>
      <c r="EE112" s="129"/>
      <c r="EF112" s="129"/>
      <c r="IE112" s="128" t="str">
        <f t="shared" ca="1" si="8"/>
        <v/>
      </c>
    </row>
    <row r="113" spans="1:239" x14ac:dyDescent="0.25">
      <c r="A113" s="9" t="s">
        <v>196</v>
      </c>
      <c r="B113" s="10" t="s">
        <v>197</v>
      </c>
      <c r="C113" s="10" t="s">
        <v>9</v>
      </c>
      <c r="D113" s="79" t="s">
        <v>198</v>
      </c>
      <c r="E113" s="77" t="s">
        <v>912</v>
      </c>
      <c r="F113" s="129"/>
      <c r="G113" s="129"/>
      <c r="H113" s="9" t="s">
        <v>498</v>
      </c>
      <c r="I113" s="10">
        <v>40</v>
      </c>
      <c r="J113" s="10">
        <v>32</v>
      </c>
      <c r="K113" s="10">
        <v>2</v>
      </c>
      <c r="L113" s="10">
        <v>80</v>
      </c>
      <c r="M113" s="10">
        <v>80</v>
      </c>
      <c r="N113" s="10" t="str">
        <f t="shared" si="6"/>
        <v>mm</v>
      </c>
      <c r="O113" s="88" t="s">
        <v>499</v>
      </c>
      <c r="P113" s="9"/>
      <c r="Q113" s="129"/>
      <c r="R113" s="129"/>
      <c r="S113" s="129"/>
      <c r="T113" s="129"/>
      <c r="U113" s="129"/>
      <c r="V113" s="129"/>
      <c r="W113" s="129"/>
      <c r="X113" s="129"/>
      <c r="Y113" s="129"/>
      <c r="Z113" s="129"/>
      <c r="AA113" s="129"/>
      <c r="AB113" s="129"/>
      <c r="AC113" s="129"/>
      <c r="AD113" s="129"/>
      <c r="AE113" s="129"/>
      <c r="AF113" s="129"/>
      <c r="AG113" s="129"/>
      <c r="AH113" s="129"/>
      <c r="AI113" s="129"/>
      <c r="AJ113" s="129"/>
      <c r="AK113" s="129"/>
      <c r="AL113" s="129"/>
      <c r="AM113" s="129"/>
      <c r="AN113" s="129"/>
      <c r="AO113" s="129"/>
      <c r="AP113" s="129"/>
      <c r="AQ113" s="129"/>
      <c r="AR113" s="129"/>
      <c r="AS113" s="129"/>
      <c r="AT113" s="129"/>
      <c r="AU113" s="129"/>
      <c r="AV113" s="129"/>
      <c r="AW113" s="129"/>
      <c r="AX113" s="129"/>
      <c r="AY113" s="129"/>
      <c r="AZ113" s="129"/>
      <c r="BA113" s="129"/>
      <c r="BB113" s="129"/>
      <c r="BC113" s="129"/>
      <c r="BD113" s="129"/>
      <c r="BE113" s="129"/>
      <c r="BF113" s="129"/>
      <c r="BG113" s="129"/>
      <c r="BH113" s="129"/>
      <c r="BI113" s="129"/>
      <c r="BJ113" s="129"/>
      <c r="BK113" s="129"/>
      <c r="BL113" s="129"/>
      <c r="BM113" s="129"/>
      <c r="BN113" s="129"/>
      <c r="BO113" s="129"/>
      <c r="BP113" s="129"/>
      <c r="BQ113" s="129"/>
      <c r="BR113" s="129"/>
      <c r="BS113" s="129"/>
      <c r="BT113" s="129"/>
      <c r="BU113" s="129"/>
      <c r="BV113" s="129"/>
      <c r="BW113" s="129"/>
      <c r="BX113" s="129"/>
      <c r="BY113" s="129"/>
      <c r="BZ113" s="129"/>
      <c r="CA113" s="129"/>
      <c r="CB113" s="129"/>
      <c r="CC113" s="129"/>
      <c r="CD113" s="129"/>
      <c r="CE113" s="129"/>
      <c r="CF113" s="129"/>
      <c r="CG113" s="129"/>
      <c r="CH113" s="129"/>
      <c r="CI113" s="129"/>
      <c r="CJ113" s="129"/>
      <c r="CK113" s="129"/>
      <c r="CL113" s="129"/>
      <c r="CM113" s="129"/>
      <c r="CN113" s="129"/>
      <c r="CO113" s="129"/>
      <c r="CP113" s="129"/>
      <c r="CQ113" s="129"/>
      <c r="CR113" s="129"/>
      <c r="CS113" s="129"/>
      <c r="CT113" s="129"/>
      <c r="CU113" s="129"/>
      <c r="CV113" s="129"/>
      <c r="CW113" s="129"/>
      <c r="CX113" s="129"/>
      <c r="CY113" s="129"/>
      <c r="CZ113" s="129"/>
      <c r="DA113" s="129"/>
      <c r="DB113" s="129"/>
      <c r="DC113" s="129"/>
      <c r="DD113" s="129"/>
      <c r="DE113" s="129"/>
      <c r="DF113" s="129"/>
      <c r="DG113" s="129"/>
      <c r="DH113" s="129"/>
      <c r="DI113" s="129"/>
      <c r="DJ113" s="129"/>
      <c r="DK113" s="129"/>
      <c r="DL113" s="129"/>
      <c r="DM113" s="129"/>
      <c r="DN113" s="129"/>
      <c r="DO113" s="129"/>
      <c r="DP113" s="129"/>
      <c r="DQ113" s="129"/>
      <c r="DR113" s="129"/>
      <c r="DS113" s="129"/>
      <c r="DT113" s="129" t="str">
        <f t="shared" ca="1" si="7"/>
        <v/>
      </c>
      <c r="DU113" s="129"/>
      <c r="DV113" s="129"/>
      <c r="DW113" s="129"/>
      <c r="DX113" s="129"/>
      <c r="DY113" s="129"/>
      <c r="DZ113" s="129"/>
      <c r="EA113" s="129"/>
      <c r="EB113" s="129"/>
      <c r="EC113" s="129"/>
      <c r="ED113" s="129"/>
      <c r="EE113" s="129"/>
      <c r="EF113" s="129"/>
      <c r="IE113" s="128" t="str">
        <f t="shared" ca="1" si="8"/>
        <v/>
      </c>
    </row>
    <row r="114" spans="1:239" x14ac:dyDescent="0.25">
      <c r="A114" s="9" t="s">
        <v>199</v>
      </c>
      <c r="B114" s="10">
        <v>9</v>
      </c>
      <c r="C114" s="10" t="s">
        <v>200</v>
      </c>
      <c r="D114" s="79" t="s">
        <v>201</v>
      </c>
      <c r="E114" s="77" t="s">
        <v>912</v>
      </c>
      <c r="F114" s="129"/>
      <c r="G114" s="129"/>
      <c r="H114" s="9" t="s">
        <v>500</v>
      </c>
      <c r="I114" s="10">
        <v>40</v>
      </c>
      <c r="J114" s="10">
        <v>32</v>
      </c>
      <c r="K114" s="10">
        <v>2</v>
      </c>
      <c r="L114" s="10">
        <v>80</v>
      </c>
      <c r="M114" s="10">
        <v>80</v>
      </c>
      <c r="N114" s="10" t="str">
        <f t="shared" si="6"/>
        <v>mm</v>
      </c>
      <c r="O114" s="88" t="s">
        <v>501</v>
      </c>
      <c r="P114" s="9"/>
      <c r="Q114" s="129"/>
      <c r="R114" s="129"/>
      <c r="S114" s="129"/>
      <c r="T114" s="129"/>
      <c r="U114" s="129"/>
      <c r="V114" s="129"/>
      <c r="W114" s="129"/>
      <c r="X114" s="129"/>
      <c r="Y114" s="129"/>
      <c r="Z114" s="129"/>
      <c r="AA114" s="129"/>
      <c r="AB114" s="129"/>
      <c r="AC114" s="129"/>
      <c r="AD114" s="129"/>
      <c r="AE114" s="129"/>
      <c r="AF114" s="129"/>
      <c r="AG114" s="129"/>
      <c r="AH114" s="129"/>
      <c r="AI114" s="129"/>
      <c r="AJ114" s="129"/>
      <c r="AK114" s="129"/>
      <c r="AL114" s="129"/>
      <c r="AM114" s="129"/>
      <c r="AN114" s="129"/>
      <c r="AO114" s="129"/>
      <c r="AP114" s="129"/>
      <c r="AQ114" s="129"/>
      <c r="AR114" s="129"/>
      <c r="AS114" s="129"/>
      <c r="AT114" s="129"/>
      <c r="AU114" s="129"/>
      <c r="AV114" s="129"/>
      <c r="AW114" s="129"/>
      <c r="AX114" s="129"/>
      <c r="AY114" s="129"/>
      <c r="AZ114" s="129"/>
      <c r="BA114" s="129"/>
      <c r="BB114" s="129"/>
      <c r="BC114" s="129"/>
      <c r="BD114" s="129"/>
      <c r="BE114" s="129"/>
      <c r="BF114" s="129"/>
      <c r="BG114" s="129"/>
      <c r="BH114" s="129"/>
      <c r="BI114" s="129"/>
      <c r="BJ114" s="129"/>
      <c r="BK114" s="129"/>
      <c r="BL114" s="129"/>
      <c r="BM114" s="129"/>
      <c r="BN114" s="129"/>
      <c r="BO114" s="129"/>
      <c r="BP114" s="129"/>
      <c r="BQ114" s="129"/>
      <c r="BR114" s="129"/>
      <c r="BS114" s="129"/>
      <c r="BT114" s="129"/>
      <c r="BU114" s="129"/>
      <c r="BV114" s="129"/>
      <c r="BW114" s="129"/>
      <c r="BX114" s="129"/>
      <c r="BY114" s="129"/>
      <c r="BZ114" s="129"/>
      <c r="CA114" s="129"/>
      <c r="CB114" s="129"/>
      <c r="CC114" s="129"/>
      <c r="CD114" s="129"/>
      <c r="CE114" s="129"/>
      <c r="CF114" s="129"/>
      <c r="CG114" s="129"/>
      <c r="CH114" s="129"/>
      <c r="CI114" s="129"/>
      <c r="CJ114" s="129"/>
      <c r="CK114" s="129"/>
      <c r="CL114" s="129"/>
      <c r="CM114" s="129"/>
      <c r="CN114" s="129"/>
      <c r="CO114" s="129"/>
      <c r="CP114" s="129"/>
      <c r="CQ114" s="129"/>
      <c r="CR114" s="129"/>
      <c r="CS114" s="129"/>
      <c r="CT114" s="129"/>
      <c r="CU114" s="129"/>
      <c r="CV114" s="129"/>
      <c r="CW114" s="129"/>
      <c r="CX114" s="129"/>
      <c r="CY114" s="129"/>
      <c r="CZ114" s="129"/>
      <c r="DA114" s="129"/>
      <c r="DB114" s="129"/>
      <c r="DC114" s="129"/>
      <c r="DD114" s="129"/>
      <c r="DE114" s="129"/>
      <c r="DF114" s="129"/>
      <c r="DG114" s="129"/>
      <c r="DH114" s="129"/>
      <c r="DI114" s="129"/>
      <c r="DJ114" s="129"/>
      <c r="DK114" s="129"/>
      <c r="DL114" s="129"/>
      <c r="DM114" s="129"/>
      <c r="DN114" s="129"/>
      <c r="DO114" s="129"/>
      <c r="DP114" s="129"/>
      <c r="DQ114" s="129"/>
      <c r="DR114" s="129"/>
      <c r="DS114" s="129"/>
      <c r="DT114" s="129" t="str">
        <f t="shared" ca="1" si="7"/>
        <v/>
      </c>
      <c r="DU114" s="129"/>
      <c r="DV114" s="129"/>
      <c r="DW114" s="129"/>
      <c r="DX114" s="129"/>
      <c r="DY114" s="129"/>
      <c r="DZ114" s="129"/>
      <c r="EA114" s="129"/>
      <c r="EB114" s="129"/>
      <c r="EC114" s="129"/>
      <c r="ED114" s="129"/>
      <c r="EE114" s="129"/>
      <c r="EF114" s="129"/>
      <c r="IE114" s="128" t="str">
        <f t="shared" ca="1" si="8"/>
        <v/>
      </c>
    </row>
    <row r="115" spans="1:239" x14ac:dyDescent="0.25">
      <c r="A115" s="9" t="s">
        <v>202</v>
      </c>
      <c r="B115" s="10">
        <v>5</v>
      </c>
      <c r="C115" s="10" t="s">
        <v>200</v>
      </c>
      <c r="D115" s="79" t="s">
        <v>203</v>
      </c>
      <c r="E115" s="77" t="s">
        <v>912</v>
      </c>
      <c r="F115" s="129"/>
      <c r="G115" s="129"/>
      <c r="H115" s="9" t="s">
        <v>502</v>
      </c>
      <c r="I115" s="10">
        <v>40</v>
      </c>
      <c r="J115" s="10">
        <v>32</v>
      </c>
      <c r="K115" s="10">
        <v>2</v>
      </c>
      <c r="L115" s="10">
        <v>80</v>
      </c>
      <c r="M115" s="10">
        <v>80</v>
      </c>
      <c r="N115" s="10" t="str">
        <f t="shared" si="6"/>
        <v>mm</v>
      </c>
      <c r="O115" s="88" t="s">
        <v>503</v>
      </c>
      <c r="P115" s="9"/>
      <c r="Q115" s="129"/>
      <c r="R115" s="129"/>
      <c r="S115" s="129"/>
      <c r="T115" s="129"/>
      <c r="U115" s="129"/>
      <c r="V115" s="129"/>
      <c r="W115" s="129"/>
      <c r="X115" s="129"/>
      <c r="Y115" s="129"/>
      <c r="Z115" s="129"/>
      <c r="AA115" s="129"/>
      <c r="AB115" s="129"/>
      <c r="AC115" s="129"/>
      <c r="AD115" s="129"/>
      <c r="AE115" s="129"/>
      <c r="AF115" s="129"/>
      <c r="AG115" s="129"/>
      <c r="AH115" s="129"/>
      <c r="AI115" s="129"/>
      <c r="AJ115" s="129"/>
      <c r="AK115" s="129"/>
      <c r="AL115" s="129"/>
      <c r="AM115" s="129"/>
      <c r="AN115" s="129"/>
      <c r="AO115" s="129"/>
      <c r="AP115" s="129"/>
      <c r="AQ115" s="129"/>
      <c r="AR115" s="129"/>
      <c r="AS115" s="129"/>
      <c r="AT115" s="129"/>
      <c r="AU115" s="129"/>
      <c r="AV115" s="129"/>
      <c r="AW115" s="129"/>
      <c r="AX115" s="129"/>
      <c r="AY115" s="129"/>
      <c r="AZ115" s="129"/>
      <c r="BA115" s="129"/>
      <c r="BB115" s="129"/>
      <c r="BC115" s="129"/>
      <c r="BD115" s="129"/>
      <c r="BE115" s="129"/>
      <c r="BF115" s="129"/>
      <c r="BG115" s="129"/>
      <c r="BH115" s="129"/>
      <c r="BI115" s="129"/>
      <c r="BJ115" s="129"/>
      <c r="BK115" s="129"/>
      <c r="BL115" s="129"/>
      <c r="BM115" s="129"/>
      <c r="BN115" s="129"/>
      <c r="BO115" s="129"/>
      <c r="BP115" s="129"/>
      <c r="BQ115" s="129"/>
      <c r="BR115" s="129"/>
      <c r="BS115" s="129"/>
      <c r="BT115" s="129"/>
      <c r="BU115" s="129"/>
      <c r="BV115" s="129"/>
      <c r="BW115" s="129"/>
      <c r="BX115" s="129"/>
      <c r="BY115" s="129"/>
      <c r="BZ115" s="129"/>
      <c r="CA115" s="129"/>
      <c r="CB115" s="129"/>
      <c r="CC115" s="129"/>
      <c r="CD115" s="129"/>
      <c r="CE115" s="129"/>
      <c r="CF115" s="129"/>
      <c r="CG115" s="129"/>
      <c r="CH115" s="129"/>
      <c r="CI115" s="129"/>
      <c r="CJ115" s="129"/>
      <c r="CK115" s="129"/>
      <c r="CL115" s="129"/>
      <c r="CM115" s="129"/>
      <c r="CN115" s="129"/>
      <c r="CO115" s="129"/>
      <c r="CP115" s="129"/>
      <c r="CQ115" s="129"/>
      <c r="CR115" s="129"/>
      <c r="CS115" s="129"/>
      <c r="CT115" s="129"/>
      <c r="CU115" s="129"/>
      <c r="CV115" s="129"/>
      <c r="CW115" s="129"/>
      <c r="CX115" s="129"/>
      <c r="CY115" s="129"/>
      <c r="CZ115" s="129"/>
      <c r="DA115" s="129"/>
      <c r="DB115" s="129"/>
      <c r="DC115" s="129"/>
      <c r="DD115" s="129"/>
      <c r="DE115" s="129"/>
      <c r="DF115" s="129"/>
      <c r="DG115" s="129"/>
      <c r="DH115" s="129"/>
      <c r="DI115" s="129"/>
      <c r="DJ115" s="129"/>
      <c r="DK115" s="129"/>
      <c r="DL115" s="129"/>
      <c r="DM115" s="129"/>
      <c r="DN115" s="129"/>
      <c r="DO115" s="129"/>
      <c r="DP115" s="129"/>
      <c r="DQ115" s="129"/>
      <c r="DR115" s="129"/>
      <c r="DS115" s="129"/>
      <c r="DT115" s="129" t="str">
        <f t="shared" ca="1" si="7"/>
        <v/>
      </c>
      <c r="DU115" s="129"/>
      <c r="DV115" s="129"/>
      <c r="DW115" s="129"/>
      <c r="DX115" s="129"/>
      <c r="DY115" s="129"/>
      <c r="DZ115" s="129"/>
      <c r="EA115" s="129"/>
      <c r="EB115" s="129"/>
      <c r="EC115" s="129"/>
      <c r="ED115" s="129"/>
      <c r="EE115" s="129"/>
      <c r="EF115" s="129"/>
      <c r="IE115" s="128" t="str">
        <f t="shared" ca="1" si="8"/>
        <v/>
      </c>
    </row>
    <row r="116" spans="1:239" x14ac:dyDescent="0.25">
      <c r="A116" s="9" t="s">
        <v>204</v>
      </c>
      <c r="B116" s="10">
        <v>1</v>
      </c>
      <c r="C116" s="10" t="s">
        <v>200</v>
      </c>
      <c r="D116" s="79" t="s">
        <v>205</v>
      </c>
      <c r="E116" s="77" t="s">
        <v>912</v>
      </c>
      <c r="F116" s="129"/>
      <c r="G116" s="129"/>
      <c r="H116" s="9" t="s">
        <v>504</v>
      </c>
      <c r="I116" s="10">
        <v>40</v>
      </c>
      <c r="J116" s="10">
        <v>32</v>
      </c>
      <c r="K116" s="10">
        <v>2</v>
      </c>
      <c r="L116" s="10">
        <v>80</v>
      </c>
      <c r="M116" s="10">
        <v>80</v>
      </c>
      <c r="N116" s="10" t="str">
        <f t="shared" si="6"/>
        <v>mm</v>
      </c>
      <c r="O116" s="88" t="s">
        <v>505</v>
      </c>
      <c r="P116" s="9"/>
      <c r="Q116" s="129"/>
      <c r="R116" s="129"/>
      <c r="S116" s="129"/>
      <c r="T116" s="129"/>
      <c r="U116" s="129"/>
      <c r="V116" s="129"/>
      <c r="W116" s="129"/>
      <c r="X116" s="129"/>
      <c r="Y116" s="129"/>
      <c r="Z116" s="129"/>
      <c r="AA116" s="129"/>
      <c r="AB116" s="129"/>
      <c r="AC116" s="129"/>
      <c r="AD116" s="129"/>
      <c r="AE116" s="129"/>
      <c r="AF116" s="129"/>
      <c r="AG116" s="129"/>
      <c r="AH116" s="129"/>
      <c r="AI116" s="129"/>
      <c r="AJ116" s="129"/>
      <c r="AK116" s="129"/>
      <c r="AL116" s="129"/>
      <c r="AM116" s="129"/>
      <c r="AN116" s="129"/>
      <c r="AO116" s="129"/>
      <c r="AP116" s="129"/>
      <c r="AQ116" s="129"/>
      <c r="AR116" s="129"/>
      <c r="AS116" s="129"/>
      <c r="AT116" s="129"/>
      <c r="AU116" s="129"/>
      <c r="AV116" s="129"/>
      <c r="AW116" s="129"/>
      <c r="AX116" s="129"/>
      <c r="AY116" s="129"/>
      <c r="AZ116" s="129"/>
      <c r="BA116" s="129"/>
      <c r="BB116" s="129"/>
      <c r="BC116" s="129"/>
      <c r="BD116" s="129"/>
      <c r="BE116" s="129"/>
      <c r="BF116" s="129"/>
      <c r="BG116" s="129"/>
      <c r="BH116" s="129"/>
      <c r="BI116" s="129"/>
      <c r="BJ116" s="129"/>
      <c r="BK116" s="129"/>
      <c r="BL116" s="129"/>
      <c r="BM116" s="129"/>
      <c r="BN116" s="129"/>
      <c r="BO116" s="129"/>
      <c r="BP116" s="129"/>
      <c r="BQ116" s="129"/>
      <c r="BR116" s="129"/>
      <c r="BS116" s="129"/>
      <c r="BT116" s="129"/>
      <c r="BU116" s="129"/>
      <c r="BV116" s="129"/>
      <c r="BW116" s="129"/>
      <c r="BX116" s="129"/>
      <c r="BY116" s="129"/>
      <c r="BZ116" s="129"/>
      <c r="CA116" s="129"/>
      <c r="CB116" s="129"/>
      <c r="CC116" s="129"/>
      <c r="CD116" s="129"/>
      <c r="CE116" s="129"/>
      <c r="CF116" s="129"/>
      <c r="CG116" s="129"/>
      <c r="CH116" s="129"/>
      <c r="CI116" s="129"/>
      <c r="CJ116" s="129"/>
      <c r="CK116" s="129"/>
      <c r="CL116" s="129"/>
      <c r="CM116" s="129"/>
      <c r="CN116" s="129"/>
      <c r="CO116" s="129"/>
      <c r="CP116" s="129"/>
      <c r="CQ116" s="129"/>
      <c r="CR116" s="129"/>
      <c r="CS116" s="129"/>
      <c r="CT116" s="129"/>
      <c r="CU116" s="129"/>
      <c r="CV116" s="129"/>
      <c r="CW116" s="129"/>
      <c r="CX116" s="129"/>
      <c r="CY116" s="129"/>
      <c r="CZ116" s="129"/>
      <c r="DA116" s="129"/>
      <c r="DB116" s="129"/>
      <c r="DC116" s="129"/>
      <c r="DD116" s="129"/>
      <c r="DE116" s="129"/>
      <c r="DF116" s="129"/>
      <c r="DG116" s="129"/>
      <c r="DH116" s="129"/>
      <c r="DI116" s="129"/>
      <c r="DJ116" s="129"/>
      <c r="DK116" s="129"/>
      <c r="DL116" s="129"/>
      <c r="DM116" s="129"/>
      <c r="DN116" s="129"/>
      <c r="DO116" s="129"/>
      <c r="DP116" s="129"/>
      <c r="DQ116" s="129"/>
      <c r="DR116" s="129"/>
      <c r="DS116" s="129"/>
      <c r="DT116" s="129" t="str">
        <f t="shared" ca="1" si="7"/>
        <v/>
      </c>
      <c r="DU116" s="129"/>
      <c r="DV116" s="129"/>
      <c r="DW116" s="129"/>
      <c r="DX116" s="129"/>
      <c r="DY116" s="129"/>
      <c r="DZ116" s="129"/>
      <c r="EA116" s="129"/>
      <c r="EB116" s="129"/>
      <c r="EC116" s="129"/>
      <c r="ED116" s="129"/>
      <c r="EE116" s="129"/>
      <c r="EF116" s="129"/>
      <c r="IE116" s="128" t="str">
        <f t="shared" ca="1" si="8"/>
        <v/>
      </c>
    </row>
    <row r="117" spans="1:239" x14ac:dyDescent="0.25">
      <c r="A117" s="9" t="s">
        <v>206</v>
      </c>
      <c r="B117" s="10">
        <v>6</v>
      </c>
      <c r="C117" s="10" t="s">
        <v>200</v>
      </c>
      <c r="D117" s="79" t="s">
        <v>207</v>
      </c>
      <c r="E117" s="77" t="s">
        <v>912</v>
      </c>
      <c r="F117" s="129"/>
      <c r="G117" s="129"/>
      <c r="H117" s="9" t="s">
        <v>506</v>
      </c>
      <c r="I117" s="10">
        <v>40</v>
      </c>
      <c r="J117" s="10">
        <v>32</v>
      </c>
      <c r="K117" s="10">
        <v>5</v>
      </c>
      <c r="L117" s="10">
        <v>80</v>
      </c>
      <c r="M117" s="10">
        <v>80</v>
      </c>
      <c r="N117" s="10" t="str">
        <f t="shared" si="6"/>
        <v>mm</v>
      </c>
      <c r="O117" s="88" t="s">
        <v>507</v>
      </c>
      <c r="P117" s="9"/>
      <c r="Q117" s="129"/>
      <c r="R117" s="129"/>
      <c r="S117" s="129"/>
      <c r="T117" s="129"/>
      <c r="U117" s="129"/>
      <c r="V117" s="129"/>
      <c r="W117" s="129"/>
      <c r="X117" s="129"/>
      <c r="Y117" s="129"/>
      <c r="Z117" s="129"/>
      <c r="AA117" s="129"/>
      <c r="AB117" s="129"/>
      <c r="AC117" s="129"/>
      <c r="AD117" s="129"/>
      <c r="AE117" s="129"/>
      <c r="AF117" s="129"/>
      <c r="AG117" s="129"/>
      <c r="AH117" s="129"/>
      <c r="AI117" s="129"/>
      <c r="AJ117" s="129"/>
      <c r="AK117" s="129"/>
      <c r="AL117" s="129"/>
      <c r="AM117" s="129"/>
      <c r="AN117" s="129"/>
      <c r="AO117" s="129"/>
      <c r="AP117" s="129"/>
      <c r="AQ117" s="129"/>
      <c r="AR117" s="129"/>
      <c r="AS117" s="129"/>
      <c r="AT117" s="129"/>
      <c r="AU117" s="129"/>
      <c r="AV117" s="129"/>
      <c r="AW117" s="129"/>
      <c r="AX117" s="129"/>
      <c r="AY117" s="129"/>
      <c r="AZ117" s="129"/>
      <c r="BA117" s="129"/>
      <c r="BB117" s="129"/>
      <c r="BC117" s="129"/>
      <c r="BD117" s="129"/>
      <c r="BE117" s="129"/>
      <c r="BF117" s="129"/>
      <c r="BG117" s="129"/>
      <c r="BH117" s="129"/>
      <c r="BI117" s="129"/>
      <c r="BJ117" s="129"/>
      <c r="BK117" s="129"/>
      <c r="BL117" s="129"/>
      <c r="BM117" s="129"/>
      <c r="BN117" s="129"/>
      <c r="BO117" s="129"/>
      <c r="BP117" s="129"/>
      <c r="BQ117" s="129"/>
      <c r="BR117" s="129"/>
      <c r="BS117" s="129"/>
      <c r="BT117" s="129"/>
      <c r="BU117" s="129"/>
      <c r="BV117" s="129"/>
      <c r="BW117" s="129"/>
      <c r="BX117" s="129"/>
      <c r="BY117" s="129"/>
      <c r="BZ117" s="129"/>
      <c r="CA117" s="129"/>
      <c r="CB117" s="129"/>
      <c r="CC117" s="129"/>
      <c r="CD117" s="129"/>
      <c r="CE117" s="129"/>
      <c r="CF117" s="129"/>
      <c r="CG117" s="129"/>
      <c r="CH117" s="129"/>
      <c r="CI117" s="129"/>
      <c r="CJ117" s="129"/>
      <c r="CK117" s="129"/>
      <c r="CL117" s="129"/>
      <c r="CM117" s="129"/>
      <c r="CN117" s="129"/>
      <c r="CO117" s="129"/>
      <c r="CP117" s="129"/>
      <c r="CQ117" s="129"/>
      <c r="CR117" s="129"/>
      <c r="CS117" s="129"/>
      <c r="CT117" s="129"/>
      <c r="CU117" s="129"/>
      <c r="CV117" s="129"/>
      <c r="CW117" s="129"/>
      <c r="CX117" s="129"/>
      <c r="CY117" s="129"/>
      <c r="CZ117" s="129"/>
      <c r="DA117" s="129"/>
      <c r="DB117" s="129"/>
      <c r="DC117" s="129"/>
      <c r="DD117" s="129"/>
      <c r="DE117" s="129"/>
      <c r="DF117" s="129"/>
      <c r="DG117" s="129"/>
      <c r="DH117" s="129"/>
      <c r="DI117" s="129"/>
      <c r="DJ117" s="129"/>
      <c r="DK117" s="129"/>
      <c r="DL117" s="129"/>
      <c r="DM117" s="129"/>
      <c r="DN117" s="129"/>
      <c r="DO117" s="129"/>
      <c r="DP117" s="129"/>
      <c r="DQ117" s="129"/>
      <c r="DR117" s="129"/>
      <c r="DS117" s="129"/>
      <c r="DT117" s="129" t="str">
        <f t="shared" ca="1" si="7"/>
        <v/>
      </c>
      <c r="DU117" s="129"/>
      <c r="DV117" s="129"/>
      <c r="DW117" s="129"/>
      <c r="DX117" s="129"/>
      <c r="DY117" s="129"/>
      <c r="DZ117" s="129"/>
      <c r="EA117" s="129"/>
      <c r="EB117" s="129"/>
      <c r="EC117" s="129"/>
      <c r="ED117" s="129"/>
      <c r="EE117" s="129"/>
      <c r="EF117" s="129"/>
      <c r="IE117" s="128" t="str">
        <f t="shared" ca="1" si="8"/>
        <v/>
      </c>
    </row>
    <row r="118" spans="1:239" x14ac:dyDescent="0.25">
      <c r="A118" s="9" t="s">
        <v>208</v>
      </c>
      <c r="B118" s="10">
        <v>8</v>
      </c>
      <c r="C118" s="10" t="s">
        <v>200</v>
      </c>
      <c r="D118" s="79" t="s">
        <v>209</v>
      </c>
      <c r="E118" s="77" t="s">
        <v>912</v>
      </c>
      <c r="F118" s="129"/>
      <c r="G118" s="129"/>
      <c r="H118" s="9" t="s">
        <v>508</v>
      </c>
      <c r="I118" s="10">
        <v>40</v>
      </c>
      <c r="J118" s="10">
        <v>32</v>
      </c>
      <c r="K118" s="10">
        <v>5</v>
      </c>
      <c r="L118" s="10">
        <v>80</v>
      </c>
      <c r="M118" s="10">
        <v>80</v>
      </c>
      <c r="N118" s="10" t="str">
        <f t="shared" si="6"/>
        <v>mm</v>
      </c>
      <c r="O118" s="88" t="s">
        <v>509</v>
      </c>
      <c r="P118" s="9"/>
      <c r="Q118" s="129"/>
      <c r="R118" s="129"/>
      <c r="S118" s="129"/>
      <c r="T118" s="129"/>
      <c r="U118" s="129"/>
      <c r="V118" s="129"/>
      <c r="W118" s="129"/>
      <c r="X118" s="129"/>
      <c r="Y118" s="129"/>
      <c r="Z118" s="129"/>
      <c r="AA118" s="129"/>
      <c r="AB118" s="129"/>
      <c r="AC118" s="129"/>
      <c r="AD118" s="129"/>
      <c r="AE118" s="129"/>
      <c r="AF118" s="129"/>
      <c r="AG118" s="129"/>
      <c r="AH118" s="129"/>
      <c r="AI118" s="129"/>
      <c r="AJ118" s="129"/>
      <c r="AK118" s="129"/>
      <c r="AL118" s="129"/>
      <c r="AM118" s="129"/>
      <c r="AN118" s="129"/>
      <c r="AO118" s="129"/>
      <c r="AP118" s="129"/>
      <c r="AQ118" s="129"/>
      <c r="AR118" s="129"/>
      <c r="AS118" s="129"/>
      <c r="AT118" s="129"/>
      <c r="AU118" s="129"/>
      <c r="AV118" s="129"/>
      <c r="AW118" s="129"/>
      <c r="AX118" s="129"/>
      <c r="AY118" s="129"/>
      <c r="AZ118" s="129"/>
      <c r="BA118" s="129"/>
      <c r="BB118" s="129"/>
      <c r="BC118" s="129"/>
      <c r="BD118" s="129"/>
      <c r="BE118" s="129"/>
      <c r="BF118" s="129"/>
      <c r="BG118" s="129"/>
      <c r="BH118" s="129"/>
      <c r="BI118" s="129"/>
      <c r="BJ118" s="129"/>
      <c r="BK118" s="129"/>
      <c r="BL118" s="129"/>
      <c r="BM118" s="129"/>
      <c r="BN118" s="129"/>
      <c r="BO118" s="129"/>
      <c r="BP118" s="129"/>
      <c r="BQ118" s="129"/>
      <c r="BR118" s="129"/>
      <c r="BS118" s="129"/>
      <c r="BT118" s="129"/>
      <c r="BU118" s="129"/>
      <c r="BV118" s="129"/>
      <c r="BW118" s="129"/>
      <c r="BX118" s="129"/>
      <c r="BY118" s="129"/>
      <c r="BZ118" s="129"/>
      <c r="CA118" s="129"/>
      <c r="CB118" s="129"/>
      <c r="CC118" s="129"/>
      <c r="CD118" s="129"/>
      <c r="CE118" s="129"/>
      <c r="CF118" s="129"/>
      <c r="CG118" s="129"/>
      <c r="CH118" s="129"/>
      <c r="CI118" s="129"/>
      <c r="CJ118" s="129"/>
      <c r="CK118" s="129"/>
      <c r="CL118" s="129"/>
      <c r="CM118" s="129"/>
      <c r="CN118" s="129"/>
      <c r="CO118" s="129"/>
      <c r="CP118" s="129"/>
      <c r="CQ118" s="129"/>
      <c r="CR118" s="129"/>
      <c r="CS118" s="129"/>
      <c r="CT118" s="129"/>
      <c r="CU118" s="129"/>
      <c r="CV118" s="129"/>
      <c r="CW118" s="129"/>
      <c r="CX118" s="129"/>
      <c r="CY118" s="129"/>
      <c r="CZ118" s="129"/>
      <c r="DA118" s="129"/>
      <c r="DB118" s="129"/>
      <c r="DC118" s="129"/>
      <c r="DD118" s="129"/>
      <c r="DE118" s="129"/>
      <c r="DF118" s="129"/>
      <c r="DG118" s="129"/>
      <c r="DH118" s="129"/>
      <c r="DI118" s="129"/>
      <c r="DJ118" s="129"/>
      <c r="DK118" s="129"/>
      <c r="DL118" s="129"/>
      <c r="DM118" s="129"/>
      <c r="DN118" s="129"/>
      <c r="DO118" s="129"/>
      <c r="DP118" s="129"/>
      <c r="DQ118" s="129"/>
      <c r="DR118" s="129"/>
      <c r="DS118" s="129"/>
      <c r="DT118" s="129" t="str">
        <f t="shared" ca="1" si="7"/>
        <v/>
      </c>
      <c r="DU118" s="129"/>
      <c r="DV118" s="129"/>
      <c r="DW118" s="129"/>
      <c r="DX118" s="129"/>
      <c r="DY118" s="129"/>
      <c r="DZ118" s="129"/>
      <c r="EA118" s="129"/>
      <c r="EB118" s="129"/>
      <c r="EC118" s="129"/>
      <c r="ED118" s="129"/>
      <c r="EE118" s="129"/>
      <c r="EF118" s="129"/>
      <c r="IE118" s="128" t="str">
        <f t="shared" ca="1" si="8"/>
        <v/>
      </c>
    </row>
    <row r="119" spans="1:239" x14ac:dyDescent="0.25">
      <c r="A119" s="9"/>
      <c r="B119" s="10"/>
      <c r="C119" s="10"/>
      <c r="D119" s="79"/>
      <c r="E119" s="10"/>
      <c r="F119" s="129"/>
      <c r="G119" s="129"/>
      <c r="H119" s="17" t="s">
        <v>510</v>
      </c>
      <c r="I119" s="17"/>
      <c r="J119" s="17"/>
      <c r="K119" s="17"/>
      <c r="L119" s="17"/>
      <c r="M119" s="17"/>
      <c r="N119" s="17"/>
      <c r="O119" s="87"/>
      <c r="P119" s="17"/>
      <c r="Q119" s="129"/>
      <c r="R119" s="129"/>
      <c r="S119" s="129"/>
      <c r="T119" s="129"/>
      <c r="U119" s="129"/>
      <c r="V119" s="129"/>
      <c r="W119" s="129"/>
      <c r="X119" s="129"/>
      <c r="Y119" s="129"/>
      <c r="Z119" s="129"/>
      <c r="AA119" s="129"/>
      <c r="AB119" s="129"/>
      <c r="AC119" s="129"/>
      <c r="AD119" s="129"/>
      <c r="AE119" s="129"/>
      <c r="AF119" s="129"/>
      <c r="AG119" s="129"/>
      <c r="AH119" s="129"/>
      <c r="AI119" s="129"/>
      <c r="AJ119" s="129"/>
      <c r="AK119" s="129"/>
      <c r="AL119" s="129"/>
      <c r="AM119" s="129"/>
      <c r="AN119" s="129"/>
      <c r="AO119" s="129"/>
      <c r="AP119" s="129"/>
      <c r="AQ119" s="129"/>
      <c r="AR119" s="129"/>
      <c r="AS119" s="129"/>
      <c r="AT119" s="129"/>
      <c r="AU119" s="129"/>
      <c r="AV119" s="129"/>
      <c r="AW119" s="129"/>
      <c r="AX119" s="129"/>
      <c r="AY119" s="129"/>
      <c r="AZ119" s="129"/>
      <c r="BA119" s="129"/>
      <c r="BB119" s="129"/>
      <c r="BC119" s="129"/>
      <c r="BD119" s="129"/>
      <c r="BE119" s="129"/>
      <c r="BF119" s="129"/>
      <c r="BG119" s="129"/>
      <c r="BH119" s="129"/>
      <c r="BI119" s="129"/>
      <c r="BJ119" s="129"/>
      <c r="BK119" s="129"/>
      <c r="BL119" s="129"/>
      <c r="BM119" s="129"/>
      <c r="BN119" s="129"/>
      <c r="BO119" s="129"/>
      <c r="BP119" s="129"/>
      <c r="BQ119" s="129"/>
      <c r="BR119" s="129"/>
      <c r="BS119" s="129"/>
      <c r="BT119" s="129"/>
      <c r="BU119" s="129"/>
      <c r="BV119" s="129"/>
      <c r="BW119" s="129"/>
      <c r="BX119" s="129"/>
      <c r="BY119" s="129"/>
      <c r="BZ119" s="129"/>
      <c r="CA119" s="129"/>
      <c r="CB119" s="129"/>
      <c r="CC119" s="129"/>
      <c r="CD119" s="129"/>
      <c r="CE119" s="129"/>
      <c r="CF119" s="129"/>
      <c r="CG119" s="129"/>
      <c r="CH119" s="129"/>
      <c r="CI119" s="129"/>
      <c r="CJ119" s="129"/>
      <c r="CK119" s="129"/>
      <c r="CL119" s="129"/>
      <c r="CM119" s="129"/>
      <c r="CN119" s="129"/>
      <c r="CO119" s="129"/>
      <c r="CP119" s="129"/>
      <c r="CQ119" s="129"/>
      <c r="CR119" s="129"/>
      <c r="CS119" s="129"/>
      <c r="CT119" s="129"/>
      <c r="CU119" s="129"/>
      <c r="CV119" s="129"/>
      <c r="CW119" s="129"/>
      <c r="CX119" s="129"/>
      <c r="CY119" s="129"/>
      <c r="CZ119" s="129"/>
      <c r="DA119" s="129"/>
      <c r="DB119" s="129"/>
      <c r="DC119" s="129"/>
      <c r="DD119" s="129"/>
      <c r="DE119" s="129"/>
      <c r="DF119" s="129"/>
      <c r="DG119" s="129"/>
      <c r="DH119" s="129"/>
      <c r="DI119" s="129"/>
      <c r="DJ119" s="129"/>
      <c r="DK119" s="129"/>
      <c r="DL119" s="129"/>
      <c r="DM119" s="129"/>
      <c r="DN119" s="129"/>
      <c r="DO119" s="129"/>
      <c r="DP119" s="129"/>
      <c r="DQ119" s="129"/>
      <c r="DR119" s="129"/>
      <c r="DS119" s="129"/>
      <c r="DT119" s="129" t="str">
        <f t="shared" ca="1" si="7"/>
        <v/>
      </c>
      <c r="DU119" s="129"/>
      <c r="DV119" s="129"/>
      <c r="DW119" s="129"/>
      <c r="DX119" s="129"/>
      <c r="DY119" s="129"/>
      <c r="DZ119" s="129"/>
      <c r="EA119" s="129"/>
      <c r="EB119" s="129"/>
      <c r="EC119" s="129"/>
      <c r="ED119" s="129"/>
      <c r="EE119" s="129"/>
      <c r="EF119" s="129"/>
      <c r="IE119" s="128" t="str">
        <f t="shared" ca="1" si="8"/>
        <v/>
      </c>
    </row>
    <row r="120" spans="1:239" x14ac:dyDescent="0.25">
      <c r="A120" s="6" t="s">
        <v>210</v>
      </c>
      <c r="B120" s="7"/>
      <c r="C120" s="7"/>
      <c r="D120" s="78"/>
      <c r="E120" s="7"/>
      <c r="F120" s="129"/>
      <c r="G120" s="129"/>
      <c r="H120" s="6" t="s">
        <v>490</v>
      </c>
      <c r="I120" s="6" t="s">
        <v>511</v>
      </c>
      <c r="J120" s="6" t="s">
        <v>512</v>
      </c>
      <c r="K120" s="6" t="s">
        <v>513</v>
      </c>
      <c r="L120" s="6" t="s">
        <v>514</v>
      </c>
      <c r="M120" s="6" t="s">
        <v>512</v>
      </c>
      <c r="N120" s="6" t="s">
        <v>513</v>
      </c>
      <c r="O120" s="81" t="s">
        <v>3</v>
      </c>
      <c r="P120" s="8" t="s">
        <v>4</v>
      </c>
      <c r="Q120" s="129"/>
      <c r="R120" s="129"/>
      <c r="S120" s="129"/>
      <c r="T120" s="129"/>
      <c r="U120" s="129"/>
      <c r="V120" s="129"/>
      <c r="W120" s="129"/>
      <c r="X120" s="129"/>
      <c r="Y120" s="129"/>
      <c r="Z120" s="129"/>
      <c r="AA120" s="129"/>
      <c r="AB120" s="129"/>
      <c r="AC120" s="129"/>
      <c r="AD120" s="129"/>
      <c r="AE120" s="129"/>
      <c r="AF120" s="129"/>
      <c r="AG120" s="129"/>
      <c r="AH120" s="129"/>
      <c r="AI120" s="129"/>
      <c r="AJ120" s="129"/>
      <c r="AK120" s="129"/>
      <c r="AL120" s="129"/>
      <c r="AM120" s="129"/>
      <c r="AN120" s="129"/>
      <c r="AO120" s="129"/>
      <c r="AP120" s="129"/>
      <c r="AQ120" s="129"/>
      <c r="AR120" s="129"/>
      <c r="AS120" s="129"/>
      <c r="AT120" s="129"/>
      <c r="AU120" s="129"/>
      <c r="AV120" s="129"/>
      <c r="AW120" s="129"/>
      <c r="AX120" s="129"/>
      <c r="AY120" s="129"/>
      <c r="AZ120" s="129"/>
      <c r="BA120" s="129"/>
      <c r="BB120" s="129"/>
      <c r="BC120" s="129"/>
      <c r="BD120" s="129"/>
      <c r="BE120" s="129"/>
      <c r="BF120" s="129"/>
      <c r="BG120" s="129"/>
      <c r="BH120" s="129"/>
      <c r="BI120" s="129"/>
      <c r="BJ120" s="129"/>
      <c r="BK120" s="129"/>
      <c r="BL120" s="129"/>
      <c r="BM120" s="129"/>
      <c r="BN120" s="129"/>
      <c r="BO120" s="129"/>
      <c r="BP120" s="129"/>
      <c r="BQ120" s="129"/>
      <c r="BR120" s="129"/>
      <c r="BS120" s="129"/>
      <c r="BT120" s="129"/>
      <c r="BU120" s="129"/>
      <c r="BV120" s="129"/>
      <c r="BW120" s="129"/>
      <c r="BX120" s="129"/>
      <c r="BY120" s="129"/>
      <c r="BZ120" s="129"/>
      <c r="CA120" s="129"/>
      <c r="CB120" s="129"/>
      <c r="CC120" s="129"/>
      <c r="CD120" s="129"/>
      <c r="CE120" s="129"/>
      <c r="CF120" s="129"/>
      <c r="CG120" s="129"/>
      <c r="CH120" s="129"/>
      <c r="CI120" s="129"/>
      <c r="CJ120" s="129"/>
      <c r="CK120" s="129"/>
      <c r="CL120" s="129"/>
      <c r="CM120" s="129"/>
      <c r="CN120" s="129"/>
      <c r="CO120" s="129"/>
      <c r="CP120" s="129"/>
      <c r="CQ120" s="129"/>
      <c r="CR120" s="129"/>
      <c r="CS120" s="129"/>
      <c r="CT120" s="129"/>
      <c r="CU120" s="129"/>
      <c r="CV120" s="129"/>
      <c r="CW120" s="129"/>
      <c r="CX120" s="129"/>
      <c r="CY120" s="129"/>
      <c r="CZ120" s="129"/>
      <c r="DA120" s="129"/>
      <c r="DB120" s="129"/>
      <c r="DC120" s="129"/>
      <c r="DD120" s="129"/>
      <c r="DE120" s="129"/>
      <c r="DF120" s="129"/>
      <c r="DG120" s="129"/>
      <c r="DH120" s="129"/>
      <c r="DI120" s="129"/>
      <c r="DJ120" s="129"/>
      <c r="DK120" s="129"/>
      <c r="DL120" s="129"/>
      <c r="DM120" s="129"/>
      <c r="DN120" s="129"/>
      <c r="DO120" s="129"/>
      <c r="DP120" s="129"/>
      <c r="DQ120" s="129"/>
      <c r="DR120" s="129"/>
      <c r="DS120" s="129"/>
      <c r="DT120" s="129" t="str">
        <f t="shared" ca="1" si="7"/>
        <v/>
      </c>
      <c r="DU120" s="129"/>
      <c r="DV120" s="129"/>
      <c r="DW120" s="129"/>
      <c r="DX120" s="129"/>
      <c r="DY120" s="129"/>
      <c r="DZ120" s="129"/>
      <c r="EA120" s="129"/>
      <c r="EB120" s="129"/>
      <c r="EC120" s="129"/>
      <c r="ED120" s="129"/>
      <c r="EE120" s="129"/>
      <c r="EF120" s="129"/>
      <c r="IE120" s="128" t="str">
        <f t="shared" ca="1" si="8"/>
        <v/>
      </c>
    </row>
    <row r="121" spans="1:239" x14ac:dyDescent="0.25">
      <c r="A121" s="9" t="s">
        <v>211</v>
      </c>
      <c r="B121" s="10" t="s">
        <v>8</v>
      </c>
      <c r="C121" s="10" t="s">
        <v>9</v>
      </c>
      <c r="D121" s="79" t="s">
        <v>212</v>
      </c>
      <c r="E121" s="77" t="s">
        <v>912</v>
      </c>
      <c r="F121" s="129"/>
      <c r="G121" s="129"/>
      <c r="H121" s="9" t="s">
        <v>494</v>
      </c>
      <c r="I121" s="10"/>
      <c r="J121" s="10" t="s">
        <v>472</v>
      </c>
      <c r="K121" s="10" t="s">
        <v>515</v>
      </c>
      <c r="L121" s="10"/>
      <c r="M121" s="10" t="s">
        <v>472</v>
      </c>
      <c r="N121" s="10" t="s">
        <v>515</v>
      </c>
      <c r="O121" s="84" t="str">
        <f t="shared" ref="O121:O128" si="9">INDEX(rngUnitSettings,MATCH("Length",INDEX(rngUnitSettings,,1),0),2)</f>
        <v>mm</v>
      </c>
      <c r="P121" s="14" t="s">
        <v>516</v>
      </c>
      <c r="Q121" s="129"/>
      <c r="R121" s="129"/>
      <c r="S121" s="129"/>
      <c r="T121" s="129"/>
      <c r="U121" s="129"/>
      <c r="V121" s="129"/>
      <c r="W121" s="129"/>
      <c r="X121" s="129"/>
      <c r="Y121" s="129"/>
      <c r="Z121" s="129"/>
      <c r="AA121" s="129"/>
      <c r="AB121" s="129"/>
      <c r="AC121" s="129"/>
      <c r="AD121" s="129"/>
      <c r="AE121" s="129"/>
      <c r="AF121" s="129"/>
      <c r="AG121" s="129"/>
      <c r="AH121" s="129"/>
      <c r="AI121" s="129"/>
      <c r="AJ121" s="129"/>
      <c r="AK121" s="129"/>
      <c r="AL121" s="129"/>
      <c r="AM121" s="129"/>
      <c r="AN121" s="129"/>
      <c r="AO121" s="129"/>
      <c r="AP121" s="129"/>
      <c r="AQ121" s="129"/>
      <c r="AR121" s="129"/>
      <c r="AS121" s="129"/>
      <c r="AT121" s="129"/>
      <c r="AU121" s="129"/>
      <c r="AV121" s="129"/>
      <c r="AW121" s="129"/>
      <c r="AX121" s="129"/>
      <c r="AY121" s="129"/>
      <c r="AZ121" s="129"/>
      <c r="BA121" s="129"/>
      <c r="BB121" s="129"/>
      <c r="BC121" s="129"/>
      <c r="BD121" s="129"/>
      <c r="BE121" s="129"/>
      <c r="BF121" s="129"/>
      <c r="BG121" s="129"/>
      <c r="BH121" s="129"/>
      <c r="BI121" s="129"/>
      <c r="BJ121" s="129"/>
      <c r="BK121" s="129"/>
      <c r="BL121" s="129"/>
      <c r="BM121" s="129"/>
      <c r="BN121" s="129"/>
      <c r="BO121" s="129"/>
      <c r="BP121" s="129"/>
      <c r="BQ121" s="129"/>
      <c r="BR121" s="129"/>
      <c r="BS121" s="129"/>
      <c r="BT121" s="129"/>
      <c r="BU121" s="129"/>
      <c r="BV121" s="129"/>
      <c r="BW121" s="129"/>
      <c r="BX121" s="129"/>
      <c r="BY121" s="129"/>
      <c r="BZ121" s="129"/>
      <c r="CA121" s="129"/>
      <c r="CB121" s="129"/>
      <c r="CC121" s="129"/>
      <c r="CD121" s="129"/>
      <c r="CE121" s="129"/>
      <c r="CF121" s="129"/>
      <c r="CG121" s="129"/>
      <c r="CH121" s="129"/>
      <c r="CI121" s="129"/>
      <c r="CJ121" s="129"/>
      <c r="CK121" s="129"/>
      <c r="CL121" s="129"/>
      <c r="CM121" s="129"/>
      <c r="CN121" s="129"/>
      <c r="CO121" s="129"/>
      <c r="CP121" s="129"/>
      <c r="CQ121" s="129"/>
      <c r="CR121" s="129"/>
      <c r="CS121" s="129"/>
      <c r="CT121" s="129"/>
      <c r="CU121" s="129"/>
      <c r="CV121" s="129"/>
      <c r="CW121" s="129"/>
      <c r="CX121" s="129"/>
      <c r="CY121" s="129"/>
      <c r="CZ121" s="129"/>
      <c r="DA121" s="129"/>
      <c r="DB121" s="129"/>
      <c r="DC121" s="129"/>
      <c r="DD121" s="129"/>
      <c r="DE121" s="129"/>
      <c r="DF121" s="129"/>
      <c r="DG121" s="129"/>
      <c r="DH121" s="129"/>
      <c r="DI121" s="129"/>
      <c r="DJ121" s="129"/>
      <c r="DK121" s="129"/>
      <c r="DL121" s="129"/>
      <c r="DM121" s="129"/>
      <c r="DN121" s="129"/>
      <c r="DO121" s="129"/>
      <c r="DP121" s="129"/>
      <c r="DQ121" s="129"/>
      <c r="DR121" s="129"/>
      <c r="DS121" s="129"/>
      <c r="DT121" s="129" t="str">
        <f t="shared" ca="1" si="7"/>
        <v/>
      </c>
      <c r="DU121" s="129"/>
      <c r="DV121" s="129"/>
      <c r="DW121" s="129"/>
      <c r="DX121" s="129"/>
      <c r="DY121" s="129"/>
      <c r="DZ121" s="129"/>
      <c r="EA121" s="129"/>
      <c r="EB121" s="129"/>
      <c r="EC121" s="129"/>
      <c r="ED121" s="129"/>
      <c r="EE121" s="129"/>
      <c r="EF121" s="129"/>
      <c r="IE121" s="128" t="str">
        <f t="shared" ca="1" si="8"/>
        <v/>
      </c>
    </row>
    <row r="122" spans="1:239" x14ac:dyDescent="0.25">
      <c r="A122" s="9" t="s">
        <v>213</v>
      </c>
      <c r="B122" s="10" t="s">
        <v>8</v>
      </c>
      <c r="C122" s="10" t="s">
        <v>9</v>
      </c>
      <c r="D122" s="79" t="s">
        <v>214</v>
      </c>
      <c r="E122" s="77" t="s">
        <v>912</v>
      </c>
      <c r="F122" s="129"/>
      <c r="G122" s="129"/>
      <c r="H122" s="9" t="s">
        <v>496</v>
      </c>
      <c r="I122" s="10"/>
      <c r="J122" s="10" t="s">
        <v>472</v>
      </c>
      <c r="K122" s="10" t="s">
        <v>515</v>
      </c>
      <c r="L122" s="10"/>
      <c r="M122" s="10" t="s">
        <v>472</v>
      </c>
      <c r="N122" s="10" t="s">
        <v>515</v>
      </c>
      <c r="O122" s="84" t="str">
        <f t="shared" si="9"/>
        <v>mm</v>
      </c>
      <c r="P122" s="14" t="s">
        <v>517</v>
      </c>
      <c r="Q122" s="129"/>
      <c r="R122" s="129"/>
      <c r="S122" s="129"/>
      <c r="T122" s="129"/>
      <c r="U122" s="129"/>
      <c r="V122" s="129"/>
      <c r="W122" s="129"/>
      <c r="X122" s="129"/>
      <c r="Y122" s="129"/>
      <c r="Z122" s="129"/>
      <c r="AA122" s="129"/>
      <c r="AB122" s="129"/>
      <c r="AC122" s="129"/>
      <c r="AD122" s="129"/>
      <c r="AE122" s="129"/>
      <c r="AF122" s="129"/>
      <c r="AG122" s="129"/>
      <c r="AH122" s="129"/>
      <c r="AI122" s="129"/>
      <c r="AJ122" s="129"/>
      <c r="AK122" s="129"/>
      <c r="AL122" s="129"/>
      <c r="AM122" s="129"/>
      <c r="AN122" s="129"/>
      <c r="AO122" s="129"/>
      <c r="AP122" s="129"/>
      <c r="AQ122" s="129"/>
      <c r="AR122" s="129"/>
      <c r="AS122" s="129"/>
      <c r="AT122" s="129"/>
      <c r="AU122" s="129"/>
      <c r="AV122" s="129"/>
      <c r="AW122" s="129"/>
      <c r="AX122" s="129"/>
      <c r="AY122" s="129"/>
      <c r="AZ122" s="129"/>
      <c r="BA122" s="129"/>
      <c r="BB122" s="129"/>
      <c r="BC122" s="129"/>
      <c r="BD122" s="129"/>
      <c r="BE122" s="129"/>
      <c r="BF122" s="129"/>
      <c r="BG122" s="129"/>
      <c r="BH122" s="129"/>
      <c r="BI122" s="129"/>
      <c r="BJ122" s="129"/>
      <c r="BK122" s="129"/>
      <c r="BL122" s="129"/>
      <c r="BM122" s="129"/>
      <c r="BN122" s="129"/>
      <c r="BO122" s="129"/>
      <c r="BP122" s="129"/>
      <c r="BQ122" s="129"/>
      <c r="BR122" s="129"/>
      <c r="BS122" s="129"/>
      <c r="BT122" s="129"/>
      <c r="BU122" s="129"/>
      <c r="BV122" s="129"/>
      <c r="BW122" s="129"/>
      <c r="BX122" s="129"/>
      <c r="BY122" s="129"/>
      <c r="BZ122" s="129"/>
      <c r="CA122" s="129"/>
      <c r="CB122" s="129"/>
      <c r="CC122" s="129"/>
      <c r="CD122" s="129"/>
      <c r="CE122" s="129"/>
      <c r="CF122" s="129"/>
      <c r="CG122" s="129"/>
      <c r="CH122" s="129"/>
      <c r="CI122" s="129"/>
      <c r="CJ122" s="129"/>
      <c r="CK122" s="129"/>
      <c r="CL122" s="129"/>
      <c r="CM122" s="129"/>
      <c r="CN122" s="129"/>
      <c r="CO122" s="129"/>
      <c r="CP122" s="129"/>
      <c r="CQ122" s="129"/>
      <c r="CR122" s="129"/>
      <c r="CS122" s="129"/>
      <c r="CT122" s="129"/>
      <c r="CU122" s="129"/>
      <c r="CV122" s="129"/>
      <c r="CW122" s="129"/>
      <c r="CX122" s="129"/>
      <c r="CY122" s="129"/>
      <c r="CZ122" s="129"/>
      <c r="DA122" s="129"/>
      <c r="DB122" s="129"/>
      <c r="DC122" s="129"/>
      <c r="DD122" s="129"/>
      <c r="DE122" s="129"/>
      <c r="DF122" s="129"/>
      <c r="DG122" s="129"/>
      <c r="DH122" s="129"/>
      <c r="DI122" s="129"/>
      <c r="DJ122" s="129"/>
      <c r="DK122" s="129"/>
      <c r="DL122" s="129"/>
      <c r="DM122" s="129"/>
      <c r="DN122" s="129"/>
      <c r="DO122" s="129"/>
      <c r="DP122" s="129"/>
      <c r="DQ122" s="129"/>
      <c r="DR122" s="129"/>
      <c r="DS122" s="129"/>
      <c r="DT122" s="129" t="str">
        <f t="shared" ca="1" si="7"/>
        <v/>
      </c>
      <c r="DU122" s="129"/>
      <c r="DV122" s="129"/>
      <c r="DW122" s="129"/>
      <c r="DX122" s="129"/>
      <c r="DY122" s="129"/>
      <c r="DZ122" s="129"/>
      <c r="EA122" s="129"/>
      <c r="EB122" s="129"/>
      <c r="EC122" s="129"/>
      <c r="ED122" s="129"/>
      <c r="EE122" s="129"/>
      <c r="EF122" s="129"/>
      <c r="IE122" s="128" t="str">
        <f t="shared" ca="1" si="8"/>
        <v/>
      </c>
    </row>
    <row r="123" spans="1:239" x14ac:dyDescent="0.25">
      <c r="A123" s="9" t="s">
        <v>215</v>
      </c>
      <c r="B123" s="10" t="s">
        <v>170</v>
      </c>
      <c r="C123" s="10" t="s">
        <v>9</v>
      </c>
      <c r="D123" s="79" t="s">
        <v>216</v>
      </c>
      <c r="E123" s="77" t="s">
        <v>912</v>
      </c>
      <c r="F123" s="129"/>
      <c r="G123" s="129"/>
      <c r="H123" s="9" t="s">
        <v>498</v>
      </c>
      <c r="I123" s="10"/>
      <c r="J123" s="10" t="s">
        <v>472</v>
      </c>
      <c r="K123" s="10" t="s">
        <v>515</v>
      </c>
      <c r="L123" s="10"/>
      <c r="M123" s="10" t="s">
        <v>472</v>
      </c>
      <c r="N123" s="10" t="s">
        <v>515</v>
      </c>
      <c r="O123" s="84" t="str">
        <f t="shared" si="9"/>
        <v>mm</v>
      </c>
      <c r="P123" s="14" t="s">
        <v>518</v>
      </c>
      <c r="Q123" s="129"/>
      <c r="R123" s="129"/>
      <c r="S123" s="129"/>
      <c r="T123" s="129"/>
      <c r="U123" s="129"/>
      <c r="V123" s="129"/>
      <c r="W123" s="129"/>
      <c r="X123" s="129"/>
      <c r="Y123" s="129"/>
      <c r="Z123" s="129"/>
      <c r="AA123" s="129"/>
      <c r="AB123" s="129"/>
      <c r="AC123" s="129"/>
      <c r="AD123" s="129"/>
      <c r="AE123" s="129"/>
      <c r="AF123" s="129"/>
      <c r="AG123" s="129"/>
      <c r="AH123" s="129"/>
      <c r="AI123" s="129"/>
      <c r="AJ123" s="129"/>
      <c r="AK123" s="129"/>
      <c r="AL123" s="129"/>
      <c r="AM123" s="129"/>
      <c r="AN123" s="129"/>
      <c r="AO123" s="129"/>
      <c r="AP123" s="129"/>
      <c r="AQ123" s="129"/>
      <c r="AR123" s="129"/>
      <c r="AS123" s="129"/>
      <c r="AT123" s="129"/>
      <c r="AU123" s="129"/>
      <c r="AV123" s="129"/>
      <c r="AW123" s="129"/>
      <c r="AX123" s="129"/>
      <c r="AY123" s="129"/>
      <c r="AZ123" s="129"/>
      <c r="BA123" s="129"/>
      <c r="BB123" s="129"/>
      <c r="BC123" s="129"/>
      <c r="BD123" s="129"/>
      <c r="BE123" s="129"/>
      <c r="BF123" s="129"/>
      <c r="BG123" s="129"/>
      <c r="BH123" s="129"/>
      <c r="BI123" s="129"/>
      <c r="BJ123" s="129"/>
      <c r="BK123" s="129"/>
      <c r="BL123" s="129"/>
      <c r="BM123" s="129"/>
      <c r="BN123" s="129"/>
      <c r="BO123" s="129"/>
      <c r="BP123" s="129"/>
      <c r="BQ123" s="129"/>
      <c r="BR123" s="129"/>
      <c r="BS123" s="129"/>
      <c r="BT123" s="129"/>
      <c r="BU123" s="129"/>
      <c r="BV123" s="129"/>
      <c r="BW123" s="129"/>
      <c r="BX123" s="129"/>
      <c r="BY123" s="129"/>
      <c r="BZ123" s="129"/>
      <c r="CA123" s="129"/>
      <c r="CB123" s="129"/>
      <c r="CC123" s="129"/>
      <c r="CD123" s="129"/>
      <c r="CE123" s="129"/>
      <c r="CF123" s="129"/>
      <c r="CG123" s="129"/>
      <c r="CH123" s="129"/>
      <c r="CI123" s="129"/>
      <c r="CJ123" s="129"/>
      <c r="CK123" s="129"/>
      <c r="CL123" s="129"/>
      <c r="CM123" s="129"/>
      <c r="CN123" s="129"/>
      <c r="CO123" s="129"/>
      <c r="CP123" s="129"/>
      <c r="CQ123" s="129"/>
      <c r="CR123" s="129"/>
      <c r="CS123" s="129"/>
      <c r="CT123" s="129"/>
      <c r="CU123" s="129"/>
      <c r="CV123" s="129"/>
      <c r="CW123" s="129"/>
      <c r="CX123" s="129"/>
      <c r="CY123" s="129"/>
      <c r="CZ123" s="129"/>
      <c r="DA123" s="129"/>
      <c r="DB123" s="129"/>
      <c r="DC123" s="129"/>
      <c r="DD123" s="129"/>
      <c r="DE123" s="129"/>
      <c r="DF123" s="129"/>
      <c r="DG123" s="129"/>
      <c r="DH123" s="129"/>
      <c r="DI123" s="129"/>
      <c r="DJ123" s="129"/>
      <c r="DK123" s="129"/>
      <c r="DL123" s="129"/>
      <c r="DM123" s="129"/>
      <c r="DN123" s="129"/>
      <c r="DO123" s="129"/>
      <c r="DP123" s="129"/>
      <c r="DQ123" s="129"/>
      <c r="DR123" s="129"/>
      <c r="DS123" s="129"/>
      <c r="DT123" s="129" t="str">
        <f t="shared" ca="1" si="7"/>
        <v/>
      </c>
      <c r="DU123" s="129"/>
      <c r="DV123" s="129"/>
      <c r="DW123" s="129"/>
      <c r="DX123" s="129"/>
      <c r="DY123" s="129"/>
      <c r="DZ123" s="129"/>
      <c r="EA123" s="129"/>
      <c r="EB123" s="129"/>
      <c r="EC123" s="129"/>
      <c r="ED123" s="129"/>
      <c r="EE123" s="129"/>
      <c r="EF123" s="129"/>
      <c r="IE123" s="128" t="str">
        <f t="shared" ca="1" si="8"/>
        <v/>
      </c>
    </row>
    <row r="124" spans="1:239" x14ac:dyDescent="0.25">
      <c r="A124" s="9" t="s">
        <v>217</v>
      </c>
      <c r="B124" s="10" t="s">
        <v>8</v>
      </c>
      <c r="C124" s="10" t="s">
        <v>9</v>
      </c>
      <c r="D124" s="79" t="s">
        <v>218</v>
      </c>
      <c r="E124" s="77" t="s">
        <v>912</v>
      </c>
      <c r="F124" s="129"/>
      <c r="G124" s="129"/>
      <c r="H124" s="9" t="s">
        <v>500</v>
      </c>
      <c r="I124" s="10"/>
      <c r="J124" s="10" t="s">
        <v>472</v>
      </c>
      <c r="K124" s="10" t="s">
        <v>515</v>
      </c>
      <c r="L124" s="10"/>
      <c r="M124" s="10" t="s">
        <v>472</v>
      </c>
      <c r="N124" s="10" t="s">
        <v>515</v>
      </c>
      <c r="O124" s="84" t="str">
        <f t="shared" si="9"/>
        <v>mm</v>
      </c>
      <c r="P124" s="14" t="s">
        <v>519</v>
      </c>
      <c r="Q124" s="129"/>
      <c r="R124" s="129"/>
      <c r="S124" s="129"/>
      <c r="T124" s="129"/>
      <c r="U124" s="129"/>
      <c r="V124" s="129"/>
      <c r="W124" s="129"/>
      <c r="X124" s="129"/>
      <c r="Y124" s="129"/>
      <c r="Z124" s="129"/>
      <c r="AA124" s="129"/>
      <c r="AB124" s="129"/>
      <c r="AC124" s="129"/>
      <c r="AD124" s="129"/>
      <c r="AE124" s="129"/>
      <c r="AF124" s="129"/>
      <c r="AG124" s="129"/>
      <c r="AH124" s="129"/>
      <c r="AI124" s="129"/>
      <c r="AJ124" s="129"/>
      <c r="AK124" s="129"/>
      <c r="AL124" s="129"/>
      <c r="AM124" s="129"/>
      <c r="AN124" s="129"/>
      <c r="AO124" s="129"/>
      <c r="AP124" s="129"/>
      <c r="AQ124" s="129"/>
      <c r="AR124" s="129"/>
      <c r="AS124" s="129"/>
      <c r="AT124" s="129"/>
      <c r="AU124" s="129"/>
      <c r="AV124" s="129"/>
      <c r="AW124" s="129"/>
      <c r="AX124" s="129"/>
      <c r="AY124" s="129"/>
      <c r="AZ124" s="129"/>
      <c r="BA124" s="129"/>
      <c r="BB124" s="129"/>
      <c r="BC124" s="129"/>
      <c r="BD124" s="129"/>
      <c r="BE124" s="129"/>
      <c r="BF124" s="129"/>
      <c r="BG124" s="129"/>
      <c r="BH124" s="129"/>
      <c r="BI124" s="129"/>
      <c r="BJ124" s="129"/>
      <c r="BK124" s="129"/>
      <c r="BL124" s="129"/>
      <c r="BM124" s="129"/>
      <c r="BN124" s="129"/>
      <c r="BO124" s="129"/>
      <c r="BP124" s="129"/>
      <c r="BQ124" s="129"/>
      <c r="BR124" s="129"/>
      <c r="BS124" s="129"/>
      <c r="BT124" s="129"/>
      <c r="BU124" s="129"/>
      <c r="BV124" s="129"/>
      <c r="BW124" s="129"/>
      <c r="BX124" s="129"/>
      <c r="BY124" s="129"/>
      <c r="BZ124" s="129"/>
      <c r="CA124" s="129"/>
      <c r="CB124" s="129"/>
      <c r="CC124" s="129"/>
      <c r="CD124" s="129"/>
      <c r="CE124" s="129"/>
      <c r="CF124" s="129"/>
      <c r="CG124" s="129"/>
      <c r="CH124" s="129"/>
      <c r="CI124" s="129"/>
      <c r="CJ124" s="129"/>
      <c r="CK124" s="129"/>
      <c r="CL124" s="129"/>
      <c r="CM124" s="129"/>
      <c r="CN124" s="129"/>
      <c r="CO124" s="129"/>
      <c r="CP124" s="129"/>
      <c r="CQ124" s="129"/>
      <c r="CR124" s="129"/>
      <c r="CS124" s="129"/>
      <c r="CT124" s="129"/>
      <c r="CU124" s="129"/>
      <c r="CV124" s="129"/>
      <c r="CW124" s="129"/>
      <c r="CX124" s="129"/>
      <c r="CY124" s="129"/>
      <c r="CZ124" s="129"/>
      <c r="DA124" s="129"/>
      <c r="DB124" s="129"/>
      <c r="DC124" s="129"/>
      <c r="DD124" s="129"/>
      <c r="DE124" s="129"/>
      <c r="DF124" s="129"/>
      <c r="DG124" s="129"/>
      <c r="DH124" s="129"/>
      <c r="DI124" s="129"/>
      <c r="DJ124" s="129"/>
      <c r="DK124" s="129"/>
      <c r="DL124" s="129"/>
      <c r="DM124" s="129"/>
      <c r="DN124" s="129"/>
      <c r="DO124" s="129"/>
      <c r="DP124" s="129"/>
      <c r="DQ124" s="129"/>
      <c r="DR124" s="129"/>
      <c r="DS124" s="129"/>
      <c r="DT124" s="129" t="str">
        <f t="shared" ca="1" si="7"/>
        <v/>
      </c>
      <c r="DU124" s="129"/>
      <c r="DV124" s="129"/>
      <c r="DW124" s="129"/>
      <c r="DX124" s="129"/>
      <c r="DY124" s="129"/>
      <c r="DZ124" s="129"/>
      <c r="EA124" s="129"/>
      <c r="EB124" s="129"/>
      <c r="EC124" s="129"/>
      <c r="ED124" s="129"/>
      <c r="EE124" s="129"/>
      <c r="EF124" s="129"/>
      <c r="IE124" s="128" t="str">
        <f t="shared" ca="1" si="8"/>
        <v/>
      </c>
    </row>
    <row r="125" spans="1:239" x14ac:dyDescent="0.25">
      <c r="A125" s="9" t="s">
        <v>219</v>
      </c>
      <c r="B125" s="10" t="s">
        <v>182</v>
      </c>
      <c r="C125" s="10" t="s">
        <v>9</v>
      </c>
      <c r="D125" s="79" t="s">
        <v>220</v>
      </c>
      <c r="E125" s="77" t="s">
        <v>912</v>
      </c>
      <c r="F125" s="129"/>
      <c r="G125" s="129"/>
      <c r="H125" s="9" t="s">
        <v>502</v>
      </c>
      <c r="I125" s="10"/>
      <c r="J125" s="10" t="s">
        <v>472</v>
      </c>
      <c r="K125" s="10" t="s">
        <v>515</v>
      </c>
      <c r="L125" s="10"/>
      <c r="M125" s="10" t="s">
        <v>472</v>
      </c>
      <c r="N125" s="10" t="s">
        <v>515</v>
      </c>
      <c r="O125" s="84" t="str">
        <f t="shared" si="9"/>
        <v>mm</v>
      </c>
      <c r="P125" s="14" t="s">
        <v>520</v>
      </c>
      <c r="Q125" s="129"/>
      <c r="R125" s="129"/>
      <c r="S125" s="129"/>
      <c r="T125" s="129"/>
      <c r="U125" s="129"/>
      <c r="V125" s="129"/>
      <c r="W125" s="129"/>
      <c r="X125" s="129"/>
      <c r="Y125" s="129"/>
      <c r="Z125" s="129"/>
      <c r="AA125" s="129"/>
      <c r="AB125" s="129"/>
      <c r="AC125" s="129"/>
      <c r="AD125" s="129"/>
      <c r="AE125" s="129"/>
      <c r="AF125" s="129"/>
      <c r="AG125" s="129"/>
      <c r="AH125" s="129"/>
      <c r="AI125" s="129"/>
      <c r="AJ125" s="129"/>
      <c r="AK125" s="129"/>
      <c r="AL125" s="129"/>
      <c r="AM125" s="129"/>
      <c r="AN125" s="129"/>
      <c r="AO125" s="129"/>
      <c r="AP125" s="129"/>
      <c r="AQ125" s="129"/>
      <c r="AR125" s="129"/>
      <c r="AS125" s="129"/>
      <c r="AT125" s="129"/>
      <c r="AU125" s="129"/>
      <c r="AV125" s="129"/>
      <c r="AW125" s="129"/>
      <c r="AX125" s="129"/>
      <c r="AY125" s="129"/>
      <c r="AZ125" s="129"/>
      <c r="BA125" s="129"/>
      <c r="BB125" s="129"/>
      <c r="BC125" s="129"/>
      <c r="BD125" s="129"/>
      <c r="BE125" s="129"/>
      <c r="BF125" s="129"/>
      <c r="BG125" s="129"/>
      <c r="BH125" s="129"/>
      <c r="BI125" s="129"/>
      <c r="BJ125" s="129"/>
      <c r="BK125" s="129"/>
      <c r="BL125" s="129"/>
      <c r="BM125" s="129"/>
      <c r="BN125" s="129"/>
      <c r="BO125" s="129"/>
      <c r="BP125" s="129"/>
      <c r="BQ125" s="129"/>
      <c r="BR125" s="129"/>
      <c r="BS125" s="129"/>
      <c r="BT125" s="129"/>
      <c r="BU125" s="129"/>
      <c r="BV125" s="129"/>
      <c r="BW125" s="129"/>
      <c r="BX125" s="129"/>
      <c r="BY125" s="129"/>
      <c r="BZ125" s="129"/>
      <c r="CA125" s="129"/>
      <c r="CB125" s="129"/>
      <c r="CC125" s="129"/>
      <c r="CD125" s="129"/>
      <c r="CE125" s="129"/>
      <c r="CF125" s="129"/>
      <c r="CG125" s="129"/>
      <c r="CH125" s="129"/>
      <c r="CI125" s="129"/>
      <c r="CJ125" s="129"/>
      <c r="CK125" s="129"/>
      <c r="CL125" s="129"/>
      <c r="CM125" s="129"/>
      <c r="CN125" s="129"/>
      <c r="CO125" s="129"/>
      <c r="CP125" s="129"/>
      <c r="CQ125" s="129"/>
      <c r="CR125" s="129"/>
      <c r="CS125" s="129"/>
      <c r="CT125" s="129"/>
      <c r="CU125" s="129"/>
      <c r="CV125" s="129"/>
      <c r="CW125" s="129"/>
      <c r="CX125" s="129"/>
      <c r="CY125" s="129"/>
      <c r="CZ125" s="129"/>
      <c r="DA125" s="129"/>
      <c r="DB125" s="129"/>
      <c r="DC125" s="129"/>
      <c r="DD125" s="129"/>
      <c r="DE125" s="129"/>
      <c r="DF125" s="129"/>
      <c r="DG125" s="129"/>
      <c r="DH125" s="129"/>
      <c r="DI125" s="129"/>
      <c r="DJ125" s="129"/>
      <c r="DK125" s="129"/>
      <c r="DL125" s="129"/>
      <c r="DM125" s="129"/>
      <c r="DN125" s="129"/>
      <c r="DO125" s="129"/>
      <c r="DP125" s="129"/>
      <c r="DQ125" s="129"/>
      <c r="DR125" s="129"/>
      <c r="DS125" s="129"/>
      <c r="DT125" s="129" t="str">
        <f t="shared" ca="1" si="7"/>
        <v/>
      </c>
      <c r="DU125" s="129"/>
      <c r="DV125" s="129"/>
      <c r="DW125" s="129"/>
      <c r="DX125" s="129"/>
      <c r="DY125" s="129"/>
      <c r="DZ125" s="129"/>
      <c r="EA125" s="129"/>
      <c r="EB125" s="129"/>
      <c r="EC125" s="129"/>
      <c r="ED125" s="129"/>
      <c r="EE125" s="129"/>
      <c r="EF125" s="129"/>
      <c r="IE125" s="128" t="str">
        <f t="shared" ca="1" si="8"/>
        <v/>
      </c>
    </row>
    <row r="126" spans="1:239" x14ac:dyDescent="0.25">
      <c r="A126" s="9" t="s">
        <v>221</v>
      </c>
      <c r="B126" s="10">
        <v>100</v>
      </c>
      <c r="C126" s="10" t="str">
        <f>INDEX(rngUnitSettings,MATCH("Length",INDEX(rngUnitSettings,,1),0),2)</f>
        <v>mm</v>
      </c>
      <c r="D126" s="79" t="s">
        <v>222</v>
      </c>
      <c r="E126" s="77" t="s">
        <v>912</v>
      </c>
      <c r="F126" s="129"/>
      <c r="G126" s="129"/>
      <c r="H126" s="9" t="s">
        <v>504</v>
      </c>
      <c r="I126" s="10"/>
      <c r="J126" s="10" t="s">
        <v>472</v>
      </c>
      <c r="K126" s="10" t="s">
        <v>515</v>
      </c>
      <c r="L126" s="10"/>
      <c r="M126" s="10" t="s">
        <v>472</v>
      </c>
      <c r="N126" s="10" t="s">
        <v>515</v>
      </c>
      <c r="O126" s="84" t="str">
        <f t="shared" si="9"/>
        <v>mm</v>
      </c>
      <c r="P126" s="14" t="s">
        <v>521</v>
      </c>
      <c r="Q126" s="129"/>
      <c r="R126" s="129"/>
      <c r="S126" s="129"/>
      <c r="T126" s="129"/>
      <c r="U126" s="129"/>
      <c r="V126" s="129"/>
      <c r="W126" s="129"/>
      <c r="X126" s="129"/>
      <c r="Y126" s="129"/>
      <c r="Z126" s="129"/>
      <c r="AA126" s="129"/>
      <c r="AB126" s="129"/>
      <c r="AC126" s="129"/>
      <c r="AD126" s="129"/>
      <c r="AE126" s="129"/>
      <c r="AF126" s="129"/>
      <c r="AG126" s="129"/>
      <c r="AH126" s="129"/>
      <c r="AI126" s="129"/>
      <c r="AJ126" s="129"/>
      <c r="AK126" s="129"/>
      <c r="AL126" s="129"/>
      <c r="AM126" s="129"/>
      <c r="AN126" s="129"/>
      <c r="AO126" s="129"/>
      <c r="AP126" s="129"/>
      <c r="AQ126" s="129"/>
      <c r="AR126" s="129"/>
      <c r="AS126" s="129"/>
      <c r="AT126" s="129"/>
      <c r="AU126" s="129"/>
      <c r="AV126" s="129"/>
      <c r="AW126" s="129"/>
      <c r="AX126" s="129"/>
      <c r="AY126" s="129"/>
      <c r="AZ126" s="129"/>
      <c r="BA126" s="129"/>
      <c r="BB126" s="129"/>
      <c r="BC126" s="129"/>
      <c r="BD126" s="129"/>
      <c r="BE126" s="129"/>
      <c r="BF126" s="129"/>
      <c r="BG126" s="129"/>
      <c r="BH126" s="129"/>
      <c r="BI126" s="129"/>
      <c r="BJ126" s="129"/>
      <c r="BK126" s="129"/>
      <c r="BL126" s="129"/>
      <c r="BM126" s="129"/>
      <c r="BN126" s="129"/>
      <c r="BO126" s="129"/>
      <c r="BP126" s="129"/>
      <c r="BQ126" s="129"/>
      <c r="BR126" s="129"/>
      <c r="BS126" s="129"/>
      <c r="BT126" s="129"/>
      <c r="BU126" s="129"/>
      <c r="BV126" s="129"/>
      <c r="BW126" s="129"/>
      <c r="BX126" s="129"/>
      <c r="BY126" s="129"/>
      <c r="BZ126" s="129"/>
      <c r="CA126" s="129"/>
      <c r="CB126" s="129"/>
      <c r="CC126" s="129"/>
      <c r="CD126" s="129"/>
      <c r="CE126" s="129"/>
      <c r="CF126" s="129"/>
      <c r="CG126" s="129"/>
      <c r="CH126" s="129"/>
      <c r="CI126" s="129"/>
      <c r="CJ126" s="129"/>
      <c r="CK126" s="129"/>
      <c r="CL126" s="129"/>
      <c r="CM126" s="129"/>
      <c r="CN126" s="129"/>
      <c r="CO126" s="129"/>
      <c r="CP126" s="129"/>
      <c r="CQ126" s="129"/>
      <c r="CR126" s="129"/>
      <c r="CS126" s="129"/>
      <c r="CT126" s="129"/>
      <c r="CU126" s="129"/>
      <c r="CV126" s="129"/>
      <c r="CW126" s="129"/>
      <c r="CX126" s="129"/>
      <c r="CY126" s="129"/>
      <c r="CZ126" s="129"/>
      <c r="DA126" s="129"/>
      <c r="DB126" s="129"/>
      <c r="DC126" s="129"/>
      <c r="DD126" s="129"/>
      <c r="DE126" s="129"/>
      <c r="DF126" s="129"/>
      <c r="DG126" s="129"/>
      <c r="DH126" s="129"/>
      <c r="DI126" s="129"/>
      <c r="DJ126" s="129"/>
      <c r="DK126" s="129"/>
      <c r="DL126" s="129"/>
      <c r="DM126" s="129"/>
      <c r="DN126" s="129"/>
      <c r="DO126" s="129"/>
      <c r="DP126" s="129"/>
      <c r="DQ126" s="129"/>
      <c r="DR126" s="129"/>
      <c r="DS126" s="129"/>
      <c r="DT126" s="129" t="str">
        <f t="shared" ca="1" si="7"/>
        <v/>
      </c>
      <c r="DU126" s="129"/>
      <c r="DV126" s="129"/>
      <c r="DW126" s="129"/>
      <c r="DX126" s="129"/>
      <c r="DY126" s="129"/>
      <c r="DZ126" s="129"/>
      <c r="EA126" s="129"/>
      <c r="EB126" s="129"/>
      <c r="EC126" s="129"/>
      <c r="ED126" s="129"/>
      <c r="EE126" s="129"/>
      <c r="EF126" s="129"/>
      <c r="IE126" s="128" t="str">
        <f t="shared" ca="1" si="8"/>
        <v/>
      </c>
    </row>
    <row r="127" spans="1:239" x14ac:dyDescent="0.25">
      <c r="A127" s="9" t="s">
        <v>223</v>
      </c>
      <c r="B127" s="10" t="s">
        <v>8</v>
      </c>
      <c r="C127" s="10" t="s">
        <v>9</v>
      </c>
      <c r="D127" s="79" t="s">
        <v>224</v>
      </c>
      <c r="E127" s="77" t="s">
        <v>912</v>
      </c>
      <c r="F127" s="129"/>
      <c r="G127" s="129"/>
      <c r="H127" s="9" t="s">
        <v>506</v>
      </c>
      <c r="I127" s="10"/>
      <c r="J127" s="10" t="s">
        <v>472</v>
      </c>
      <c r="K127" s="10" t="s">
        <v>515</v>
      </c>
      <c r="L127" s="10"/>
      <c r="M127" s="10" t="s">
        <v>472</v>
      </c>
      <c r="N127" s="10" t="s">
        <v>515</v>
      </c>
      <c r="O127" s="84" t="str">
        <f t="shared" si="9"/>
        <v>mm</v>
      </c>
      <c r="P127" s="14" t="s">
        <v>522</v>
      </c>
      <c r="Q127" s="129"/>
      <c r="R127" s="129"/>
      <c r="S127" s="129"/>
      <c r="T127" s="129"/>
      <c r="U127" s="129"/>
      <c r="V127" s="129"/>
      <c r="W127" s="129"/>
      <c r="X127" s="129"/>
      <c r="Y127" s="129"/>
      <c r="Z127" s="129"/>
      <c r="AA127" s="129"/>
      <c r="AB127" s="129"/>
      <c r="AC127" s="129"/>
      <c r="AD127" s="129"/>
      <c r="AE127" s="129"/>
      <c r="AF127" s="129"/>
      <c r="AG127" s="129"/>
      <c r="AH127" s="129"/>
      <c r="AI127" s="129"/>
      <c r="AJ127" s="129"/>
      <c r="AK127" s="129"/>
      <c r="AL127" s="129"/>
      <c r="AM127" s="129"/>
      <c r="AN127" s="129"/>
      <c r="AO127" s="129"/>
      <c r="AP127" s="129"/>
      <c r="AQ127" s="129"/>
      <c r="AR127" s="129"/>
      <c r="AS127" s="129"/>
      <c r="AT127" s="129"/>
      <c r="AU127" s="129"/>
      <c r="AV127" s="129"/>
      <c r="AW127" s="129"/>
      <c r="AX127" s="129"/>
      <c r="AY127" s="129"/>
      <c r="AZ127" s="129"/>
      <c r="BA127" s="129"/>
      <c r="BB127" s="129"/>
      <c r="BC127" s="129"/>
      <c r="BD127" s="129"/>
      <c r="BE127" s="129"/>
      <c r="BF127" s="129"/>
      <c r="BG127" s="129"/>
      <c r="BH127" s="129"/>
      <c r="BI127" s="129"/>
      <c r="BJ127" s="129"/>
      <c r="BK127" s="129"/>
      <c r="BL127" s="129"/>
      <c r="BM127" s="129"/>
      <c r="BN127" s="129"/>
      <c r="BO127" s="129"/>
      <c r="BP127" s="129"/>
      <c r="BQ127" s="129"/>
      <c r="BR127" s="129"/>
      <c r="BS127" s="129"/>
      <c r="BT127" s="129"/>
      <c r="BU127" s="129"/>
      <c r="BV127" s="129"/>
      <c r="BW127" s="129"/>
      <c r="BX127" s="129"/>
      <c r="BY127" s="129"/>
      <c r="BZ127" s="129"/>
      <c r="CA127" s="129"/>
      <c r="CB127" s="129"/>
      <c r="CC127" s="129"/>
      <c r="CD127" s="129"/>
      <c r="CE127" s="129"/>
      <c r="CF127" s="129"/>
      <c r="CG127" s="129"/>
      <c r="CH127" s="129"/>
      <c r="CI127" s="129"/>
      <c r="CJ127" s="129"/>
      <c r="CK127" s="129"/>
      <c r="CL127" s="129"/>
      <c r="CM127" s="129"/>
      <c r="CN127" s="129"/>
      <c r="CO127" s="129"/>
      <c r="CP127" s="129"/>
      <c r="CQ127" s="129"/>
      <c r="CR127" s="129"/>
      <c r="CS127" s="129"/>
      <c r="CT127" s="129"/>
      <c r="CU127" s="129"/>
      <c r="CV127" s="129"/>
      <c r="CW127" s="129"/>
      <c r="CX127" s="129"/>
      <c r="CY127" s="129"/>
      <c r="CZ127" s="129"/>
      <c r="DA127" s="129"/>
      <c r="DB127" s="129"/>
      <c r="DC127" s="129"/>
      <c r="DD127" s="129"/>
      <c r="DE127" s="129"/>
      <c r="DF127" s="129"/>
      <c r="DG127" s="129"/>
      <c r="DH127" s="129"/>
      <c r="DI127" s="129"/>
      <c r="DJ127" s="129"/>
      <c r="DK127" s="129"/>
      <c r="DL127" s="129"/>
      <c r="DM127" s="129"/>
      <c r="DN127" s="129"/>
      <c r="DO127" s="129"/>
      <c r="DP127" s="129"/>
      <c r="DQ127" s="129"/>
      <c r="DR127" s="129"/>
      <c r="DS127" s="129"/>
      <c r="DT127" s="129" t="str">
        <f t="shared" ca="1" si="7"/>
        <v/>
      </c>
      <c r="DU127" s="129"/>
      <c r="DV127" s="129"/>
      <c r="DW127" s="129"/>
      <c r="DX127" s="129"/>
      <c r="DY127" s="129"/>
      <c r="DZ127" s="129"/>
      <c r="EA127" s="129"/>
      <c r="EB127" s="129"/>
      <c r="EC127" s="129"/>
      <c r="ED127" s="129"/>
      <c r="EE127" s="129"/>
      <c r="EF127" s="129"/>
      <c r="IE127" s="128" t="str">
        <f t="shared" ca="1" si="8"/>
        <v/>
      </c>
    </row>
    <row r="128" spans="1:239" x14ac:dyDescent="0.25">
      <c r="A128" s="9" t="s">
        <v>225</v>
      </c>
      <c r="B128" s="10" t="s">
        <v>175</v>
      </c>
      <c r="C128" s="10" t="s">
        <v>9</v>
      </c>
      <c r="D128" s="79" t="s">
        <v>226</v>
      </c>
      <c r="E128" s="77" t="s">
        <v>912</v>
      </c>
      <c r="F128" s="129"/>
      <c r="G128" s="129"/>
      <c r="H128" s="9" t="s">
        <v>508</v>
      </c>
      <c r="I128" s="10"/>
      <c r="J128" s="10" t="s">
        <v>472</v>
      </c>
      <c r="K128" s="10" t="s">
        <v>515</v>
      </c>
      <c r="L128" s="10"/>
      <c r="M128" s="10" t="s">
        <v>472</v>
      </c>
      <c r="N128" s="10" t="s">
        <v>515</v>
      </c>
      <c r="O128" s="84" t="str">
        <f t="shared" si="9"/>
        <v>mm</v>
      </c>
      <c r="P128" s="14" t="s">
        <v>523</v>
      </c>
      <c r="Q128" s="129"/>
      <c r="R128" s="129"/>
      <c r="S128" s="129"/>
      <c r="T128" s="129"/>
      <c r="U128" s="129"/>
      <c r="V128" s="129"/>
      <c r="W128" s="129"/>
      <c r="X128" s="129"/>
      <c r="Y128" s="129"/>
      <c r="Z128" s="129"/>
      <c r="AA128" s="129"/>
      <c r="AB128" s="129"/>
      <c r="AC128" s="129"/>
      <c r="AD128" s="129"/>
      <c r="AE128" s="129"/>
      <c r="AF128" s="129"/>
      <c r="AG128" s="129"/>
      <c r="AH128" s="129"/>
      <c r="AI128" s="129"/>
      <c r="AJ128" s="129"/>
      <c r="AK128" s="129"/>
      <c r="AL128" s="129"/>
      <c r="AM128" s="129"/>
      <c r="AN128" s="129"/>
      <c r="AO128" s="129"/>
      <c r="AP128" s="129"/>
      <c r="AQ128" s="129"/>
      <c r="AR128" s="129"/>
      <c r="AS128" s="129"/>
      <c r="AT128" s="129"/>
      <c r="AU128" s="129"/>
      <c r="AV128" s="129"/>
      <c r="AW128" s="129"/>
      <c r="AX128" s="129"/>
      <c r="AY128" s="129"/>
      <c r="AZ128" s="129"/>
      <c r="BA128" s="129"/>
      <c r="BB128" s="129"/>
      <c r="BC128" s="129"/>
      <c r="BD128" s="129"/>
      <c r="BE128" s="129"/>
      <c r="BF128" s="129"/>
      <c r="BG128" s="129"/>
      <c r="BH128" s="129"/>
      <c r="BI128" s="129"/>
      <c r="BJ128" s="129"/>
      <c r="BK128" s="129"/>
      <c r="BL128" s="129"/>
      <c r="BM128" s="129"/>
      <c r="BN128" s="129"/>
      <c r="BO128" s="129"/>
      <c r="BP128" s="129"/>
      <c r="BQ128" s="129"/>
      <c r="BR128" s="129"/>
      <c r="BS128" s="129"/>
      <c r="BT128" s="129"/>
      <c r="BU128" s="129"/>
      <c r="BV128" s="129"/>
      <c r="BW128" s="129"/>
      <c r="BX128" s="129"/>
      <c r="BY128" s="129"/>
      <c r="BZ128" s="129"/>
      <c r="CA128" s="129"/>
      <c r="CB128" s="129"/>
      <c r="CC128" s="129"/>
      <c r="CD128" s="129"/>
      <c r="CE128" s="129"/>
      <c r="CF128" s="129"/>
      <c r="CG128" s="129"/>
      <c r="CH128" s="129"/>
      <c r="CI128" s="129"/>
      <c r="CJ128" s="129"/>
      <c r="CK128" s="129"/>
      <c r="CL128" s="129"/>
      <c r="CM128" s="129"/>
      <c r="CN128" s="129"/>
      <c r="CO128" s="129"/>
      <c r="CP128" s="129"/>
      <c r="CQ128" s="129"/>
      <c r="CR128" s="129"/>
      <c r="CS128" s="129"/>
      <c r="CT128" s="129"/>
      <c r="CU128" s="129"/>
      <c r="CV128" s="129"/>
      <c r="CW128" s="129"/>
      <c r="CX128" s="129"/>
      <c r="CY128" s="129"/>
      <c r="CZ128" s="129"/>
      <c r="DA128" s="129"/>
      <c r="DB128" s="129"/>
      <c r="DC128" s="129"/>
      <c r="DD128" s="129"/>
      <c r="DE128" s="129"/>
      <c r="DF128" s="129"/>
      <c r="DG128" s="129"/>
      <c r="DH128" s="129"/>
      <c r="DI128" s="129"/>
      <c r="DJ128" s="129"/>
      <c r="DK128" s="129"/>
      <c r="DL128" s="129"/>
      <c r="DM128" s="129"/>
      <c r="DN128" s="129"/>
      <c r="DO128" s="129"/>
      <c r="DP128" s="129"/>
      <c r="DQ128" s="129"/>
      <c r="DR128" s="129"/>
      <c r="DS128" s="129"/>
      <c r="DT128" s="129" t="str">
        <f t="shared" ca="1" si="7"/>
        <v/>
      </c>
      <c r="DU128" s="129"/>
      <c r="DV128" s="129"/>
      <c r="DW128" s="129"/>
      <c r="DX128" s="129"/>
      <c r="DY128" s="129"/>
      <c r="DZ128" s="129"/>
      <c r="EA128" s="129"/>
      <c r="EB128" s="129"/>
      <c r="EC128" s="129"/>
      <c r="ED128" s="129"/>
      <c r="EE128" s="129"/>
      <c r="EF128" s="129"/>
      <c r="IE128" s="128" t="str">
        <f t="shared" ca="1" si="8"/>
        <v/>
      </c>
    </row>
    <row r="129" spans="1:239" x14ac:dyDescent="0.25">
      <c r="A129" s="9" t="s">
        <v>227</v>
      </c>
      <c r="B129" s="10" t="s">
        <v>8</v>
      </c>
      <c r="C129" s="10" t="s">
        <v>9</v>
      </c>
      <c r="D129" s="79" t="s">
        <v>228</v>
      </c>
      <c r="E129" s="77" t="s">
        <v>912</v>
      </c>
      <c r="F129" s="129"/>
      <c r="G129" s="129"/>
      <c r="H129" s="129"/>
      <c r="I129" s="129"/>
      <c r="J129" s="129"/>
      <c r="K129" s="129"/>
      <c r="L129" s="129"/>
      <c r="M129" s="129"/>
      <c r="N129" s="129"/>
      <c r="O129" s="129"/>
      <c r="P129" s="129"/>
      <c r="Q129" s="129"/>
      <c r="R129" s="129"/>
      <c r="S129" s="129"/>
      <c r="T129" s="129"/>
      <c r="U129" s="129"/>
      <c r="V129" s="129"/>
      <c r="W129" s="129"/>
      <c r="X129" s="129"/>
      <c r="Y129" s="129"/>
      <c r="Z129" s="129"/>
      <c r="AA129" s="129"/>
      <c r="AB129" s="129"/>
      <c r="AC129" s="129"/>
      <c r="AD129" s="129"/>
      <c r="AE129" s="129"/>
      <c r="AF129" s="129"/>
      <c r="AG129" s="129"/>
      <c r="AH129" s="129"/>
      <c r="AI129" s="129"/>
      <c r="AJ129" s="129"/>
      <c r="AK129" s="129"/>
      <c r="AL129" s="129"/>
      <c r="AM129" s="129"/>
      <c r="AN129" s="129"/>
      <c r="AO129" s="129"/>
      <c r="AP129" s="129"/>
      <c r="AQ129" s="129"/>
      <c r="AR129" s="129"/>
      <c r="AS129" s="129"/>
      <c r="AT129" s="129"/>
      <c r="AU129" s="129"/>
      <c r="AV129" s="129"/>
      <c r="AW129" s="129"/>
      <c r="AX129" s="129"/>
      <c r="AY129" s="129"/>
      <c r="AZ129" s="129"/>
      <c r="BA129" s="129"/>
      <c r="BB129" s="129"/>
      <c r="BC129" s="129"/>
      <c r="BD129" s="129"/>
      <c r="BE129" s="129"/>
      <c r="BF129" s="129"/>
      <c r="BG129" s="129"/>
      <c r="BH129" s="129"/>
      <c r="BI129" s="129"/>
      <c r="BJ129" s="129"/>
      <c r="BK129" s="129"/>
      <c r="BL129" s="129"/>
      <c r="BM129" s="129"/>
      <c r="BN129" s="129"/>
      <c r="BO129" s="129"/>
      <c r="BP129" s="129"/>
      <c r="BQ129" s="129"/>
      <c r="BR129" s="129"/>
      <c r="BS129" s="129"/>
      <c r="BT129" s="129"/>
      <c r="BU129" s="129"/>
      <c r="BV129" s="129"/>
      <c r="BW129" s="129"/>
      <c r="BX129" s="129"/>
      <c r="BY129" s="129"/>
      <c r="BZ129" s="129"/>
      <c r="CA129" s="129"/>
      <c r="CB129" s="129"/>
      <c r="CC129" s="129"/>
      <c r="CD129" s="129"/>
      <c r="CE129" s="129"/>
      <c r="CF129" s="129"/>
      <c r="CG129" s="129"/>
      <c r="CH129" s="129"/>
      <c r="CI129" s="129"/>
      <c r="CJ129" s="129"/>
      <c r="CK129" s="129"/>
      <c r="CL129" s="129"/>
      <c r="CM129" s="129"/>
      <c r="CN129" s="129"/>
      <c r="CO129" s="129"/>
      <c r="CP129" s="129"/>
      <c r="CQ129" s="129"/>
      <c r="CR129" s="129"/>
      <c r="CS129" s="129"/>
      <c r="CT129" s="129"/>
      <c r="CU129" s="129"/>
      <c r="CV129" s="129"/>
      <c r="CW129" s="129"/>
      <c r="CX129" s="129"/>
      <c r="CY129" s="129"/>
      <c r="CZ129" s="129"/>
      <c r="DA129" s="129"/>
      <c r="DB129" s="129"/>
      <c r="DC129" s="129"/>
      <c r="DD129" s="129"/>
      <c r="DE129" s="129"/>
      <c r="DF129" s="129"/>
      <c r="DG129" s="129"/>
      <c r="DH129" s="129"/>
      <c r="DI129" s="129"/>
      <c r="DJ129" s="129"/>
      <c r="DK129" s="129"/>
      <c r="DL129" s="129"/>
      <c r="DM129" s="129"/>
      <c r="DN129" s="129"/>
      <c r="DO129" s="129"/>
      <c r="DP129" s="129"/>
      <c r="DQ129" s="129"/>
      <c r="DR129" s="129"/>
      <c r="DS129" s="129"/>
      <c r="DT129" s="129" t="str">
        <f t="shared" ca="1" si="7"/>
        <v/>
      </c>
      <c r="DU129" s="129"/>
      <c r="DV129" s="129"/>
      <c r="DW129" s="129"/>
      <c r="DX129" s="129"/>
      <c r="DY129" s="129"/>
      <c r="DZ129" s="129"/>
      <c r="EA129" s="129"/>
      <c r="EB129" s="129"/>
      <c r="EC129" s="129"/>
      <c r="ED129" s="129"/>
      <c r="EE129" s="129"/>
      <c r="EF129" s="129"/>
      <c r="IE129" s="128" t="str">
        <f t="shared" ca="1" si="8"/>
        <v/>
      </c>
    </row>
    <row r="130" spans="1:239" x14ac:dyDescent="0.25">
      <c r="A130" s="9" t="s">
        <v>229</v>
      </c>
      <c r="B130" s="10" t="s">
        <v>8</v>
      </c>
      <c r="C130" s="10" t="s">
        <v>9</v>
      </c>
      <c r="D130" s="79" t="s">
        <v>230</v>
      </c>
      <c r="E130" s="77" t="s">
        <v>912</v>
      </c>
      <c r="F130" s="129"/>
      <c r="G130" s="129"/>
      <c r="H130" s="144" t="s">
        <v>917</v>
      </c>
      <c r="I130" s="145"/>
      <c r="J130" s="145"/>
      <c r="K130" s="145"/>
      <c r="L130" s="145"/>
      <c r="M130" s="145"/>
      <c r="N130" s="145"/>
      <c r="O130" s="145"/>
      <c r="P130" s="145"/>
      <c r="Q130" s="129"/>
      <c r="R130" s="129"/>
      <c r="S130" s="129"/>
      <c r="T130" s="129"/>
      <c r="U130" s="129"/>
      <c r="V130" s="129"/>
      <c r="W130" s="129"/>
      <c r="X130" s="129"/>
      <c r="Y130" s="129"/>
      <c r="Z130" s="129"/>
      <c r="AA130" s="129"/>
      <c r="AB130" s="129"/>
      <c r="AC130" s="129"/>
      <c r="AD130" s="129"/>
      <c r="AE130" s="129"/>
      <c r="AF130" s="129"/>
      <c r="AG130" s="129"/>
      <c r="AH130" s="129"/>
      <c r="AI130" s="129"/>
      <c r="AJ130" s="129"/>
      <c r="AK130" s="129"/>
      <c r="AL130" s="129"/>
      <c r="AM130" s="129"/>
      <c r="AN130" s="129"/>
      <c r="AO130" s="129"/>
      <c r="AP130" s="129"/>
      <c r="AQ130" s="129"/>
      <c r="AR130" s="129"/>
      <c r="AS130" s="129"/>
      <c r="AT130" s="129"/>
      <c r="AU130" s="129"/>
      <c r="AV130" s="129"/>
      <c r="AW130" s="129"/>
      <c r="AX130" s="129"/>
      <c r="AY130" s="129"/>
      <c r="AZ130" s="129"/>
      <c r="BA130" s="129"/>
      <c r="BB130" s="129"/>
      <c r="BC130" s="129"/>
      <c r="BD130" s="129"/>
      <c r="BE130" s="129"/>
      <c r="BF130" s="129"/>
      <c r="BG130" s="129"/>
      <c r="BH130" s="129"/>
      <c r="BI130" s="129"/>
      <c r="BJ130" s="129"/>
      <c r="BK130" s="129"/>
      <c r="BL130" s="129"/>
      <c r="BM130" s="129"/>
      <c r="BN130" s="129"/>
      <c r="BO130" s="129"/>
      <c r="BP130" s="129"/>
      <c r="BQ130" s="129"/>
      <c r="BR130" s="129"/>
      <c r="BS130" s="129"/>
      <c r="BT130" s="129"/>
      <c r="BU130" s="129"/>
      <c r="BV130" s="129"/>
      <c r="BW130" s="129"/>
      <c r="BX130" s="129"/>
      <c r="BY130" s="129"/>
      <c r="BZ130" s="129"/>
      <c r="CA130" s="129"/>
      <c r="CB130" s="129"/>
      <c r="CC130" s="129"/>
      <c r="CD130" s="129"/>
      <c r="CE130" s="129"/>
      <c r="CF130" s="129"/>
      <c r="CG130" s="129"/>
      <c r="CH130" s="129"/>
      <c r="CI130" s="129"/>
      <c r="CJ130" s="129"/>
      <c r="CK130" s="129"/>
      <c r="CL130" s="129"/>
      <c r="CM130" s="129"/>
      <c r="CN130" s="129"/>
      <c r="CO130" s="129"/>
      <c r="CP130" s="129"/>
      <c r="CQ130" s="129"/>
      <c r="CR130" s="129"/>
      <c r="CS130" s="129"/>
      <c r="CT130" s="129"/>
      <c r="CU130" s="129"/>
      <c r="CV130" s="129"/>
      <c r="CW130" s="129"/>
      <c r="CX130" s="129"/>
      <c r="CY130" s="129"/>
      <c r="CZ130" s="129"/>
      <c r="DA130" s="129"/>
      <c r="DB130" s="129"/>
      <c r="DC130" s="129"/>
      <c r="DD130" s="129"/>
      <c r="DE130" s="129"/>
      <c r="DF130" s="129"/>
      <c r="DG130" s="129"/>
      <c r="DH130" s="129"/>
      <c r="DI130" s="129"/>
      <c r="DJ130" s="129"/>
      <c r="DK130" s="129"/>
      <c r="DL130" s="129"/>
      <c r="DM130" s="129"/>
      <c r="DN130" s="129"/>
      <c r="DO130" s="129"/>
      <c r="DP130" s="129"/>
      <c r="DQ130" s="129"/>
      <c r="DR130" s="129"/>
      <c r="DS130" s="129"/>
      <c r="DT130" s="129" t="str">
        <f t="shared" ca="1" si="7"/>
        <v/>
      </c>
      <c r="DU130" s="129"/>
      <c r="DV130" s="129"/>
      <c r="DW130" s="129"/>
      <c r="DX130" s="129"/>
      <c r="DY130" s="129"/>
      <c r="DZ130" s="129"/>
      <c r="EA130" s="129"/>
      <c r="EB130" s="129"/>
      <c r="EC130" s="129"/>
      <c r="ED130" s="129"/>
      <c r="EE130" s="129"/>
      <c r="EF130" s="129"/>
      <c r="IE130" s="128" t="str">
        <f t="shared" ca="1" si="8"/>
        <v/>
      </c>
    </row>
    <row r="131" spans="1:239" x14ac:dyDescent="0.25">
      <c r="A131" s="9" t="s">
        <v>231</v>
      </c>
      <c r="B131" s="10">
        <v>7.5</v>
      </c>
      <c r="C131" s="10" t="s">
        <v>232</v>
      </c>
      <c r="D131" s="79" t="s">
        <v>233</v>
      </c>
      <c r="E131" s="77" t="s">
        <v>912</v>
      </c>
      <c r="F131" s="129"/>
      <c r="G131" s="129"/>
      <c r="H131" s="146" t="s">
        <v>478</v>
      </c>
      <c r="I131" s="146"/>
      <c r="J131" s="146"/>
      <c r="K131" s="146"/>
      <c r="L131" s="146"/>
      <c r="M131" s="9"/>
      <c r="N131" s="9"/>
      <c r="O131" s="86"/>
      <c r="P131" s="9"/>
      <c r="Q131" s="129"/>
      <c r="R131" s="129"/>
      <c r="S131" s="129"/>
      <c r="T131" s="129"/>
      <c r="U131" s="129"/>
      <c r="V131" s="129"/>
      <c r="W131" s="129"/>
      <c r="X131" s="129"/>
      <c r="Y131" s="129"/>
      <c r="Z131" s="129"/>
      <c r="AA131" s="129"/>
      <c r="AB131" s="129"/>
      <c r="AC131" s="129"/>
      <c r="AD131" s="129"/>
      <c r="AE131" s="129"/>
      <c r="AF131" s="129"/>
      <c r="AG131" s="129"/>
      <c r="AH131" s="129"/>
      <c r="AI131" s="129"/>
      <c r="AJ131" s="129"/>
      <c r="AK131" s="129"/>
      <c r="AL131" s="129"/>
      <c r="AM131" s="129"/>
      <c r="AN131" s="129"/>
      <c r="AO131" s="129"/>
      <c r="AP131" s="129"/>
      <c r="AQ131" s="129"/>
      <c r="AR131" s="129"/>
      <c r="AS131" s="129"/>
      <c r="AT131" s="129"/>
      <c r="AU131" s="129"/>
      <c r="AV131" s="129"/>
      <c r="AW131" s="129"/>
      <c r="AX131" s="129"/>
      <c r="AY131" s="129"/>
      <c r="AZ131" s="129"/>
      <c r="BA131" s="129"/>
      <c r="BB131" s="129"/>
      <c r="BC131" s="129"/>
      <c r="BD131" s="129"/>
      <c r="BE131" s="129"/>
      <c r="BF131" s="129"/>
      <c r="BG131" s="129"/>
      <c r="BH131" s="129"/>
      <c r="BI131" s="129"/>
      <c r="BJ131" s="129"/>
      <c r="BK131" s="129"/>
      <c r="BL131" s="129"/>
      <c r="BM131" s="129"/>
      <c r="BN131" s="129"/>
      <c r="BO131" s="129"/>
      <c r="BP131" s="129"/>
      <c r="BQ131" s="129"/>
      <c r="BR131" s="129"/>
      <c r="BS131" s="129"/>
      <c r="BT131" s="129"/>
      <c r="BU131" s="129"/>
      <c r="BV131" s="129"/>
      <c r="BW131" s="129"/>
      <c r="BX131" s="129"/>
      <c r="BY131" s="129"/>
      <c r="BZ131" s="129"/>
      <c r="CA131" s="129"/>
      <c r="CB131" s="129"/>
      <c r="CC131" s="129"/>
      <c r="CD131" s="129"/>
      <c r="CE131" s="129"/>
      <c r="CF131" s="129"/>
      <c r="CG131" s="129"/>
      <c r="CH131" s="129"/>
      <c r="CI131" s="129"/>
      <c r="CJ131" s="129"/>
      <c r="CK131" s="129"/>
      <c r="CL131" s="129"/>
      <c r="CM131" s="129"/>
      <c r="CN131" s="129"/>
      <c r="CO131" s="129"/>
      <c r="CP131" s="129"/>
      <c r="CQ131" s="129"/>
      <c r="CR131" s="129"/>
      <c r="CS131" s="129"/>
      <c r="CT131" s="129"/>
      <c r="CU131" s="129"/>
      <c r="CV131" s="129"/>
      <c r="CW131" s="129"/>
      <c r="CX131" s="129"/>
      <c r="CY131" s="129"/>
      <c r="CZ131" s="129"/>
      <c r="DA131" s="129"/>
      <c r="DB131" s="129"/>
      <c r="DC131" s="129"/>
      <c r="DD131" s="129"/>
      <c r="DE131" s="129"/>
      <c r="DF131" s="129"/>
      <c r="DG131" s="129"/>
      <c r="DH131" s="129"/>
      <c r="DI131" s="129"/>
      <c r="DJ131" s="129"/>
      <c r="DK131" s="129"/>
      <c r="DL131" s="129"/>
      <c r="DM131" s="129"/>
      <c r="DN131" s="129"/>
      <c r="DO131" s="129"/>
      <c r="DP131" s="129"/>
      <c r="DQ131" s="129"/>
      <c r="DR131" s="129"/>
      <c r="DS131" s="129"/>
      <c r="DT131" s="129" t="str">
        <f t="shared" ca="1" si="7"/>
        <v/>
      </c>
      <c r="DU131" s="129"/>
      <c r="DV131" s="129"/>
      <c r="DW131" s="129"/>
      <c r="DX131" s="129"/>
      <c r="DY131" s="129"/>
      <c r="DZ131" s="129"/>
      <c r="EA131" s="129"/>
      <c r="EB131" s="129"/>
      <c r="EC131" s="129"/>
      <c r="ED131" s="129"/>
      <c r="EE131" s="129"/>
      <c r="EF131" s="129"/>
      <c r="IE131" s="128" t="str">
        <f t="shared" ca="1" si="8"/>
        <v/>
      </c>
    </row>
    <row r="132" spans="1:239" x14ac:dyDescent="0.25">
      <c r="A132" s="9" t="s">
        <v>234</v>
      </c>
      <c r="B132" s="10" t="s">
        <v>8</v>
      </c>
      <c r="C132" s="10" t="s">
        <v>9</v>
      </c>
      <c r="D132" s="79" t="s">
        <v>235</v>
      </c>
      <c r="E132" s="77" t="s">
        <v>912</v>
      </c>
      <c r="F132" s="129"/>
      <c r="G132" s="129"/>
      <c r="H132" s="18" t="s">
        <v>1</v>
      </c>
      <c r="I132" s="7" t="s">
        <v>526</v>
      </c>
      <c r="J132" s="7" t="s">
        <v>527</v>
      </c>
      <c r="K132" s="7" t="s">
        <v>3</v>
      </c>
      <c r="L132" s="19" t="s">
        <v>4</v>
      </c>
      <c r="M132" s="10"/>
      <c r="N132" s="10"/>
      <c r="O132" s="84"/>
      <c r="P132" s="20"/>
      <c r="Q132" s="129"/>
      <c r="R132" s="129"/>
      <c r="S132" s="129"/>
      <c r="T132" s="129"/>
      <c r="U132" s="129"/>
      <c r="V132" s="129"/>
      <c r="W132" s="129"/>
      <c r="X132" s="129"/>
      <c r="Y132" s="129"/>
      <c r="Z132" s="129"/>
      <c r="AA132" s="129"/>
      <c r="AB132" s="129"/>
      <c r="AC132" s="129"/>
      <c r="AD132" s="129"/>
      <c r="AE132" s="129"/>
      <c r="AF132" s="129"/>
      <c r="AG132" s="129"/>
      <c r="AH132" s="129"/>
      <c r="AI132" s="129"/>
      <c r="AJ132" s="129"/>
      <c r="AK132" s="129"/>
      <c r="AL132" s="129"/>
      <c r="AM132" s="129"/>
      <c r="AN132" s="129"/>
      <c r="AO132" s="129"/>
      <c r="AP132" s="129"/>
      <c r="AQ132" s="129"/>
      <c r="AR132" s="129"/>
      <c r="AS132" s="129"/>
      <c r="AT132" s="129"/>
      <c r="AU132" s="129"/>
      <c r="AV132" s="129"/>
      <c r="AW132" s="129"/>
      <c r="AX132" s="129"/>
      <c r="AY132" s="129"/>
      <c r="AZ132" s="129"/>
      <c r="BA132" s="129"/>
      <c r="BB132" s="129"/>
      <c r="BC132" s="129"/>
      <c r="BD132" s="129"/>
      <c r="BE132" s="129"/>
      <c r="BF132" s="129"/>
      <c r="BG132" s="129"/>
      <c r="BH132" s="129"/>
      <c r="BI132" s="129"/>
      <c r="BJ132" s="129"/>
      <c r="BK132" s="129"/>
      <c r="BL132" s="129"/>
      <c r="BM132" s="129"/>
      <c r="BN132" s="129"/>
      <c r="BO132" s="129"/>
      <c r="BP132" s="129"/>
      <c r="BQ132" s="129"/>
      <c r="BR132" s="129"/>
      <c r="BS132" s="129"/>
      <c r="BT132" s="129"/>
      <c r="BU132" s="129"/>
      <c r="BV132" s="129"/>
      <c r="BW132" s="129"/>
      <c r="BX132" s="129"/>
      <c r="BY132" s="129"/>
      <c r="BZ132" s="129"/>
      <c r="CA132" s="129"/>
      <c r="CB132" s="129"/>
      <c r="CC132" s="129"/>
      <c r="CD132" s="129"/>
      <c r="CE132" s="129"/>
      <c r="CF132" s="129"/>
      <c r="CG132" s="129"/>
      <c r="CH132" s="129"/>
      <c r="CI132" s="129"/>
      <c r="CJ132" s="129"/>
      <c r="CK132" s="129"/>
      <c r="CL132" s="129"/>
      <c r="CM132" s="129"/>
      <c r="CN132" s="129"/>
      <c r="CO132" s="129"/>
      <c r="CP132" s="129"/>
      <c r="CQ132" s="129"/>
      <c r="CR132" s="129"/>
      <c r="CS132" s="129"/>
      <c r="CT132" s="129"/>
      <c r="CU132" s="129"/>
      <c r="CV132" s="129"/>
      <c r="CW132" s="129"/>
      <c r="CX132" s="129"/>
      <c r="CY132" s="129"/>
      <c r="CZ132" s="129"/>
      <c r="DA132" s="129"/>
      <c r="DB132" s="129"/>
      <c r="DC132" s="129"/>
      <c r="DD132" s="129"/>
      <c r="DE132" s="129"/>
      <c r="DF132" s="129"/>
      <c r="DG132" s="129"/>
      <c r="DH132" s="129"/>
      <c r="DI132" s="129"/>
      <c r="DJ132" s="129"/>
      <c r="DK132" s="129"/>
      <c r="DL132" s="129"/>
      <c r="DM132" s="129"/>
      <c r="DN132" s="129"/>
      <c r="DO132" s="129"/>
      <c r="DP132" s="129"/>
      <c r="DQ132" s="129"/>
      <c r="DR132" s="129"/>
      <c r="DS132" s="129"/>
      <c r="DT132" s="129" t="str">
        <f t="shared" ca="1" si="7"/>
        <v/>
      </c>
      <c r="DU132" s="129"/>
      <c r="DV132" s="129"/>
      <c r="DW132" s="129"/>
      <c r="DX132" s="129"/>
      <c r="DY132" s="129"/>
      <c r="DZ132" s="129"/>
      <c r="EA132" s="129"/>
      <c r="EB132" s="129"/>
      <c r="EC132" s="129"/>
      <c r="ED132" s="129"/>
      <c r="EE132" s="129"/>
      <c r="EF132" s="129"/>
      <c r="IE132" s="128" t="str">
        <f t="shared" ca="1" si="8"/>
        <v/>
      </c>
    </row>
    <row r="133" spans="1:239" x14ac:dyDescent="0.25">
      <c r="A133" s="9" t="s">
        <v>236</v>
      </c>
      <c r="B133" s="10" t="s">
        <v>8</v>
      </c>
      <c r="C133" s="10" t="s">
        <v>9</v>
      </c>
      <c r="D133" s="79" t="s">
        <v>237</v>
      </c>
      <c r="E133" s="77" t="s">
        <v>912</v>
      </c>
      <c r="F133" s="129"/>
      <c r="G133" s="129"/>
      <c r="H133" s="20" t="s">
        <v>528</v>
      </c>
      <c r="I133" s="10">
        <v>800</v>
      </c>
      <c r="J133" s="10">
        <v>250</v>
      </c>
      <c r="K133" s="10" t="str">
        <f>INDEX(rngUnitSettings,MATCH("Length",INDEX(rngUnitSettings,,1),0),2)</f>
        <v>mm</v>
      </c>
      <c r="L133" s="21" t="s">
        <v>529</v>
      </c>
      <c r="M133" s="10"/>
      <c r="N133" s="10"/>
      <c r="O133" s="84"/>
      <c r="P133" s="20"/>
      <c r="Q133" s="129"/>
      <c r="R133" s="129"/>
      <c r="S133" s="129"/>
      <c r="T133" s="129"/>
      <c r="U133" s="129"/>
      <c r="V133" s="129"/>
      <c r="W133" s="129"/>
      <c r="X133" s="129"/>
      <c r="Y133" s="129"/>
      <c r="Z133" s="129"/>
      <c r="AA133" s="129"/>
      <c r="AB133" s="129"/>
      <c r="AC133" s="129"/>
      <c r="AD133" s="129"/>
      <c r="AE133" s="129"/>
      <c r="AF133" s="129"/>
      <c r="AG133" s="129"/>
      <c r="AH133" s="129"/>
      <c r="AI133" s="129"/>
      <c r="AJ133" s="129"/>
      <c r="AK133" s="129"/>
      <c r="AL133" s="129"/>
      <c r="AM133" s="129"/>
      <c r="AN133" s="129"/>
      <c r="AO133" s="129"/>
      <c r="AP133" s="129"/>
      <c r="AQ133" s="129"/>
      <c r="AR133" s="129"/>
      <c r="AS133" s="129"/>
      <c r="AT133" s="129"/>
      <c r="AU133" s="129"/>
      <c r="AV133" s="129"/>
      <c r="AW133" s="129"/>
      <c r="AX133" s="129"/>
      <c r="AY133" s="129"/>
      <c r="AZ133" s="129"/>
      <c r="BA133" s="129"/>
      <c r="BB133" s="129"/>
      <c r="BC133" s="129"/>
      <c r="BD133" s="129"/>
      <c r="BE133" s="129"/>
      <c r="BF133" s="129"/>
      <c r="BG133" s="129"/>
      <c r="BH133" s="129"/>
      <c r="BI133" s="129"/>
      <c r="BJ133" s="129"/>
      <c r="BK133" s="129"/>
      <c r="BL133" s="129"/>
      <c r="BM133" s="129"/>
      <c r="BN133" s="129"/>
      <c r="BO133" s="129"/>
      <c r="BP133" s="129"/>
      <c r="BQ133" s="129"/>
      <c r="BR133" s="129"/>
      <c r="BS133" s="129"/>
      <c r="BT133" s="129"/>
      <c r="BU133" s="129"/>
      <c r="BV133" s="129"/>
      <c r="BW133" s="129"/>
      <c r="BX133" s="129"/>
      <c r="BY133" s="129"/>
      <c r="BZ133" s="129"/>
      <c r="CA133" s="129"/>
      <c r="CB133" s="129"/>
      <c r="CC133" s="129"/>
      <c r="CD133" s="129"/>
      <c r="CE133" s="129"/>
      <c r="CF133" s="129"/>
      <c r="CG133" s="129"/>
      <c r="CH133" s="129"/>
      <c r="CI133" s="129"/>
      <c r="CJ133" s="129"/>
      <c r="CK133" s="129"/>
      <c r="CL133" s="129"/>
      <c r="CM133" s="129"/>
      <c r="CN133" s="129"/>
      <c r="CO133" s="129"/>
      <c r="CP133" s="129"/>
      <c r="CQ133" s="129"/>
      <c r="CR133" s="129"/>
      <c r="CS133" s="129"/>
      <c r="CT133" s="129"/>
      <c r="CU133" s="129"/>
      <c r="CV133" s="129"/>
      <c r="CW133" s="129"/>
      <c r="CX133" s="129"/>
      <c r="CY133" s="129"/>
      <c r="CZ133" s="129"/>
      <c r="DA133" s="129"/>
      <c r="DB133" s="129"/>
      <c r="DC133" s="129"/>
      <c r="DD133" s="129"/>
      <c r="DE133" s="129"/>
      <c r="DF133" s="129"/>
      <c r="DG133" s="129"/>
      <c r="DH133" s="129"/>
      <c r="DI133" s="129"/>
      <c r="DJ133" s="129"/>
      <c r="DK133" s="129"/>
      <c r="DL133" s="129"/>
      <c r="DM133" s="129"/>
      <c r="DN133" s="129"/>
      <c r="DO133" s="129"/>
      <c r="DP133" s="129"/>
      <c r="DQ133" s="129"/>
      <c r="DR133" s="129"/>
      <c r="DS133" s="129"/>
      <c r="DT133" s="129" t="str">
        <f t="shared" ca="1" si="7"/>
        <v/>
      </c>
      <c r="DU133" s="129"/>
      <c r="DV133" s="129"/>
      <c r="DW133" s="129"/>
      <c r="DX133" s="129"/>
      <c r="DY133" s="129"/>
      <c r="DZ133" s="129"/>
      <c r="EA133" s="129"/>
      <c r="EB133" s="129"/>
      <c r="EC133" s="129"/>
      <c r="ED133" s="129"/>
      <c r="EE133" s="129"/>
      <c r="EF133" s="129"/>
      <c r="IE133" s="128" t="str">
        <f t="shared" ca="1" si="8"/>
        <v/>
      </c>
    </row>
    <row r="134" spans="1:239" x14ac:dyDescent="0.25">
      <c r="A134" s="9" t="s">
        <v>238</v>
      </c>
      <c r="B134" s="10" t="s">
        <v>239</v>
      </c>
      <c r="C134" s="10" t="s">
        <v>9</v>
      </c>
      <c r="D134" s="79" t="s">
        <v>240</v>
      </c>
      <c r="E134" s="77" t="s">
        <v>912</v>
      </c>
      <c r="F134" s="129"/>
      <c r="G134" s="129"/>
      <c r="H134" s="20"/>
      <c r="I134" s="10"/>
      <c r="J134" s="10"/>
      <c r="K134" s="10"/>
      <c r="L134" s="10"/>
      <c r="M134" s="10"/>
      <c r="N134" s="10"/>
      <c r="O134" s="84"/>
      <c r="P134" s="20"/>
      <c r="Q134" s="129"/>
      <c r="R134" s="129"/>
      <c r="S134" s="129"/>
      <c r="T134" s="129"/>
      <c r="U134" s="129"/>
      <c r="V134" s="129"/>
      <c r="W134" s="129"/>
      <c r="X134" s="129"/>
      <c r="Y134" s="129"/>
      <c r="Z134" s="129"/>
      <c r="AA134" s="129"/>
      <c r="AB134" s="129"/>
      <c r="AC134" s="129"/>
      <c r="AD134" s="129"/>
      <c r="AE134" s="129"/>
      <c r="AF134" s="129"/>
      <c r="AG134" s="129"/>
      <c r="AH134" s="129"/>
      <c r="AI134" s="129"/>
      <c r="AJ134" s="129"/>
      <c r="AK134" s="129"/>
      <c r="AL134" s="129"/>
      <c r="AM134" s="129"/>
      <c r="AN134" s="129"/>
      <c r="AO134" s="129"/>
      <c r="AP134" s="129"/>
      <c r="AQ134" s="129"/>
      <c r="AR134" s="129"/>
      <c r="AS134" s="129"/>
      <c r="AT134" s="129"/>
      <c r="AU134" s="129"/>
      <c r="AV134" s="129"/>
      <c r="AW134" s="129"/>
      <c r="AX134" s="129"/>
      <c r="AY134" s="129"/>
      <c r="AZ134" s="129"/>
      <c r="BA134" s="129"/>
      <c r="BB134" s="129"/>
      <c r="BC134" s="129"/>
      <c r="BD134" s="129"/>
      <c r="BE134" s="129"/>
      <c r="BF134" s="129"/>
      <c r="BG134" s="129"/>
      <c r="BH134" s="129"/>
      <c r="BI134" s="129"/>
      <c r="BJ134" s="129"/>
      <c r="BK134" s="129"/>
      <c r="BL134" s="129"/>
      <c r="BM134" s="129"/>
      <c r="BN134" s="129"/>
      <c r="BO134" s="129"/>
      <c r="BP134" s="129"/>
      <c r="BQ134" s="129"/>
      <c r="BR134" s="129"/>
      <c r="BS134" s="129"/>
      <c r="BT134" s="129"/>
      <c r="BU134" s="129"/>
      <c r="BV134" s="129"/>
      <c r="BW134" s="129"/>
      <c r="BX134" s="129"/>
      <c r="BY134" s="129"/>
      <c r="BZ134" s="129"/>
      <c r="CA134" s="129"/>
      <c r="CB134" s="129"/>
      <c r="CC134" s="129"/>
      <c r="CD134" s="129"/>
      <c r="CE134" s="129"/>
      <c r="CF134" s="129"/>
      <c r="CG134" s="129"/>
      <c r="CH134" s="129"/>
      <c r="CI134" s="129"/>
      <c r="CJ134" s="129"/>
      <c r="CK134" s="129"/>
      <c r="CL134" s="129"/>
      <c r="CM134" s="129"/>
      <c r="CN134" s="129"/>
      <c r="CO134" s="129"/>
      <c r="CP134" s="129"/>
      <c r="CQ134" s="129"/>
      <c r="CR134" s="129"/>
      <c r="CS134" s="129"/>
      <c r="CT134" s="129"/>
      <c r="CU134" s="129"/>
      <c r="CV134" s="129"/>
      <c r="CW134" s="129"/>
      <c r="CX134" s="129"/>
      <c r="CY134" s="129"/>
      <c r="CZ134" s="129"/>
      <c r="DA134" s="129"/>
      <c r="DB134" s="129"/>
      <c r="DC134" s="129"/>
      <c r="DD134" s="129"/>
      <c r="DE134" s="129"/>
      <c r="DF134" s="129"/>
      <c r="DG134" s="129"/>
      <c r="DH134" s="129"/>
      <c r="DI134" s="129"/>
      <c r="DJ134" s="129"/>
      <c r="DK134" s="129"/>
      <c r="DL134" s="129"/>
      <c r="DM134" s="129"/>
      <c r="DN134" s="129"/>
      <c r="DO134" s="129"/>
      <c r="DP134" s="129"/>
      <c r="DQ134" s="129"/>
      <c r="DR134" s="129"/>
      <c r="DS134" s="129"/>
      <c r="DT134" s="129" t="str">
        <f t="shared" ca="1" si="7"/>
        <v/>
      </c>
      <c r="DU134" s="129"/>
      <c r="DV134" s="129"/>
      <c r="DW134" s="129"/>
      <c r="DX134" s="129"/>
      <c r="DY134" s="129"/>
      <c r="DZ134" s="129"/>
      <c r="EA134" s="129"/>
      <c r="EB134" s="129"/>
      <c r="EC134" s="129"/>
      <c r="ED134" s="129"/>
      <c r="EE134" s="129"/>
      <c r="EF134" s="129"/>
      <c r="IE134" s="128" t="str">
        <f t="shared" ca="1" si="8"/>
        <v/>
      </c>
    </row>
    <row r="135" spans="1:239" x14ac:dyDescent="0.25">
      <c r="A135" s="9" t="s">
        <v>241</v>
      </c>
      <c r="B135" s="10" t="s">
        <v>242</v>
      </c>
      <c r="C135" s="10" t="s">
        <v>243</v>
      </c>
      <c r="D135" s="79" t="s">
        <v>244</v>
      </c>
      <c r="E135" s="77" t="s">
        <v>912</v>
      </c>
      <c r="F135" s="129"/>
      <c r="G135" s="129"/>
      <c r="H135" s="142" t="s">
        <v>530</v>
      </c>
      <c r="I135" s="143"/>
      <c r="J135" s="143"/>
      <c r="K135" s="143"/>
      <c r="L135" s="143"/>
      <c r="M135" s="10"/>
      <c r="N135" s="10"/>
      <c r="O135" s="84"/>
      <c r="P135" s="20"/>
      <c r="Q135" s="129"/>
      <c r="R135" s="129"/>
      <c r="S135" s="129"/>
      <c r="T135" s="129"/>
      <c r="U135" s="129"/>
      <c r="V135" s="129"/>
      <c r="W135" s="129"/>
      <c r="X135" s="129"/>
      <c r="Y135" s="129"/>
      <c r="Z135" s="129"/>
      <c r="AA135" s="129"/>
      <c r="AB135" s="129"/>
      <c r="AC135" s="129"/>
      <c r="AD135" s="129"/>
      <c r="AE135" s="129"/>
      <c r="AF135" s="129"/>
      <c r="AG135" s="129"/>
      <c r="AH135" s="129"/>
      <c r="AI135" s="129"/>
      <c r="AJ135" s="129"/>
      <c r="AK135" s="129"/>
      <c r="AL135" s="129"/>
      <c r="AM135" s="129"/>
      <c r="AN135" s="129"/>
      <c r="AO135" s="129"/>
      <c r="AP135" s="129"/>
      <c r="AQ135" s="129"/>
      <c r="AR135" s="129"/>
      <c r="AS135" s="129"/>
      <c r="AT135" s="129"/>
      <c r="AU135" s="129"/>
      <c r="AV135" s="129"/>
      <c r="AW135" s="129"/>
      <c r="AX135" s="129"/>
      <c r="AY135" s="129"/>
      <c r="AZ135" s="129"/>
      <c r="BA135" s="129"/>
      <c r="BB135" s="129"/>
      <c r="BC135" s="129"/>
      <c r="BD135" s="129"/>
      <c r="BE135" s="129"/>
      <c r="BF135" s="129"/>
      <c r="BG135" s="129"/>
      <c r="BH135" s="129"/>
      <c r="BI135" s="129"/>
      <c r="BJ135" s="129"/>
      <c r="BK135" s="129"/>
      <c r="BL135" s="129"/>
      <c r="BM135" s="129"/>
      <c r="BN135" s="129"/>
      <c r="BO135" s="129"/>
      <c r="BP135" s="129"/>
      <c r="BQ135" s="129"/>
      <c r="BR135" s="129"/>
      <c r="BS135" s="129"/>
      <c r="BT135" s="129"/>
      <c r="BU135" s="129"/>
      <c r="BV135" s="129"/>
      <c r="BW135" s="129"/>
      <c r="BX135" s="129"/>
      <c r="BY135" s="129"/>
      <c r="BZ135" s="129"/>
      <c r="CA135" s="129"/>
      <c r="CB135" s="129"/>
      <c r="CC135" s="129"/>
      <c r="CD135" s="129"/>
      <c r="CE135" s="129"/>
      <c r="CF135" s="129"/>
      <c r="CG135" s="129"/>
      <c r="CH135" s="129"/>
      <c r="CI135" s="129"/>
      <c r="CJ135" s="129"/>
      <c r="CK135" s="129"/>
      <c r="CL135" s="129"/>
      <c r="CM135" s="129"/>
      <c r="CN135" s="129"/>
      <c r="CO135" s="129"/>
      <c r="CP135" s="129"/>
      <c r="CQ135" s="129"/>
      <c r="CR135" s="129"/>
      <c r="CS135" s="129"/>
      <c r="CT135" s="129"/>
      <c r="CU135" s="129"/>
      <c r="CV135" s="129"/>
      <c r="CW135" s="129"/>
      <c r="CX135" s="129"/>
      <c r="CY135" s="129"/>
      <c r="CZ135" s="129"/>
      <c r="DA135" s="129"/>
      <c r="DB135" s="129"/>
      <c r="DC135" s="129"/>
      <c r="DD135" s="129"/>
      <c r="DE135" s="129"/>
      <c r="DF135" s="129"/>
      <c r="DG135" s="129"/>
      <c r="DH135" s="129"/>
      <c r="DI135" s="129"/>
      <c r="DJ135" s="129"/>
      <c r="DK135" s="129"/>
      <c r="DL135" s="129"/>
      <c r="DM135" s="129"/>
      <c r="DN135" s="129"/>
      <c r="DO135" s="129"/>
      <c r="DP135" s="129"/>
      <c r="DQ135" s="129"/>
      <c r="DR135" s="129"/>
      <c r="DS135" s="129"/>
      <c r="DT135" s="129" t="str">
        <f t="shared" ca="1" si="7"/>
        <v/>
      </c>
      <c r="DU135" s="129"/>
      <c r="DV135" s="129"/>
      <c r="DW135" s="129"/>
      <c r="DX135" s="129"/>
      <c r="DY135" s="129"/>
      <c r="DZ135" s="129"/>
      <c r="EA135" s="129"/>
      <c r="EB135" s="129"/>
      <c r="EC135" s="129"/>
      <c r="ED135" s="129"/>
      <c r="EE135" s="129"/>
      <c r="EF135" s="129"/>
      <c r="IE135" s="128" t="str">
        <f t="shared" ca="1" si="8"/>
        <v/>
      </c>
    </row>
    <row r="136" spans="1:239" x14ac:dyDescent="0.25">
      <c r="A136" s="9" t="s">
        <v>245</v>
      </c>
      <c r="B136" s="10" t="s">
        <v>246</v>
      </c>
      <c r="C136" s="10" t="s">
        <v>243</v>
      </c>
      <c r="D136" s="79" t="s">
        <v>247</v>
      </c>
      <c r="E136" s="77" t="s">
        <v>912</v>
      </c>
      <c r="F136" s="129"/>
      <c r="G136" s="129"/>
      <c r="H136" s="18" t="s">
        <v>1</v>
      </c>
      <c r="I136" s="7" t="s">
        <v>531</v>
      </c>
      <c r="J136" s="7" t="s">
        <v>532</v>
      </c>
      <c r="K136" s="7" t="s">
        <v>3</v>
      </c>
      <c r="L136" s="19" t="s">
        <v>4</v>
      </c>
      <c r="M136" s="10"/>
      <c r="N136" s="10"/>
      <c r="O136" s="84"/>
      <c r="P136" s="20"/>
      <c r="Q136" s="129"/>
      <c r="R136" s="129"/>
      <c r="S136" s="129"/>
      <c r="T136" s="129"/>
      <c r="U136" s="129"/>
      <c r="V136" s="129"/>
      <c r="W136" s="129"/>
      <c r="X136" s="129"/>
      <c r="Y136" s="129"/>
      <c r="Z136" s="129"/>
      <c r="AA136" s="129"/>
      <c r="AB136" s="129"/>
      <c r="AC136" s="129"/>
      <c r="AD136" s="129"/>
      <c r="AE136" s="129"/>
      <c r="AF136" s="129"/>
      <c r="AG136" s="129"/>
      <c r="AH136" s="129"/>
      <c r="AI136" s="129"/>
      <c r="AJ136" s="129"/>
      <c r="AK136" s="129"/>
      <c r="AL136" s="129"/>
      <c r="AM136" s="129"/>
      <c r="AN136" s="129"/>
      <c r="AO136" s="129"/>
      <c r="AP136" s="129"/>
      <c r="AQ136" s="129"/>
      <c r="AR136" s="129"/>
      <c r="AS136" s="129"/>
      <c r="AT136" s="129"/>
      <c r="AU136" s="129"/>
      <c r="AV136" s="129"/>
      <c r="AW136" s="129"/>
      <c r="AX136" s="129"/>
      <c r="AY136" s="129"/>
      <c r="AZ136" s="129"/>
      <c r="BA136" s="129"/>
      <c r="BB136" s="129"/>
      <c r="BC136" s="129"/>
      <c r="BD136" s="129"/>
      <c r="BE136" s="129"/>
      <c r="BF136" s="129"/>
      <c r="BG136" s="129"/>
      <c r="BH136" s="129"/>
      <c r="BI136" s="129"/>
      <c r="BJ136" s="129"/>
      <c r="BK136" s="129"/>
      <c r="BL136" s="129"/>
      <c r="BM136" s="129"/>
      <c r="BN136" s="129"/>
      <c r="BO136" s="129"/>
      <c r="BP136" s="129"/>
      <c r="BQ136" s="129"/>
      <c r="BR136" s="129"/>
      <c r="BS136" s="129"/>
      <c r="BT136" s="129"/>
      <c r="BU136" s="129"/>
      <c r="BV136" s="129"/>
      <c r="BW136" s="129"/>
      <c r="BX136" s="129"/>
      <c r="BY136" s="129"/>
      <c r="BZ136" s="129"/>
      <c r="CA136" s="129"/>
      <c r="CB136" s="129"/>
      <c r="CC136" s="129"/>
      <c r="CD136" s="129"/>
      <c r="CE136" s="129"/>
      <c r="CF136" s="129"/>
      <c r="CG136" s="129"/>
      <c r="CH136" s="129"/>
      <c r="CI136" s="129"/>
      <c r="CJ136" s="129"/>
      <c r="CK136" s="129"/>
      <c r="CL136" s="129"/>
      <c r="CM136" s="129"/>
      <c r="CN136" s="129"/>
      <c r="CO136" s="129"/>
      <c r="CP136" s="129"/>
      <c r="CQ136" s="129"/>
      <c r="CR136" s="129"/>
      <c r="CS136" s="129"/>
      <c r="CT136" s="129"/>
      <c r="CU136" s="129"/>
      <c r="CV136" s="129"/>
      <c r="CW136" s="129"/>
      <c r="CX136" s="129"/>
      <c r="CY136" s="129"/>
      <c r="CZ136" s="129"/>
      <c r="DA136" s="129"/>
      <c r="DB136" s="129"/>
      <c r="DC136" s="129"/>
      <c r="DD136" s="129"/>
      <c r="DE136" s="129"/>
      <c r="DF136" s="129"/>
      <c r="DG136" s="129"/>
      <c r="DH136" s="129"/>
      <c r="DI136" s="129"/>
      <c r="DJ136" s="129"/>
      <c r="DK136" s="129"/>
      <c r="DL136" s="129"/>
      <c r="DM136" s="129"/>
      <c r="DN136" s="129"/>
      <c r="DO136" s="129"/>
      <c r="DP136" s="129"/>
      <c r="DQ136" s="129"/>
      <c r="DR136" s="129"/>
      <c r="DS136" s="129"/>
      <c r="DT136" s="129" t="str">
        <f t="shared" ca="1" si="7"/>
        <v/>
      </c>
      <c r="DU136" s="129"/>
      <c r="DV136" s="129"/>
      <c r="DW136" s="129"/>
      <c r="DX136" s="129"/>
      <c r="DY136" s="129"/>
      <c r="DZ136" s="129"/>
      <c r="EA136" s="129"/>
      <c r="EB136" s="129"/>
      <c r="EC136" s="129"/>
      <c r="ED136" s="129"/>
      <c r="EE136" s="129"/>
      <c r="EF136" s="129"/>
      <c r="IE136" s="128" t="str">
        <f t="shared" ca="1" si="8"/>
        <v/>
      </c>
    </row>
    <row r="137" spans="1:239" x14ac:dyDescent="0.25">
      <c r="A137" s="9" t="s">
        <v>248</v>
      </c>
      <c r="B137" s="10" t="s">
        <v>249</v>
      </c>
      <c r="C137" s="10" t="s">
        <v>243</v>
      </c>
      <c r="D137" s="79" t="s">
        <v>250</v>
      </c>
      <c r="E137" s="77" t="s">
        <v>912</v>
      </c>
      <c r="F137" s="129"/>
      <c r="G137" s="129"/>
      <c r="H137" s="20" t="s">
        <v>533</v>
      </c>
      <c r="I137" s="10" t="s">
        <v>534</v>
      </c>
      <c r="J137" s="10" t="s">
        <v>535</v>
      </c>
      <c r="K137" s="10" t="s">
        <v>9</v>
      </c>
      <c r="L137" s="21" t="s">
        <v>536</v>
      </c>
      <c r="M137" s="10"/>
      <c r="N137" s="10"/>
      <c r="O137" s="84"/>
      <c r="P137" s="20"/>
      <c r="Q137" s="129"/>
      <c r="R137" s="129"/>
      <c r="S137" s="129"/>
      <c r="T137" s="129"/>
      <c r="U137" s="129"/>
      <c r="V137" s="129"/>
      <c r="W137" s="129"/>
      <c r="X137" s="129"/>
      <c r="Y137" s="129"/>
      <c r="Z137" s="129"/>
      <c r="AA137" s="129"/>
      <c r="AB137" s="129"/>
      <c r="AC137" s="129"/>
      <c r="AD137" s="129"/>
      <c r="AE137" s="129"/>
      <c r="AF137" s="129"/>
      <c r="AG137" s="129"/>
      <c r="AH137" s="129"/>
      <c r="AI137" s="129"/>
      <c r="AJ137" s="129"/>
      <c r="AK137" s="129"/>
      <c r="AL137" s="129"/>
      <c r="AM137" s="129"/>
      <c r="AN137" s="129"/>
      <c r="AO137" s="129"/>
      <c r="AP137" s="129"/>
      <c r="AQ137" s="129"/>
      <c r="AR137" s="129"/>
      <c r="AS137" s="129"/>
      <c r="AT137" s="129"/>
      <c r="AU137" s="129"/>
      <c r="AV137" s="129"/>
      <c r="AW137" s="129"/>
      <c r="AX137" s="129"/>
      <c r="AY137" s="129"/>
      <c r="AZ137" s="129"/>
      <c r="BA137" s="129"/>
      <c r="BB137" s="129"/>
      <c r="BC137" s="129"/>
      <c r="BD137" s="129"/>
      <c r="BE137" s="129"/>
      <c r="BF137" s="129"/>
      <c r="BG137" s="129"/>
      <c r="BH137" s="129"/>
      <c r="BI137" s="129"/>
      <c r="BJ137" s="129"/>
      <c r="BK137" s="129"/>
      <c r="BL137" s="129"/>
      <c r="BM137" s="129"/>
      <c r="BN137" s="129"/>
      <c r="BO137" s="129"/>
      <c r="BP137" s="129"/>
      <c r="BQ137" s="129"/>
      <c r="BR137" s="129"/>
      <c r="BS137" s="129"/>
      <c r="BT137" s="129"/>
      <c r="BU137" s="129"/>
      <c r="BV137" s="129"/>
      <c r="BW137" s="129"/>
      <c r="BX137" s="129"/>
      <c r="BY137" s="129"/>
      <c r="BZ137" s="129"/>
      <c r="CA137" s="129"/>
      <c r="CB137" s="129"/>
      <c r="CC137" s="129"/>
      <c r="CD137" s="129"/>
      <c r="CE137" s="129"/>
      <c r="CF137" s="129"/>
      <c r="CG137" s="129"/>
      <c r="CH137" s="129"/>
      <c r="CI137" s="129"/>
      <c r="CJ137" s="129"/>
      <c r="CK137" s="129"/>
      <c r="CL137" s="129"/>
      <c r="CM137" s="129"/>
      <c r="CN137" s="129"/>
      <c r="CO137" s="129"/>
      <c r="CP137" s="129"/>
      <c r="CQ137" s="129"/>
      <c r="CR137" s="129"/>
      <c r="CS137" s="129"/>
      <c r="CT137" s="129"/>
      <c r="CU137" s="129"/>
      <c r="CV137" s="129"/>
      <c r="CW137" s="129"/>
      <c r="CX137" s="129"/>
      <c r="CY137" s="129"/>
      <c r="CZ137" s="129"/>
      <c r="DA137" s="129"/>
      <c r="DB137" s="129"/>
      <c r="DC137" s="129"/>
      <c r="DD137" s="129"/>
      <c r="DE137" s="129"/>
      <c r="DF137" s="129"/>
      <c r="DG137" s="129"/>
      <c r="DH137" s="129"/>
      <c r="DI137" s="129"/>
      <c r="DJ137" s="129"/>
      <c r="DK137" s="129"/>
      <c r="DL137" s="129"/>
      <c r="DM137" s="129"/>
      <c r="DN137" s="129"/>
      <c r="DO137" s="129"/>
      <c r="DP137" s="129"/>
      <c r="DQ137" s="129"/>
      <c r="DR137" s="129"/>
      <c r="DS137" s="129"/>
      <c r="DT137" s="129" t="str">
        <f t="shared" ca="1" si="7"/>
        <v/>
      </c>
      <c r="DU137" s="129"/>
      <c r="DV137" s="129"/>
      <c r="DW137" s="129"/>
      <c r="DX137" s="129"/>
      <c r="DY137" s="129"/>
      <c r="DZ137" s="129"/>
      <c r="EA137" s="129"/>
      <c r="EB137" s="129"/>
      <c r="EC137" s="129"/>
      <c r="ED137" s="129"/>
      <c r="EE137" s="129"/>
      <c r="EF137" s="129"/>
      <c r="IE137" s="128" t="str">
        <f t="shared" ca="1" si="8"/>
        <v/>
      </c>
    </row>
    <row r="138" spans="1:239" x14ac:dyDescent="0.25">
      <c r="A138" s="9" t="s">
        <v>251</v>
      </c>
      <c r="B138" s="10" t="s">
        <v>252</v>
      </c>
      <c r="C138" s="10" t="s">
        <v>243</v>
      </c>
      <c r="D138" s="79" t="s">
        <v>253</v>
      </c>
      <c r="E138" s="77" t="s">
        <v>912</v>
      </c>
      <c r="F138" s="129"/>
      <c r="G138" s="129"/>
      <c r="H138" s="20" t="s">
        <v>537</v>
      </c>
      <c r="I138" s="10">
        <v>0</v>
      </c>
      <c r="J138" s="10">
        <v>150</v>
      </c>
      <c r="K138" s="10" t="str">
        <f>INDEX(rngUnitSettings,MATCH("Length",INDEX(rngUnitSettings,,1),0),2)</f>
        <v>mm</v>
      </c>
      <c r="L138" s="21" t="s">
        <v>538</v>
      </c>
      <c r="M138" s="10"/>
      <c r="N138" s="10"/>
      <c r="O138" s="84"/>
      <c r="P138" s="20"/>
      <c r="Q138" s="129"/>
      <c r="R138" s="129"/>
      <c r="S138" s="129"/>
      <c r="T138" s="129"/>
      <c r="U138" s="129"/>
      <c r="V138" s="129"/>
      <c r="W138" s="129"/>
      <c r="X138" s="129"/>
      <c r="Y138" s="129"/>
      <c r="Z138" s="129"/>
      <c r="AA138" s="129"/>
      <c r="AB138" s="129"/>
      <c r="AC138" s="129"/>
      <c r="AD138" s="129"/>
      <c r="AE138" s="129"/>
      <c r="AF138" s="129"/>
      <c r="AG138" s="129"/>
      <c r="AH138" s="129"/>
      <c r="AI138" s="129"/>
      <c r="AJ138" s="129"/>
      <c r="AK138" s="129"/>
      <c r="AL138" s="129"/>
      <c r="AM138" s="129"/>
      <c r="AN138" s="129"/>
      <c r="AO138" s="129"/>
      <c r="AP138" s="129"/>
      <c r="AQ138" s="129"/>
      <c r="AR138" s="129"/>
      <c r="AS138" s="129"/>
      <c r="AT138" s="129"/>
      <c r="AU138" s="129"/>
      <c r="AV138" s="129"/>
      <c r="AW138" s="129"/>
      <c r="AX138" s="129"/>
      <c r="AY138" s="129"/>
      <c r="AZ138" s="129"/>
      <c r="BA138" s="129"/>
      <c r="BB138" s="129"/>
      <c r="BC138" s="129"/>
      <c r="BD138" s="129"/>
      <c r="BE138" s="129"/>
      <c r="BF138" s="129"/>
      <c r="BG138" s="129"/>
      <c r="BH138" s="129"/>
      <c r="BI138" s="129"/>
      <c r="BJ138" s="129"/>
      <c r="BK138" s="129"/>
      <c r="BL138" s="129"/>
      <c r="BM138" s="129"/>
      <c r="BN138" s="129"/>
      <c r="BO138" s="129"/>
      <c r="BP138" s="129"/>
      <c r="BQ138" s="129"/>
      <c r="BR138" s="129"/>
      <c r="BS138" s="129"/>
      <c r="BT138" s="129"/>
      <c r="BU138" s="129"/>
      <c r="BV138" s="129"/>
      <c r="BW138" s="129"/>
      <c r="BX138" s="129"/>
      <c r="BY138" s="129"/>
      <c r="BZ138" s="129"/>
      <c r="CA138" s="129"/>
      <c r="CB138" s="129"/>
      <c r="CC138" s="129"/>
      <c r="CD138" s="129"/>
      <c r="CE138" s="129"/>
      <c r="CF138" s="129"/>
      <c r="CG138" s="129"/>
      <c r="CH138" s="129"/>
      <c r="CI138" s="129"/>
      <c r="CJ138" s="129"/>
      <c r="CK138" s="129"/>
      <c r="CL138" s="129"/>
      <c r="CM138" s="129"/>
      <c r="CN138" s="129"/>
      <c r="CO138" s="129"/>
      <c r="CP138" s="129"/>
      <c r="CQ138" s="129"/>
      <c r="CR138" s="129"/>
      <c r="CS138" s="129"/>
      <c r="CT138" s="129"/>
      <c r="CU138" s="129"/>
      <c r="CV138" s="129"/>
      <c r="CW138" s="129"/>
      <c r="CX138" s="129"/>
      <c r="CY138" s="129"/>
      <c r="CZ138" s="129"/>
      <c r="DA138" s="129"/>
      <c r="DB138" s="129"/>
      <c r="DC138" s="129"/>
      <c r="DD138" s="129"/>
      <c r="DE138" s="129"/>
      <c r="DF138" s="129"/>
      <c r="DG138" s="129"/>
      <c r="DH138" s="129"/>
      <c r="DI138" s="129"/>
      <c r="DJ138" s="129"/>
      <c r="DK138" s="129"/>
      <c r="DL138" s="129"/>
      <c r="DM138" s="129"/>
      <c r="DN138" s="129"/>
      <c r="DO138" s="129"/>
      <c r="DP138" s="129"/>
      <c r="DQ138" s="129"/>
      <c r="DR138" s="129"/>
      <c r="DS138" s="129"/>
      <c r="DT138" s="129" t="str">
        <f t="shared" ca="1" si="7"/>
        <v/>
      </c>
      <c r="DU138" s="129"/>
      <c r="DV138" s="129"/>
      <c r="DW138" s="129"/>
      <c r="DX138" s="129"/>
      <c r="DY138" s="129"/>
      <c r="DZ138" s="129"/>
      <c r="EA138" s="129"/>
      <c r="EB138" s="129"/>
      <c r="EC138" s="129"/>
      <c r="ED138" s="129"/>
      <c r="EE138" s="129"/>
      <c r="EF138" s="129"/>
      <c r="IE138" s="128" t="str">
        <f t="shared" ca="1" si="8"/>
        <v/>
      </c>
    </row>
    <row r="139" spans="1:239" x14ac:dyDescent="0.25">
      <c r="F139" s="129"/>
      <c r="G139" s="129"/>
      <c r="H139" s="20" t="s">
        <v>539</v>
      </c>
      <c r="I139" s="10">
        <v>40</v>
      </c>
      <c r="J139" s="10">
        <v>40</v>
      </c>
      <c r="K139" s="10" t="str">
        <f>INDEX(rngUnitSettings,MATCH("Length",INDEX(rngUnitSettings,,1),0),2)</f>
        <v>mm</v>
      </c>
      <c r="L139" s="21" t="s">
        <v>540</v>
      </c>
      <c r="M139" s="10"/>
      <c r="N139" s="10"/>
      <c r="O139" s="84"/>
      <c r="P139" s="20"/>
      <c r="Q139" s="129"/>
      <c r="R139" s="129"/>
      <c r="S139" s="129"/>
      <c r="T139" s="129"/>
      <c r="U139" s="129"/>
      <c r="V139" s="129"/>
      <c r="W139" s="129"/>
      <c r="X139" s="129"/>
      <c r="Y139" s="129"/>
      <c r="Z139" s="129"/>
      <c r="AA139" s="129"/>
      <c r="AB139" s="129"/>
      <c r="AC139" s="129"/>
      <c r="AD139" s="129"/>
      <c r="AE139" s="129"/>
      <c r="AF139" s="129"/>
      <c r="AG139" s="129"/>
      <c r="AH139" s="129"/>
      <c r="AI139" s="129"/>
      <c r="AJ139" s="129"/>
      <c r="AK139" s="129"/>
      <c r="AL139" s="129"/>
      <c r="AM139" s="129"/>
      <c r="AN139" s="129"/>
      <c r="AO139" s="129"/>
      <c r="AP139" s="129"/>
      <c r="AQ139" s="129"/>
      <c r="AR139" s="129"/>
      <c r="AS139" s="129"/>
      <c r="AT139" s="129"/>
      <c r="AU139" s="129"/>
      <c r="AV139" s="129"/>
      <c r="AW139" s="129"/>
      <c r="AX139" s="129"/>
      <c r="AY139" s="129"/>
      <c r="AZ139" s="129"/>
      <c r="BA139" s="129"/>
      <c r="BB139" s="129"/>
      <c r="BC139" s="129"/>
      <c r="BD139" s="129"/>
      <c r="BE139" s="129"/>
      <c r="BF139" s="129"/>
      <c r="BG139" s="129"/>
      <c r="BH139" s="129"/>
      <c r="BI139" s="129"/>
      <c r="BJ139" s="129"/>
      <c r="BK139" s="129"/>
      <c r="BL139" s="129"/>
      <c r="BM139" s="129"/>
      <c r="BN139" s="129"/>
      <c r="BO139" s="129"/>
      <c r="BP139" s="129"/>
      <c r="BQ139" s="129"/>
      <c r="BR139" s="129"/>
      <c r="BS139" s="129"/>
      <c r="BT139" s="129"/>
      <c r="BU139" s="129"/>
      <c r="BV139" s="129"/>
      <c r="BW139" s="129"/>
      <c r="BX139" s="129"/>
      <c r="BY139" s="129"/>
      <c r="BZ139" s="129"/>
      <c r="CA139" s="129"/>
      <c r="CB139" s="129"/>
      <c r="CC139" s="129"/>
      <c r="CD139" s="129"/>
      <c r="CE139" s="129"/>
      <c r="CF139" s="129"/>
      <c r="CG139" s="129"/>
      <c r="CH139" s="129"/>
      <c r="CI139" s="129"/>
      <c r="CJ139" s="129"/>
      <c r="CK139" s="129"/>
      <c r="CL139" s="129"/>
      <c r="CM139" s="129"/>
      <c r="CN139" s="129"/>
      <c r="CO139" s="129"/>
      <c r="CP139" s="129"/>
      <c r="CQ139" s="129"/>
      <c r="CR139" s="129"/>
      <c r="CS139" s="129"/>
      <c r="CT139" s="129"/>
      <c r="CU139" s="129"/>
      <c r="CV139" s="129"/>
      <c r="CW139" s="129"/>
      <c r="CX139" s="129"/>
      <c r="CY139" s="129"/>
      <c r="CZ139" s="129"/>
      <c r="DA139" s="129"/>
      <c r="DB139" s="129"/>
      <c r="DC139" s="129"/>
      <c r="DD139" s="129"/>
      <c r="DE139" s="129"/>
      <c r="DF139" s="129"/>
      <c r="DG139" s="129"/>
      <c r="DH139" s="129"/>
      <c r="DI139" s="129"/>
      <c r="DJ139" s="129"/>
      <c r="DK139" s="129"/>
      <c r="DL139" s="129"/>
      <c r="DM139" s="129"/>
      <c r="DN139" s="129"/>
      <c r="DO139" s="129"/>
      <c r="DP139" s="129"/>
      <c r="DQ139" s="129"/>
      <c r="DR139" s="129"/>
      <c r="DS139" s="129"/>
      <c r="DT139" s="129" t="str">
        <f t="shared" ca="1" si="7"/>
        <v/>
      </c>
      <c r="DU139" s="129"/>
      <c r="DV139" s="129"/>
      <c r="DW139" s="129"/>
      <c r="DX139" s="129"/>
      <c r="DY139" s="129"/>
      <c r="DZ139" s="129"/>
      <c r="EA139" s="129"/>
      <c r="EB139" s="129"/>
      <c r="EC139" s="129"/>
      <c r="ED139" s="129"/>
      <c r="EE139" s="129"/>
      <c r="EF139" s="129"/>
      <c r="IE139" s="128" t="str">
        <f t="shared" ca="1" si="8"/>
        <v/>
      </c>
    </row>
    <row r="140" spans="1:239" x14ac:dyDescent="0.25">
      <c r="F140" s="129"/>
      <c r="G140" s="129"/>
      <c r="H140" s="20" t="s">
        <v>541</v>
      </c>
      <c r="I140" s="10">
        <v>0</v>
      </c>
      <c r="J140" s="10">
        <v>80</v>
      </c>
      <c r="K140" s="10" t="str">
        <f>INDEX(rngUnitSettings,MATCH("Length",INDEX(rngUnitSettings,,1),0),2)</f>
        <v>mm</v>
      </c>
      <c r="L140" s="21" t="s">
        <v>542</v>
      </c>
      <c r="M140" s="10"/>
      <c r="N140" s="10"/>
      <c r="O140" s="84"/>
      <c r="P140" s="20"/>
      <c r="Q140" s="129"/>
      <c r="R140" s="129"/>
      <c r="S140" s="129"/>
      <c r="T140" s="129"/>
      <c r="U140" s="129"/>
      <c r="V140" s="129"/>
      <c r="W140" s="129"/>
      <c r="X140" s="129"/>
      <c r="Y140" s="129"/>
      <c r="Z140" s="129"/>
      <c r="AA140" s="129"/>
      <c r="AB140" s="129"/>
      <c r="AC140" s="129"/>
      <c r="AD140" s="129"/>
      <c r="AE140" s="129"/>
      <c r="AF140" s="129"/>
      <c r="AG140" s="129"/>
      <c r="AH140" s="129"/>
      <c r="AI140" s="129"/>
      <c r="AJ140" s="129"/>
      <c r="AK140" s="129"/>
      <c r="AL140" s="129"/>
      <c r="AM140" s="129"/>
      <c r="AN140" s="129"/>
      <c r="AO140" s="129"/>
      <c r="AP140" s="129"/>
      <c r="AQ140" s="129"/>
      <c r="AR140" s="129"/>
      <c r="AS140" s="129"/>
      <c r="AT140" s="129"/>
      <c r="AU140" s="129"/>
      <c r="AV140" s="129"/>
      <c r="AW140" s="129"/>
      <c r="AX140" s="129"/>
      <c r="AY140" s="129"/>
      <c r="AZ140" s="129"/>
      <c r="BA140" s="129"/>
      <c r="BB140" s="129"/>
      <c r="BC140" s="129"/>
      <c r="BD140" s="129"/>
      <c r="BE140" s="129"/>
      <c r="BF140" s="129"/>
      <c r="BG140" s="129"/>
      <c r="BH140" s="129"/>
      <c r="BI140" s="129"/>
      <c r="BJ140" s="129"/>
      <c r="BK140" s="129"/>
      <c r="BL140" s="129"/>
      <c r="BM140" s="129"/>
      <c r="BN140" s="129"/>
      <c r="BO140" s="129"/>
      <c r="BP140" s="129"/>
      <c r="BQ140" s="129"/>
      <c r="BR140" s="129"/>
      <c r="BS140" s="129"/>
      <c r="BT140" s="129"/>
      <c r="BU140" s="129"/>
      <c r="BV140" s="129"/>
      <c r="BW140" s="129"/>
      <c r="BX140" s="129"/>
      <c r="BY140" s="129"/>
      <c r="BZ140" s="129"/>
      <c r="CA140" s="129"/>
      <c r="CB140" s="129"/>
      <c r="CC140" s="129"/>
      <c r="CD140" s="129"/>
      <c r="CE140" s="129"/>
      <c r="CF140" s="129"/>
      <c r="CG140" s="129"/>
      <c r="CH140" s="129"/>
      <c r="CI140" s="129"/>
      <c r="CJ140" s="129"/>
      <c r="CK140" s="129"/>
      <c r="CL140" s="129"/>
      <c r="CM140" s="129"/>
      <c r="CN140" s="129"/>
      <c r="CO140" s="129"/>
      <c r="CP140" s="129"/>
      <c r="CQ140" s="129"/>
      <c r="CR140" s="129"/>
      <c r="CS140" s="129"/>
      <c r="CT140" s="129"/>
      <c r="CU140" s="129"/>
      <c r="CV140" s="129"/>
      <c r="CW140" s="129"/>
      <c r="CX140" s="129"/>
      <c r="CY140" s="129"/>
      <c r="CZ140" s="129"/>
      <c r="DA140" s="129"/>
      <c r="DB140" s="129"/>
      <c r="DC140" s="129"/>
      <c r="DD140" s="129"/>
      <c r="DE140" s="129"/>
      <c r="DF140" s="129"/>
      <c r="DG140" s="129"/>
      <c r="DH140" s="129"/>
      <c r="DI140" s="129"/>
      <c r="DJ140" s="129"/>
      <c r="DK140" s="129"/>
      <c r="DL140" s="129"/>
      <c r="DM140" s="129"/>
      <c r="DN140" s="129"/>
      <c r="DO140" s="129"/>
      <c r="DP140" s="129"/>
      <c r="DQ140" s="129"/>
      <c r="DR140" s="129"/>
      <c r="DS140" s="129"/>
      <c r="DT140" s="129" t="str">
        <f t="shared" ca="1" si="7"/>
        <v/>
      </c>
      <c r="DU140" s="129"/>
      <c r="DV140" s="129"/>
      <c r="DW140" s="129"/>
      <c r="DX140" s="129"/>
      <c r="DY140" s="129"/>
      <c r="DZ140" s="129"/>
      <c r="EA140" s="129"/>
      <c r="EB140" s="129"/>
      <c r="EC140" s="129"/>
      <c r="ED140" s="129"/>
      <c r="EE140" s="129"/>
      <c r="EF140" s="129"/>
      <c r="IE140" s="128" t="str">
        <f t="shared" ca="1" si="8"/>
        <v/>
      </c>
    </row>
    <row r="141" spans="1:239" x14ac:dyDescent="0.25">
      <c r="F141" s="129"/>
      <c r="G141" s="129"/>
      <c r="H141" s="17" t="s">
        <v>489</v>
      </c>
      <c r="I141" s="132"/>
      <c r="J141" s="132"/>
      <c r="K141" s="132"/>
      <c r="L141" s="132"/>
      <c r="M141" s="132"/>
      <c r="N141" s="10"/>
      <c r="O141" s="84"/>
      <c r="P141" s="20"/>
      <c r="Q141" s="129"/>
      <c r="R141" s="129"/>
      <c r="S141" s="129"/>
      <c r="T141" s="129"/>
      <c r="U141" s="129"/>
      <c r="V141" s="129"/>
      <c r="W141" s="129"/>
      <c r="X141" s="129"/>
      <c r="Y141" s="129"/>
      <c r="Z141" s="129"/>
      <c r="AA141" s="129"/>
      <c r="AB141" s="129"/>
      <c r="AC141" s="129"/>
      <c r="AD141" s="129"/>
      <c r="AE141" s="129"/>
      <c r="AF141" s="129"/>
      <c r="AG141" s="129"/>
      <c r="AH141" s="129"/>
      <c r="AI141" s="129"/>
      <c r="AJ141" s="129"/>
      <c r="AK141" s="129"/>
      <c r="AL141" s="129"/>
      <c r="AM141" s="129"/>
      <c r="AN141" s="129"/>
      <c r="AO141" s="129"/>
      <c r="AP141" s="129"/>
      <c r="AQ141" s="129"/>
      <c r="AR141" s="129"/>
      <c r="AS141" s="129"/>
      <c r="AT141" s="129"/>
      <c r="AU141" s="129"/>
      <c r="AV141" s="129"/>
      <c r="AW141" s="129"/>
      <c r="AX141" s="129"/>
      <c r="AY141" s="129"/>
      <c r="AZ141" s="129"/>
      <c r="BA141" s="129"/>
      <c r="BB141" s="129"/>
      <c r="BC141" s="129"/>
      <c r="BD141" s="129"/>
      <c r="BE141" s="129"/>
      <c r="BF141" s="129"/>
      <c r="BG141" s="129"/>
      <c r="BH141" s="129"/>
      <c r="BI141" s="129"/>
      <c r="BJ141" s="129"/>
      <c r="BK141" s="129"/>
      <c r="BL141" s="129"/>
      <c r="BM141" s="129"/>
      <c r="BN141" s="129"/>
      <c r="BO141" s="129"/>
      <c r="BP141" s="129"/>
      <c r="BQ141" s="129"/>
      <c r="BR141" s="129"/>
      <c r="BS141" s="129"/>
      <c r="BT141" s="129"/>
      <c r="BU141" s="129"/>
      <c r="BV141" s="129"/>
      <c r="BW141" s="129"/>
      <c r="BX141" s="129"/>
      <c r="BY141" s="129"/>
      <c r="BZ141" s="129"/>
      <c r="CA141" s="129"/>
      <c r="CB141" s="129"/>
      <c r="CC141" s="129"/>
      <c r="CD141" s="129"/>
      <c r="CE141" s="129"/>
      <c r="CF141" s="129"/>
      <c r="CG141" s="129"/>
      <c r="CH141" s="129"/>
      <c r="CI141" s="129"/>
      <c r="CJ141" s="129"/>
      <c r="CK141" s="129"/>
      <c r="CL141" s="129"/>
      <c r="CM141" s="129"/>
      <c r="CN141" s="129"/>
      <c r="CO141" s="129"/>
      <c r="CP141" s="129"/>
      <c r="CQ141" s="129"/>
      <c r="CR141" s="129"/>
      <c r="CS141" s="129"/>
      <c r="CT141" s="129"/>
      <c r="CU141" s="129"/>
      <c r="CV141" s="129"/>
      <c r="CW141" s="129"/>
      <c r="CX141" s="129"/>
      <c r="CY141" s="129"/>
      <c r="CZ141" s="129"/>
      <c r="DA141" s="129"/>
      <c r="DB141" s="129"/>
      <c r="DC141" s="129"/>
      <c r="DD141" s="129"/>
      <c r="DE141" s="129"/>
      <c r="DF141" s="129"/>
      <c r="DG141" s="129"/>
      <c r="DH141" s="129"/>
      <c r="DI141" s="129"/>
      <c r="DJ141" s="129"/>
      <c r="DK141" s="129"/>
      <c r="DL141" s="129"/>
      <c r="DM141" s="129"/>
      <c r="DN141" s="129"/>
      <c r="DO141" s="129"/>
      <c r="DP141" s="129"/>
      <c r="DQ141" s="129"/>
      <c r="DR141" s="129"/>
      <c r="DS141" s="129"/>
      <c r="DT141" s="129" t="str">
        <f t="shared" ca="1" si="7"/>
        <v/>
      </c>
      <c r="DU141" s="129"/>
      <c r="DV141" s="129"/>
      <c r="DW141" s="129"/>
      <c r="DX141" s="129"/>
      <c r="DY141" s="129"/>
      <c r="DZ141" s="129"/>
      <c r="EA141" s="129"/>
      <c r="EB141" s="129"/>
      <c r="EC141" s="129"/>
      <c r="ED141" s="129"/>
      <c r="EE141" s="129"/>
      <c r="EF141" s="129"/>
      <c r="IE141" s="128" t="str">
        <f t="shared" ca="1" si="8"/>
        <v/>
      </c>
    </row>
    <row r="142" spans="1:239" x14ac:dyDescent="0.25">
      <c r="F142" s="129"/>
      <c r="G142" s="129"/>
      <c r="H142" s="103" t="s">
        <v>490</v>
      </c>
      <c r="I142" s="104" t="s">
        <v>491</v>
      </c>
      <c r="J142" s="104" t="s">
        <v>492</v>
      </c>
      <c r="K142" s="104" t="s">
        <v>493</v>
      </c>
      <c r="L142" s="104" t="s">
        <v>2437</v>
      </c>
      <c r="M142" s="105" t="s">
        <v>2438</v>
      </c>
      <c r="N142" s="104" t="s">
        <v>3</v>
      </c>
      <c r="O142" s="105" t="s">
        <v>4</v>
      </c>
      <c r="P142" s="20"/>
      <c r="Q142" s="129"/>
      <c r="R142" s="129"/>
      <c r="S142" s="129"/>
      <c r="T142" s="129"/>
      <c r="U142" s="129"/>
      <c r="V142" s="129"/>
      <c r="W142" s="129"/>
      <c r="X142" s="129"/>
      <c r="Y142" s="129"/>
      <c r="Z142" s="129"/>
      <c r="AA142" s="129"/>
      <c r="AB142" s="129"/>
      <c r="AC142" s="129"/>
      <c r="AD142" s="129"/>
      <c r="AE142" s="129"/>
      <c r="AF142" s="129"/>
      <c r="AG142" s="129"/>
      <c r="AH142" s="129"/>
      <c r="AI142" s="129"/>
      <c r="AJ142" s="129"/>
      <c r="AK142" s="129"/>
      <c r="AL142" s="129"/>
      <c r="AM142" s="129"/>
      <c r="AN142" s="129"/>
      <c r="AO142" s="129"/>
      <c r="AP142" s="129"/>
      <c r="AQ142" s="129"/>
      <c r="AR142" s="129"/>
      <c r="AS142" s="129"/>
      <c r="AT142" s="129"/>
      <c r="AU142" s="129"/>
      <c r="AV142" s="129"/>
      <c r="AW142" s="129"/>
      <c r="AX142" s="129"/>
      <c r="AY142" s="129"/>
      <c r="AZ142" s="129"/>
      <c r="BA142" s="129"/>
      <c r="BB142" s="129"/>
      <c r="BC142" s="129"/>
      <c r="BD142" s="129"/>
      <c r="BE142" s="129"/>
      <c r="BF142" s="129"/>
      <c r="BG142" s="129"/>
      <c r="BH142" s="129"/>
      <c r="BI142" s="129"/>
      <c r="BJ142" s="129"/>
      <c r="BK142" s="129"/>
      <c r="BL142" s="129"/>
      <c r="BM142" s="129"/>
      <c r="BN142" s="129"/>
      <c r="BO142" s="129"/>
      <c r="BP142" s="129"/>
      <c r="BQ142" s="129"/>
      <c r="BR142" s="129"/>
      <c r="BS142" s="129"/>
      <c r="BT142" s="129"/>
      <c r="BU142" s="129"/>
      <c r="BV142" s="129"/>
      <c r="BW142" s="129"/>
      <c r="BX142" s="129"/>
      <c r="BY142" s="129"/>
      <c r="BZ142" s="129"/>
      <c r="CA142" s="129"/>
      <c r="CB142" s="129"/>
      <c r="CC142" s="129"/>
      <c r="CD142" s="129"/>
      <c r="CE142" s="129"/>
      <c r="CF142" s="129"/>
      <c r="CG142" s="129"/>
      <c r="CH142" s="129"/>
      <c r="CI142" s="129"/>
      <c r="CJ142" s="129"/>
      <c r="CK142" s="129"/>
      <c r="CL142" s="129"/>
      <c r="CM142" s="129"/>
      <c r="CN142" s="129"/>
      <c r="CO142" s="129"/>
      <c r="CP142" s="129"/>
      <c r="CQ142" s="129"/>
      <c r="CR142" s="129"/>
      <c r="CS142" s="129"/>
      <c r="CT142" s="129"/>
      <c r="CU142" s="129"/>
      <c r="CV142" s="129"/>
      <c r="CW142" s="129"/>
      <c r="CX142" s="129"/>
      <c r="CY142" s="129"/>
      <c r="CZ142" s="129"/>
      <c r="DA142" s="129"/>
      <c r="DB142" s="129"/>
      <c r="DC142" s="129"/>
      <c r="DD142" s="129"/>
      <c r="DE142" s="129"/>
      <c r="DF142" s="129"/>
      <c r="DG142" s="129"/>
      <c r="DH142" s="129"/>
      <c r="DI142" s="129"/>
      <c r="DJ142" s="129"/>
      <c r="DK142" s="129"/>
      <c r="DL142" s="129"/>
      <c r="DM142" s="129"/>
      <c r="DN142" s="129"/>
      <c r="DO142" s="129"/>
      <c r="DP142" s="129"/>
      <c r="DQ142" s="129"/>
      <c r="DR142" s="129"/>
      <c r="DS142" s="129"/>
      <c r="DT142" s="129" t="str">
        <f t="shared" ca="1" si="7"/>
        <v/>
      </c>
      <c r="DU142" s="129"/>
      <c r="DV142" s="129"/>
      <c r="DW142" s="129"/>
      <c r="DX142" s="129"/>
      <c r="DY142" s="129"/>
      <c r="DZ142" s="129"/>
      <c r="EA142" s="129"/>
      <c r="EB142" s="129"/>
      <c r="EC142" s="129"/>
      <c r="ED142" s="129"/>
      <c r="EE142" s="129"/>
      <c r="EF142" s="129"/>
      <c r="IE142" s="128" t="str">
        <f t="shared" ca="1" si="8"/>
        <v/>
      </c>
    </row>
    <row r="143" spans="1:239" x14ac:dyDescent="0.25">
      <c r="F143" s="129"/>
      <c r="G143" s="129"/>
      <c r="H143" s="99" t="s">
        <v>543</v>
      </c>
      <c r="I143" s="100">
        <v>40</v>
      </c>
      <c r="J143" s="100">
        <v>32</v>
      </c>
      <c r="K143" s="100">
        <v>5</v>
      </c>
      <c r="L143" s="101">
        <v>0</v>
      </c>
      <c r="M143" s="101">
        <v>0</v>
      </c>
      <c r="N143" s="100" t="str">
        <f>INDEX(rngUnitSettings,MATCH("Length",INDEX(rngUnitSettings,,1),0),2)</f>
        <v>mm</v>
      </c>
      <c r="O143" s="102" t="s">
        <v>544</v>
      </c>
      <c r="P143" s="20"/>
      <c r="Q143" s="129"/>
      <c r="R143" s="129"/>
      <c r="S143" s="129"/>
      <c r="T143" s="129"/>
      <c r="U143" s="129"/>
      <c r="V143" s="129"/>
      <c r="W143" s="129"/>
      <c r="X143" s="129"/>
      <c r="Y143" s="129"/>
      <c r="Z143" s="129"/>
      <c r="AA143" s="129"/>
      <c r="AB143" s="129"/>
      <c r="AC143" s="129"/>
      <c r="AD143" s="129"/>
      <c r="AE143" s="129"/>
      <c r="AF143" s="129"/>
      <c r="AG143" s="129"/>
      <c r="AH143" s="129"/>
      <c r="AI143" s="129"/>
      <c r="AJ143" s="129"/>
      <c r="AK143" s="129"/>
      <c r="AL143" s="129"/>
      <c r="AM143" s="129"/>
      <c r="AN143" s="129"/>
      <c r="AO143" s="129"/>
      <c r="AP143" s="129"/>
      <c r="AQ143" s="129"/>
      <c r="AR143" s="129"/>
      <c r="AS143" s="129"/>
      <c r="AT143" s="129"/>
      <c r="AU143" s="129"/>
      <c r="AV143" s="129"/>
      <c r="AW143" s="129"/>
      <c r="AX143" s="129"/>
      <c r="AY143" s="129"/>
      <c r="AZ143" s="129"/>
      <c r="BA143" s="129"/>
      <c r="BB143" s="129"/>
      <c r="BC143" s="129"/>
      <c r="BD143" s="129"/>
      <c r="BE143" s="129"/>
      <c r="BF143" s="129"/>
      <c r="BG143" s="129"/>
      <c r="BH143" s="129"/>
      <c r="BI143" s="129"/>
      <c r="BJ143" s="129"/>
      <c r="BK143" s="129"/>
      <c r="BL143" s="129"/>
      <c r="BM143" s="129"/>
      <c r="BN143" s="129"/>
      <c r="BO143" s="129"/>
      <c r="BP143" s="129"/>
      <c r="BQ143" s="129"/>
      <c r="BR143" s="129"/>
      <c r="BS143" s="129"/>
      <c r="BT143" s="129"/>
      <c r="BU143" s="129"/>
      <c r="BV143" s="129"/>
      <c r="BW143" s="129"/>
      <c r="BX143" s="129"/>
      <c r="BY143" s="129"/>
      <c r="BZ143" s="129"/>
      <c r="CA143" s="129"/>
      <c r="CB143" s="129"/>
      <c r="CC143" s="129"/>
      <c r="CD143" s="129"/>
      <c r="CE143" s="129"/>
      <c r="CF143" s="129"/>
      <c r="CG143" s="129"/>
      <c r="CH143" s="129"/>
      <c r="CI143" s="129"/>
      <c r="CJ143" s="129"/>
      <c r="CK143" s="129"/>
      <c r="CL143" s="129"/>
      <c r="CM143" s="129"/>
      <c r="CN143" s="129"/>
      <c r="CO143" s="129"/>
      <c r="CP143" s="129"/>
      <c r="CQ143" s="129"/>
      <c r="CR143" s="129"/>
      <c r="CS143" s="129"/>
      <c r="CT143" s="129"/>
      <c r="CU143" s="129"/>
      <c r="CV143" s="129"/>
      <c r="CW143" s="129"/>
      <c r="CX143" s="129"/>
      <c r="CY143" s="129"/>
      <c r="CZ143" s="129"/>
      <c r="DA143" s="129"/>
      <c r="DB143" s="129"/>
      <c r="DC143" s="129"/>
      <c r="DD143" s="129"/>
      <c r="DE143" s="129"/>
      <c r="DF143" s="129"/>
      <c r="DG143" s="129"/>
      <c r="DH143" s="129"/>
      <c r="DI143" s="129"/>
      <c r="DJ143" s="129"/>
      <c r="DK143" s="129"/>
      <c r="DL143" s="129"/>
      <c r="DM143" s="129"/>
      <c r="DN143" s="129"/>
      <c r="DO143" s="129"/>
      <c r="DP143" s="129"/>
      <c r="DQ143" s="129"/>
      <c r="DR143" s="129"/>
      <c r="DS143" s="129"/>
      <c r="DT143" s="129" t="str">
        <f t="shared" ca="1" si="7"/>
        <v/>
      </c>
      <c r="DU143" s="129"/>
      <c r="DV143" s="129"/>
      <c r="DW143" s="129"/>
      <c r="DX143" s="129"/>
      <c r="DY143" s="129"/>
      <c r="DZ143" s="129"/>
      <c r="EA143" s="129"/>
      <c r="EB143" s="129"/>
      <c r="EC143" s="129"/>
      <c r="ED143" s="129"/>
      <c r="EE143" s="129"/>
      <c r="EF143" s="129"/>
      <c r="IE143" s="128" t="str">
        <f t="shared" ca="1" si="8"/>
        <v/>
      </c>
    </row>
    <row r="144" spans="1:239" x14ac:dyDescent="0.25">
      <c r="F144" s="129"/>
      <c r="G144" s="129"/>
      <c r="H144" s="99" t="s">
        <v>545</v>
      </c>
      <c r="I144" s="100">
        <v>40</v>
      </c>
      <c r="J144" s="100">
        <v>32</v>
      </c>
      <c r="K144" s="100">
        <v>5</v>
      </c>
      <c r="L144" s="101">
        <v>0</v>
      </c>
      <c r="M144" s="101">
        <v>0</v>
      </c>
      <c r="N144" s="100" t="str">
        <f>INDEX(rngUnitSettings,MATCH("Length",INDEX(rngUnitSettings,,1),0),2)</f>
        <v>mm</v>
      </c>
      <c r="O144" s="102" t="s">
        <v>546</v>
      </c>
      <c r="P144" s="20"/>
      <c r="Q144" s="129"/>
      <c r="R144" s="129"/>
      <c r="S144" s="129"/>
      <c r="T144" s="129"/>
      <c r="U144" s="129"/>
      <c r="V144" s="129"/>
      <c r="W144" s="129"/>
      <c r="X144" s="129"/>
      <c r="Y144" s="129"/>
      <c r="Z144" s="129"/>
      <c r="AA144" s="129"/>
      <c r="AB144" s="129"/>
      <c r="AC144" s="129"/>
      <c r="AD144" s="129"/>
      <c r="AE144" s="129"/>
      <c r="AF144" s="129"/>
      <c r="AG144" s="129"/>
      <c r="AH144" s="129"/>
      <c r="AI144" s="129"/>
      <c r="AJ144" s="129"/>
      <c r="AK144" s="129"/>
      <c r="AL144" s="129"/>
      <c r="AM144" s="129"/>
      <c r="AN144" s="129"/>
      <c r="AO144" s="129"/>
      <c r="AP144" s="129"/>
      <c r="AQ144" s="129"/>
      <c r="AR144" s="129"/>
      <c r="AS144" s="129"/>
      <c r="AT144" s="129"/>
      <c r="AU144" s="129"/>
      <c r="AV144" s="129"/>
      <c r="AW144" s="129"/>
      <c r="AX144" s="129"/>
      <c r="AY144" s="129"/>
      <c r="AZ144" s="129"/>
      <c r="BA144" s="129"/>
      <c r="BB144" s="129"/>
      <c r="BC144" s="129"/>
      <c r="BD144" s="129"/>
      <c r="BE144" s="129"/>
      <c r="BF144" s="129"/>
      <c r="BG144" s="129"/>
      <c r="BH144" s="129"/>
      <c r="BI144" s="129"/>
      <c r="BJ144" s="129"/>
      <c r="BK144" s="129"/>
      <c r="BL144" s="129"/>
      <c r="BM144" s="129"/>
      <c r="BN144" s="129"/>
      <c r="BO144" s="129"/>
      <c r="BP144" s="129"/>
      <c r="BQ144" s="129"/>
      <c r="BR144" s="129"/>
      <c r="BS144" s="129"/>
      <c r="BT144" s="129"/>
      <c r="BU144" s="129"/>
      <c r="BV144" s="129"/>
      <c r="BW144" s="129"/>
      <c r="BX144" s="129"/>
      <c r="BY144" s="129"/>
      <c r="BZ144" s="129"/>
      <c r="CA144" s="129"/>
      <c r="CB144" s="129"/>
      <c r="CC144" s="129"/>
      <c r="CD144" s="129"/>
      <c r="CE144" s="129"/>
      <c r="CF144" s="129"/>
      <c r="CG144" s="129"/>
      <c r="CH144" s="129"/>
      <c r="CI144" s="129"/>
      <c r="CJ144" s="129"/>
      <c r="CK144" s="129"/>
      <c r="CL144" s="129"/>
      <c r="CM144" s="129"/>
      <c r="CN144" s="129"/>
      <c r="CO144" s="129"/>
      <c r="CP144" s="129"/>
      <c r="CQ144" s="129"/>
      <c r="CR144" s="129"/>
      <c r="CS144" s="129"/>
      <c r="CT144" s="129"/>
      <c r="CU144" s="129"/>
      <c r="CV144" s="129"/>
      <c r="CW144" s="129"/>
      <c r="CX144" s="129"/>
      <c r="CY144" s="129"/>
      <c r="CZ144" s="129"/>
      <c r="DA144" s="129"/>
      <c r="DB144" s="129"/>
      <c r="DC144" s="129"/>
      <c r="DD144" s="129"/>
      <c r="DE144" s="129"/>
      <c r="DF144" s="129"/>
      <c r="DG144" s="129"/>
      <c r="DH144" s="129"/>
      <c r="DI144" s="129"/>
      <c r="DJ144" s="129"/>
      <c r="DK144" s="129"/>
      <c r="DL144" s="129"/>
      <c r="DM144" s="129"/>
      <c r="DN144" s="129"/>
      <c r="DO144" s="129"/>
      <c r="DP144" s="129"/>
      <c r="DQ144" s="129"/>
      <c r="DR144" s="129"/>
      <c r="DS144" s="129"/>
      <c r="DT144" s="129" t="str">
        <f t="shared" ca="1" si="7"/>
        <v/>
      </c>
      <c r="DU144" s="129"/>
      <c r="DV144" s="129"/>
      <c r="DW144" s="129"/>
      <c r="DX144" s="129"/>
      <c r="DY144" s="129"/>
      <c r="DZ144" s="129"/>
      <c r="EA144" s="129"/>
      <c r="EB144" s="129"/>
      <c r="EC144" s="129"/>
      <c r="ED144" s="129"/>
      <c r="EE144" s="129"/>
      <c r="EF144" s="129"/>
      <c r="IE144" s="128" t="str">
        <f t="shared" ca="1" si="8"/>
        <v/>
      </c>
    </row>
    <row r="145" spans="1:239" x14ac:dyDescent="0.25">
      <c r="F145" s="129"/>
      <c r="G145" s="129"/>
      <c r="H145" s="99" t="s">
        <v>547</v>
      </c>
      <c r="I145" s="100">
        <v>40</v>
      </c>
      <c r="J145" s="100">
        <v>32</v>
      </c>
      <c r="K145" s="100">
        <v>8</v>
      </c>
      <c r="L145" s="101">
        <v>0</v>
      </c>
      <c r="M145" s="101">
        <v>0</v>
      </c>
      <c r="N145" s="100" t="str">
        <f>INDEX(rngUnitSettings,MATCH("Length",INDEX(rngUnitSettings,,1),0),2)</f>
        <v>mm</v>
      </c>
      <c r="O145" s="102" t="s">
        <v>548</v>
      </c>
      <c r="P145" s="20"/>
      <c r="Q145" s="129"/>
      <c r="R145" s="129"/>
      <c r="S145" s="129"/>
      <c r="T145" s="129"/>
      <c r="U145" s="129"/>
      <c r="V145" s="129"/>
      <c r="W145" s="129"/>
      <c r="X145" s="129"/>
      <c r="Y145" s="129"/>
      <c r="Z145" s="129"/>
      <c r="AA145" s="129"/>
      <c r="AB145" s="129"/>
      <c r="AC145" s="129"/>
      <c r="AD145" s="129"/>
      <c r="AE145" s="129"/>
      <c r="AF145" s="129"/>
      <c r="AG145" s="129"/>
      <c r="AH145" s="129"/>
      <c r="AI145" s="129"/>
      <c r="AJ145" s="129"/>
      <c r="AK145" s="129"/>
      <c r="AL145" s="129"/>
      <c r="AM145" s="129"/>
      <c r="AN145" s="129"/>
      <c r="AO145" s="129"/>
      <c r="AP145" s="129"/>
      <c r="AQ145" s="129"/>
      <c r="AR145" s="129"/>
      <c r="AS145" s="129"/>
      <c r="AT145" s="129"/>
      <c r="AU145" s="129"/>
      <c r="AV145" s="129"/>
      <c r="AW145" s="129"/>
      <c r="AX145" s="129"/>
      <c r="AY145" s="129"/>
      <c r="AZ145" s="129"/>
      <c r="BA145" s="129"/>
      <c r="BB145" s="129"/>
      <c r="BC145" s="129"/>
      <c r="BD145" s="129"/>
      <c r="BE145" s="129"/>
      <c r="BF145" s="129"/>
      <c r="BG145" s="129"/>
      <c r="BH145" s="129"/>
      <c r="BI145" s="129"/>
      <c r="BJ145" s="129"/>
      <c r="BK145" s="129"/>
      <c r="BL145" s="129"/>
      <c r="BM145" s="129"/>
      <c r="BN145" s="129"/>
      <c r="BO145" s="129"/>
      <c r="BP145" s="129"/>
      <c r="BQ145" s="129"/>
      <c r="BR145" s="129"/>
      <c r="BS145" s="129"/>
      <c r="BT145" s="129"/>
      <c r="BU145" s="129"/>
      <c r="BV145" s="129"/>
      <c r="BW145" s="129"/>
      <c r="BX145" s="129"/>
      <c r="BY145" s="129"/>
      <c r="BZ145" s="129"/>
      <c r="CA145" s="129"/>
      <c r="CB145" s="129"/>
      <c r="CC145" s="129"/>
      <c r="CD145" s="129"/>
      <c r="CE145" s="129"/>
      <c r="CF145" s="129"/>
      <c r="CG145" s="129"/>
      <c r="CH145" s="129"/>
      <c r="CI145" s="129"/>
      <c r="CJ145" s="129"/>
      <c r="CK145" s="129"/>
      <c r="CL145" s="129"/>
      <c r="CM145" s="129"/>
      <c r="CN145" s="129"/>
      <c r="CO145" s="129"/>
      <c r="CP145" s="129"/>
      <c r="CQ145" s="129"/>
      <c r="CR145" s="129"/>
      <c r="CS145" s="129"/>
      <c r="CT145" s="129"/>
      <c r="CU145" s="129"/>
      <c r="CV145" s="129"/>
      <c r="CW145" s="129"/>
      <c r="CX145" s="129"/>
      <c r="CY145" s="129"/>
      <c r="CZ145" s="129"/>
      <c r="DA145" s="129"/>
      <c r="DB145" s="129"/>
      <c r="DC145" s="129"/>
      <c r="DD145" s="129"/>
      <c r="DE145" s="129"/>
      <c r="DF145" s="129"/>
      <c r="DG145" s="129"/>
      <c r="DH145" s="129"/>
      <c r="DI145" s="129"/>
      <c r="DJ145" s="129"/>
      <c r="DK145" s="129"/>
      <c r="DL145" s="129"/>
      <c r="DM145" s="129"/>
      <c r="DN145" s="129"/>
      <c r="DO145" s="129"/>
      <c r="DP145" s="129"/>
      <c r="DQ145" s="129"/>
      <c r="DR145" s="129"/>
      <c r="DS145" s="129"/>
      <c r="DT145" s="129" t="str">
        <f t="shared" ca="1" si="7"/>
        <v/>
      </c>
      <c r="DU145" s="129"/>
      <c r="DV145" s="129"/>
      <c r="DW145" s="129"/>
      <c r="DX145" s="129"/>
      <c r="DY145" s="129"/>
      <c r="DZ145" s="129"/>
      <c r="EA145" s="129"/>
      <c r="EB145" s="129"/>
      <c r="EC145" s="129"/>
      <c r="ED145" s="129"/>
      <c r="EE145" s="129"/>
      <c r="EF145" s="129"/>
      <c r="IE145" s="128" t="str">
        <f t="shared" ca="1" si="8"/>
        <v/>
      </c>
    </row>
    <row r="146" spans="1:239" x14ac:dyDescent="0.25">
      <c r="A146" s="129"/>
      <c r="B146" s="129"/>
      <c r="C146" s="129"/>
      <c r="D146" s="129"/>
      <c r="E146" s="129"/>
      <c r="F146" s="129"/>
      <c r="G146" s="129"/>
      <c r="H146" s="99" t="s">
        <v>549</v>
      </c>
      <c r="I146" s="100">
        <v>40</v>
      </c>
      <c r="J146" s="100">
        <v>32</v>
      </c>
      <c r="K146" s="100">
        <v>8</v>
      </c>
      <c r="L146" s="101">
        <v>0</v>
      </c>
      <c r="M146" s="101">
        <v>0</v>
      </c>
      <c r="N146" s="100" t="str">
        <f>INDEX(rngUnitSettings,MATCH("Length",INDEX(rngUnitSettings,,1),0),2)</f>
        <v>mm</v>
      </c>
      <c r="O146" s="102" t="s">
        <v>550</v>
      </c>
      <c r="P146" s="20"/>
      <c r="Q146" s="129"/>
      <c r="R146" s="129"/>
      <c r="S146" s="129"/>
      <c r="T146" s="129"/>
      <c r="U146" s="129"/>
      <c r="V146" s="129"/>
      <c r="W146" s="129"/>
      <c r="X146" s="129"/>
      <c r="Y146" s="129"/>
      <c r="Z146" s="129"/>
      <c r="AA146" s="129"/>
      <c r="AB146" s="129"/>
      <c r="AC146" s="129"/>
      <c r="AD146" s="129"/>
      <c r="AE146" s="129"/>
      <c r="AF146" s="129"/>
      <c r="AG146" s="129"/>
      <c r="AH146" s="129"/>
      <c r="AI146" s="129"/>
      <c r="AJ146" s="129"/>
      <c r="AK146" s="129"/>
      <c r="AL146" s="129"/>
      <c r="AM146" s="129"/>
      <c r="AN146" s="129"/>
      <c r="AO146" s="129"/>
      <c r="AP146" s="129"/>
      <c r="AQ146" s="129"/>
      <c r="AR146" s="129"/>
      <c r="AS146" s="129"/>
      <c r="AT146" s="129"/>
      <c r="AU146" s="129"/>
      <c r="AV146" s="129"/>
      <c r="AW146" s="129"/>
      <c r="AX146" s="129"/>
      <c r="AY146" s="129"/>
      <c r="AZ146" s="129"/>
      <c r="BA146" s="129"/>
      <c r="BB146" s="129"/>
      <c r="BC146" s="129"/>
      <c r="BD146" s="129"/>
      <c r="BE146" s="129"/>
      <c r="BF146" s="129"/>
      <c r="BG146" s="129"/>
      <c r="BH146" s="129"/>
      <c r="BI146" s="129"/>
      <c r="BJ146" s="129"/>
      <c r="BK146" s="129"/>
      <c r="BL146" s="129"/>
      <c r="BM146" s="129"/>
      <c r="BN146" s="129"/>
      <c r="BO146" s="129"/>
      <c r="BP146" s="129"/>
      <c r="BQ146" s="129"/>
      <c r="BR146" s="129"/>
      <c r="BS146" s="129"/>
      <c r="BT146" s="129"/>
      <c r="BU146" s="129"/>
      <c r="BV146" s="129"/>
      <c r="BW146" s="129"/>
      <c r="BX146" s="129"/>
      <c r="BY146" s="129"/>
      <c r="BZ146" s="129"/>
      <c r="CA146" s="129"/>
      <c r="CB146" s="129"/>
      <c r="CC146" s="129"/>
      <c r="CD146" s="129"/>
      <c r="CE146" s="129"/>
      <c r="CF146" s="129"/>
      <c r="CG146" s="129"/>
      <c r="CH146" s="129"/>
      <c r="CI146" s="129"/>
      <c r="CJ146" s="129"/>
      <c r="CK146" s="129"/>
      <c r="CL146" s="129"/>
      <c r="CM146" s="129"/>
      <c r="CN146" s="129"/>
      <c r="CO146" s="129"/>
      <c r="CP146" s="129"/>
      <c r="CQ146" s="129"/>
      <c r="CR146" s="129"/>
      <c r="CS146" s="129"/>
      <c r="CT146" s="129"/>
      <c r="CU146" s="129"/>
      <c r="CV146" s="129"/>
      <c r="CW146" s="129"/>
      <c r="CX146" s="129"/>
      <c r="CY146" s="129"/>
      <c r="CZ146" s="129"/>
      <c r="DA146" s="129"/>
      <c r="DB146" s="129"/>
      <c r="DC146" s="129"/>
      <c r="DD146" s="129"/>
      <c r="DE146" s="129"/>
      <c r="DF146" s="129"/>
      <c r="DG146" s="129"/>
      <c r="DH146" s="129"/>
      <c r="DI146" s="129"/>
      <c r="DJ146" s="129"/>
      <c r="DK146" s="129"/>
      <c r="DL146" s="129"/>
      <c r="DM146" s="129"/>
      <c r="DN146" s="129"/>
      <c r="DO146" s="129"/>
      <c r="DP146" s="129"/>
      <c r="DQ146" s="129"/>
      <c r="DR146" s="129"/>
      <c r="DS146" s="129"/>
      <c r="DT146" s="129" t="str">
        <f t="shared" ca="1" si="7"/>
        <v/>
      </c>
      <c r="DU146" s="129"/>
      <c r="DV146" s="129"/>
      <c r="DW146" s="129"/>
      <c r="DX146" s="129"/>
      <c r="DY146" s="129"/>
      <c r="DZ146" s="129"/>
      <c r="EA146" s="129"/>
      <c r="EB146" s="129"/>
      <c r="EC146" s="129"/>
      <c r="ED146" s="129"/>
      <c r="EE146" s="129"/>
      <c r="EF146" s="129"/>
      <c r="IE146" s="128" t="str">
        <f t="shared" ca="1" si="8"/>
        <v/>
      </c>
    </row>
    <row r="147" spans="1:239" x14ac:dyDescent="0.25">
      <c r="A147" s="129"/>
      <c r="B147" s="129"/>
      <c r="C147" s="129"/>
      <c r="D147" s="129"/>
      <c r="E147" s="129"/>
      <c r="F147" s="129"/>
      <c r="G147" s="129"/>
      <c r="H147" s="17" t="s">
        <v>466</v>
      </c>
      <c r="I147" s="132"/>
      <c r="J147" s="132"/>
      <c r="K147" s="132"/>
      <c r="L147" s="132"/>
      <c r="M147" s="132"/>
      <c r="N147" s="132"/>
      <c r="O147" s="85"/>
      <c r="P147" s="17"/>
      <c r="Q147" s="129"/>
      <c r="R147" s="129"/>
      <c r="S147" s="129"/>
      <c r="T147" s="129"/>
      <c r="U147" s="129"/>
      <c r="V147" s="129"/>
      <c r="W147" s="129"/>
      <c r="X147" s="129"/>
      <c r="Y147" s="129"/>
      <c r="Z147" s="129"/>
      <c r="AA147" s="129"/>
      <c r="AB147" s="129"/>
      <c r="AC147" s="129"/>
      <c r="AD147" s="129"/>
      <c r="AE147" s="129"/>
      <c r="AF147" s="129"/>
      <c r="AG147" s="129"/>
      <c r="AH147" s="129"/>
      <c r="AI147" s="129"/>
      <c r="AJ147" s="129"/>
      <c r="AK147" s="129"/>
      <c r="AL147" s="129"/>
      <c r="AM147" s="129"/>
      <c r="AN147" s="129"/>
      <c r="AO147" s="129"/>
      <c r="AP147" s="129"/>
      <c r="AQ147" s="129"/>
      <c r="AR147" s="129"/>
      <c r="AS147" s="129"/>
      <c r="AT147" s="129"/>
      <c r="AU147" s="129"/>
      <c r="AV147" s="129"/>
      <c r="AW147" s="129"/>
      <c r="AX147" s="129"/>
      <c r="AY147" s="129"/>
      <c r="AZ147" s="129"/>
      <c r="BA147" s="129"/>
      <c r="BB147" s="129"/>
      <c r="BC147" s="129"/>
      <c r="BD147" s="129"/>
      <c r="BE147" s="129"/>
      <c r="BF147" s="129"/>
      <c r="BG147" s="129"/>
      <c r="BH147" s="129"/>
      <c r="BI147" s="129"/>
      <c r="BJ147" s="129"/>
      <c r="BK147" s="129"/>
      <c r="BL147" s="129"/>
      <c r="BM147" s="129"/>
      <c r="BN147" s="129"/>
      <c r="BO147" s="129"/>
      <c r="BP147" s="129"/>
      <c r="BQ147" s="129"/>
      <c r="BR147" s="129"/>
      <c r="BS147" s="129"/>
      <c r="BT147" s="129"/>
      <c r="BU147" s="129"/>
      <c r="BV147" s="129"/>
      <c r="BW147" s="129"/>
      <c r="BX147" s="129"/>
      <c r="BY147" s="129"/>
      <c r="BZ147" s="129"/>
      <c r="CA147" s="129"/>
      <c r="CB147" s="129"/>
      <c r="CC147" s="129"/>
      <c r="CD147" s="129"/>
      <c r="CE147" s="129"/>
      <c r="CF147" s="129"/>
      <c r="CG147" s="129"/>
      <c r="CH147" s="129"/>
      <c r="CI147" s="129"/>
      <c r="CJ147" s="129"/>
      <c r="CK147" s="129"/>
      <c r="CL147" s="129"/>
      <c r="CM147" s="129"/>
      <c r="CN147" s="129"/>
      <c r="CO147" s="129"/>
      <c r="CP147" s="129"/>
      <c r="CQ147" s="129"/>
      <c r="CR147" s="129"/>
      <c r="CS147" s="129"/>
      <c r="CT147" s="129"/>
      <c r="CU147" s="129"/>
      <c r="CV147" s="129"/>
      <c r="CW147" s="129"/>
      <c r="CX147" s="129"/>
      <c r="CY147" s="129"/>
      <c r="CZ147" s="129"/>
      <c r="DA147" s="129"/>
      <c r="DB147" s="129"/>
      <c r="DC147" s="129"/>
      <c r="DD147" s="129"/>
      <c r="DE147" s="129"/>
      <c r="DF147" s="129"/>
      <c r="DG147" s="129"/>
      <c r="DH147" s="129"/>
      <c r="DI147" s="129"/>
      <c r="DJ147" s="129"/>
      <c r="DK147" s="129"/>
      <c r="DL147" s="129"/>
      <c r="DM147" s="129"/>
      <c r="DN147" s="129"/>
      <c r="DO147" s="129"/>
      <c r="DP147" s="129"/>
      <c r="DQ147" s="129"/>
      <c r="DR147" s="129"/>
      <c r="DS147" s="129"/>
      <c r="DT147" s="129" t="str">
        <f t="shared" ca="1" si="7"/>
        <v/>
      </c>
      <c r="DU147" s="129"/>
      <c r="DV147" s="129"/>
      <c r="DW147" s="129"/>
      <c r="DX147" s="129"/>
      <c r="DY147" s="129"/>
      <c r="DZ147" s="129"/>
      <c r="EA147" s="129"/>
      <c r="EB147" s="129"/>
      <c r="EC147" s="129"/>
      <c r="ED147" s="129"/>
      <c r="EE147" s="129"/>
      <c r="EF147" s="129"/>
      <c r="IE147" s="128" t="str">
        <f t="shared" ca="1" si="8"/>
        <v/>
      </c>
    </row>
    <row r="148" spans="1:239" x14ac:dyDescent="0.25">
      <c r="A148" s="129"/>
      <c r="B148" s="129"/>
      <c r="C148" s="129"/>
      <c r="D148" s="129"/>
      <c r="E148" s="129"/>
      <c r="F148" s="129"/>
      <c r="G148" s="129"/>
      <c r="H148" s="18" t="s">
        <v>490</v>
      </c>
      <c r="I148" s="7" t="s">
        <v>511</v>
      </c>
      <c r="J148" s="7" t="s">
        <v>512</v>
      </c>
      <c r="K148" s="7" t="s">
        <v>513</v>
      </c>
      <c r="L148" s="7" t="s">
        <v>514</v>
      </c>
      <c r="M148" s="7" t="s">
        <v>512</v>
      </c>
      <c r="N148" s="7" t="s">
        <v>513</v>
      </c>
      <c r="O148" s="81" t="s">
        <v>3</v>
      </c>
      <c r="P148" s="19" t="s">
        <v>4</v>
      </c>
      <c r="Q148" s="129"/>
      <c r="R148" s="129"/>
      <c r="S148" s="129"/>
      <c r="T148" s="129"/>
      <c r="U148" s="129"/>
      <c r="V148" s="129"/>
      <c r="W148" s="129"/>
      <c r="X148" s="129"/>
      <c r="Y148" s="129"/>
      <c r="Z148" s="129"/>
      <c r="AA148" s="129"/>
      <c r="AB148" s="129"/>
      <c r="AC148" s="129"/>
      <c r="AD148" s="129"/>
      <c r="AE148" s="129"/>
      <c r="AF148" s="129"/>
      <c r="AG148" s="129"/>
      <c r="AH148" s="129"/>
      <c r="AI148" s="129"/>
      <c r="AJ148" s="129"/>
      <c r="AK148" s="129"/>
      <c r="AL148" s="129"/>
      <c r="AM148" s="129"/>
      <c r="AN148" s="129"/>
      <c r="AO148" s="129"/>
      <c r="AP148" s="129"/>
      <c r="AQ148" s="129"/>
      <c r="AR148" s="129"/>
      <c r="AS148" s="129"/>
      <c r="AT148" s="129"/>
      <c r="AU148" s="129"/>
      <c r="AV148" s="129"/>
      <c r="AW148" s="129"/>
      <c r="AX148" s="129"/>
      <c r="AY148" s="129"/>
      <c r="AZ148" s="129"/>
      <c r="BA148" s="129"/>
      <c r="BB148" s="129"/>
      <c r="BC148" s="129"/>
      <c r="BD148" s="129"/>
      <c r="BE148" s="129"/>
      <c r="BF148" s="129"/>
      <c r="BG148" s="129"/>
      <c r="BH148" s="129"/>
      <c r="BI148" s="129"/>
      <c r="BJ148" s="129"/>
      <c r="BK148" s="129"/>
      <c r="BL148" s="129"/>
      <c r="BM148" s="129"/>
      <c r="BN148" s="129"/>
      <c r="BO148" s="129"/>
      <c r="BP148" s="129"/>
      <c r="BQ148" s="129"/>
      <c r="BR148" s="129"/>
      <c r="BS148" s="129"/>
      <c r="BT148" s="129"/>
      <c r="BU148" s="129"/>
      <c r="BV148" s="129"/>
      <c r="BW148" s="129"/>
      <c r="BX148" s="129"/>
      <c r="BY148" s="129"/>
      <c r="BZ148" s="129"/>
      <c r="CA148" s="129"/>
      <c r="CB148" s="129"/>
      <c r="CC148" s="129"/>
      <c r="CD148" s="129"/>
      <c r="CE148" s="129"/>
      <c r="CF148" s="129"/>
      <c r="CG148" s="129"/>
      <c r="CH148" s="129"/>
      <c r="CI148" s="129"/>
      <c r="CJ148" s="129"/>
      <c r="CK148" s="129"/>
      <c r="CL148" s="129"/>
      <c r="CM148" s="129"/>
      <c r="CN148" s="129"/>
      <c r="CO148" s="129"/>
      <c r="CP148" s="129"/>
      <c r="CQ148" s="129"/>
      <c r="CR148" s="129"/>
      <c r="CS148" s="129"/>
      <c r="CT148" s="129"/>
      <c r="CU148" s="129"/>
      <c r="CV148" s="129"/>
      <c r="CW148" s="129"/>
      <c r="CX148" s="129"/>
      <c r="CY148" s="129"/>
      <c r="CZ148" s="129"/>
      <c r="DA148" s="129"/>
      <c r="DB148" s="129"/>
      <c r="DC148" s="129"/>
      <c r="DD148" s="129"/>
      <c r="DE148" s="129"/>
      <c r="DF148" s="129"/>
      <c r="DG148" s="129"/>
      <c r="DH148" s="129"/>
      <c r="DI148" s="129"/>
      <c r="DJ148" s="129"/>
      <c r="DK148" s="129"/>
      <c r="DL148" s="129"/>
      <c r="DM148" s="129"/>
      <c r="DN148" s="129"/>
      <c r="DO148" s="129"/>
      <c r="DP148" s="129"/>
      <c r="DQ148" s="129"/>
      <c r="DR148" s="129"/>
      <c r="DS148" s="129"/>
      <c r="DT148" s="129" t="str">
        <f t="shared" ca="1" si="7"/>
        <v/>
      </c>
      <c r="DU148" s="129"/>
      <c r="DV148" s="129"/>
      <c r="DW148" s="129"/>
      <c r="DX148" s="129"/>
      <c r="DY148" s="129"/>
      <c r="DZ148" s="129"/>
      <c r="EA148" s="129"/>
      <c r="EB148" s="129"/>
      <c r="EC148" s="129"/>
      <c r="ED148" s="129"/>
      <c r="EE148" s="129"/>
      <c r="EF148" s="129"/>
      <c r="IE148" s="128" t="str">
        <f t="shared" ca="1" si="8"/>
        <v/>
      </c>
    </row>
    <row r="149" spans="1:239" x14ac:dyDescent="0.25">
      <c r="A149" s="129"/>
      <c r="B149" s="129"/>
      <c r="C149" s="129"/>
      <c r="D149" s="129"/>
      <c r="E149" s="129"/>
      <c r="F149" s="129"/>
      <c r="G149" s="129"/>
      <c r="H149" s="20" t="s">
        <v>543</v>
      </c>
      <c r="I149" s="10"/>
      <c r="J149" s="10" t="s">
        <v>472</v>
      </c>
      <c r="K149" s="10" t="s">
        <v>515</v>
      </c>
      <c r="L149" s="10"/>
      <c r="M149" s="10" t="s">
        <v>472</v>
      </c>
      <c r="N149" s="10" t="s">
        <v>515</v>
      </c>
      <c r="O149" s="84" t="str">
        <f>INDEX(rngUnitSettings,MATCH("Length",INDEX(rngUnitSettings,,1),0),2)</f>
        <v>mm</v>
      </c>
      <c r="P149" s="21" t="s">
        <v>551</v>
      </c>
      <c r="Q149" s="129"/>
      <c r="R149" s="129"/>
      <c r="S149" s="129"/>
      <c r="T149" s="129"/>
      <c r="U149" s="129"/>
      <c r="V149" s="129"/>
      <c r="W149" s="129"/>
      <c r="X149" s="129"/>
      <c r="Y149" s="129"/>
      <c r="Z149" s="129"/>
      <c r="AA149" s="129"/>
      <c r="AB149" s="129"/>
      <c r="AC149" s="129"/>
      <c r="AD149" s="129"/>
      <c r="AE149" s="129"/>
      <c r="AF149" s="129"/>
      <c r="AG149" s="129"/>
      <c r="AH149" s="129"/>
      <c r="AI149" s="129"/>
      <c r="AJ149" s="129"/>
      <c r="AK149" s="129"/>
      <c r="AL149" s="129"/>
      <c r="AM149" s="129"/>
      <c r="AN149" s="129"/>
      <c r="AO149" s="129"/>
      <c r="AP149" s="129"/>
      <c r="AQ149" s="129"/>
      <c r="AR149" s="129"/>
      <c r="AS149" s="129"/>
      <c r="AT149" s="129"/>
      <c r="AU149" s="129"/>
      <c r="AV149" s="129"/>
      <c r="AW149" s="129"/>
      <c r="AX149" s="129"/>
      <c r="AY149" s="129"/>
      <c r="AZ149" s="129"/>
      <c r="BA149" s="129"/>
      <c r="BB149" s="129"/>
      <c r="BC149" s="129"/>
      <c r="BD149" s="129"/>
      <c r="BE149" s="129"/>
      <c r="BF149" s="129"/>
      <c r="BG149" s="129"/>
      <c r="BH149" s="129"/>
      <c r="BI149" s="129"/>
      <c r="BJ149" s="129"/>
      <c r="BK149" s="129"/>
      <c r="BL149" s="129"/>
      <c r="BM149" s="129"/>
      <c r="BN149" s="129"/>
      <c r="BO149" s="129"/>
      <c r="BP149" s="129"/>
      <c r="BQ149" s="129"/>
      <c r="BR149" s="129"/>
      <c r="BS149" s="129"/>
      <c r="BT149" s="129"/>
      <c r="BU149" s="129"/>
      <c r="BV149" s="129"/>
      <c r="BW149" s="129"/>
      <c r="BX149" s="129"/>
      <c r="BY149" s="129"/>
      <c r="BZ149" s="129"/>
      <c r="CA149" s="129"/>
      <c r="CB149" s="129"/>
      <c r="CC149" s="129"/>
      <c r="CD149" s="129"/>
      <c r="CE149" s="129"/>
      <c r="CF149" s="129"/>
      <c r="CG149" s="129"/>
      <c r="CH149" s="129"/>
      <c r="CI149" s="129"/>
      <c r="CJ149" s="129"/>
      <c r="CK149" s="129"/>
      <c r="CL149" s="129"/>
      <c r="CM149" s="129"/>
      <c r="CN149" s="129"/>
      <c r="CO149" s="129"/>
      <c r="CP149" s="129"/>
      <c r="CQ149" s="129"/>
      <c r="CR149" s="129"/>
      <c r="CS149" s="129"/>
      <c r="CT149" s="129"/>
      <c r="CU149" s="129"/>
      <c r="CV149" s="129"/>
      <c r="CW149" s="129"/>
      <c r="CX149" s="129"/>
      <c r="CY149" s="129"/>
      <c r="CZ149" s="129"/>
      <c r="DA149" s="129"/>
      <c r="DB149" s="129"/>
      <c r="DC149" s="129"/>
      <c r="DD149" s="129"/>
      <c r="DE149" s="129"/>
      <c r="DF149" s="129"/>
      <c r="DG149" s="129"/>
      <c r="DH149" s="129"/>
      <c r="DI149" s="129"/>
      <c r="DJ149" s="129"/>
      <c r="DK149" s="129"/>
      <c r="DL149" s="129"/>
      <c r="DM149" s="129"/>
      <c r="DN149" s="129"/>
      <c r="DO149" s="129"/>
      <c r="DP149" s="129"/>
      <c r="DQ149" s="129"/>
      <c r="DR149" s="129"/>
      <c r="DS149" s="129"/>
      <c r="DT149" s="129" t="str">
        <f t="shared" ca="1" si="7"/>
        <v/>
      </c>
      <c r="DU149" s="129"/>
      <c r="DV149" s="129"/>
      <c r="DW149" s="129"/>
      <c r="DX149" s="129"/>
      <c r="DY149" s="129"/>
      <c r="DZ149" s="129"/>
      <c r="EA149" s="129"/>
      <c r="EB149" s="129"/>
      <c r="EC149" s="129"/>
      <c r="ED149" s="129"/>
      <c r="EE149" s="129"/>
      <c r="EF149" s="129"/>
      <c r="IE149" s="128" t="str">
        <f t="shared" ca="1" si="8"/>
        <v/>
      </c>
    </row>
    <row r="150" spans="1:239" x14ac:dyDescent="0.25">
      <c r="A150" s="129"/>
      <c r="B150" s="129"/>
      <c r="C150" s="129"/>
      <c r="D150" s="129"/>
      <c r="E150" s="129"/>
      <c r="F150" s="129"/>
      <c r="G150" s="129"/>
      <c r="H150" s="20" t="s">
        <v>545</v>
      </c>
      <c r="I150" s="10"/>
      <c r="J150" s="10" t="s">
        <v>472</v>
      </c>
      <c r="K150" s="10" t="s">
        <v>515</v>
      </c>
      <c r="L150" s="10"/>
      <c r="M150" s="10" t="s">
        <v>472</v>
      </c>
      <c r="N150" s="10" t="s">
        <v>515</v>
      </c>
      <c r="O150" s="84" t="str">
        <f>INDEX(rngUnitSettings,MATCH("Length",INDEX(rngUnitSettings,,1),0),2)</f>
        <v>mm</v>
      </c>
      <c r="P150" s="21" t="s">
        <v>552</v>
      </c>
      <c r="Q150" s="129"/>
      <c r="R150" s="129"/>
      <c r="S150" s="129"/>
      <c r="T150" s="129"/>
      <c r="U150" s="129"/>
      <c r="V150" s="129"/>
      <c r="W150" s="129"/>
      <c r="X150" s="129"/>
      <c r="Y150" s="129"/>
      <c r="Z150" s="129"/>
      <c r="AA150" s="129"/>
      <c r="AB150" s="129"/>
      <c r="AC150" s="129"/>
      <c r="AD150" s="129"/>
      <c r="AE150" s="129"/>
      <c r="AF150" s="129"/>
      <c r="AG150" s="129"/>
      <c r="AH150" s="129"/>
      <c r="AI150" s="129"/>
      <c r="AJ150" s="129"/>
      <c r="AK150" s="129"/>
      <c r="AL150" s="129"/>
      <c r="AM150" s="129"/>
      <c r="AN150" s="129"/>
      <c r="AO150" s="129"/>
      <c r="AP150" s="129"/>
      <c r="AQ150" s="129"/>
      <c r="AR150" s="129"/>
      <c r="AS150" s="129"/>
      <c r="AT150" s="129"/>
      <c r="AU150" s="129"/>
      <c r="AV150" s="129"/>
      <c r="AW150" s="129"/>
      <c r="AX150" s="129"/>
      <c r="AY150" s="129"/>
      <c r="AZ150" s="129"/>
      <c r="BA150" s="129"/>
      <c r="BB150" s="129"/>
      <c r="BC150" s="129"/>
      <c r="BD150" s="129"/>
      <c r="BE150" s="129"/>
      <c r="BF150" s="129"/>
      <c r="BG150" s="129"/>
      <c r="BH150" s="129"/>
      <c r="BI150" s="129"/>
      <c r="BJ150" s="129"/>
      <c r="BK150" s="129"/>
      <c r="BL150" s="129"/>
      <c r="BM150" s="129"/>
      <c r="BN150" s="129"/>
      <c r="BO150" s="129"/>
      <c r="BP150" s="129"/>
      <c r="BQ150" s="129"/>
      <c r="BR150" s="129"/>
      <c r="BS150" s="129"/>
      <c r="BT150" s="129"/>
      <c r="BU150" s="129"/>
      <c r="BV150" s="129"/>
      <c r="BW150" s="129"/>
      <c r="BX150" s="129"/>
      <c r="BY150" s="129"/>
      <c r="BZ150" s="129"/>
      <c r="CA150" s="129"/>
      <c r="CB150" s="129"/>
      <c r="CC150" s="129"/>
      <c r="CD150" s="129"/>
      <c r="CE150" s="129"/>
      <c r="CF150" s="129"/>
      <c r="CG150" s="129"/>
      <c r="CH150" s="129"/>
      <c r="CI150" s="129"/>
      <c r="CJ150" s="129"/>
      <c r="CK150" s="129"/>
      <c r="CL150" s="129"/>
      <c r="CM150" s="129"/>
      <c r="CN150" s="129"/>
      <c r="CO150" s="129"/>
      <c r="CP150" s="129"/>
      <c r="CQ150" s="129"/>
      <c r="CR150" s="129"/>
      <c r="CS150" s="129"/>
      <c r="CT150" s="129"/>
      <c r="CU150" s="129"/>
      <c r="CV150" s="129"/>
      <c r="CW150" s="129"/>
      <c r="CX150" s="129"/>
      <c r="CY150" s="129"/>
      <c r="CZ150" s="129"/>
      <c r="DA150" s="129"/>
      <c r="DB150" s="129"/>
      <c r="DC150" s="129"/>
      <c r="DD150" s="129"/>
      <c r="DE150" s="129"/>
      <c r="DF150" s="129"/>
      <c r="DG150" s="129"/>
      <c r="DH150" s="129"/>
      <c r="DI150" s="129"/>
      <c r="DJ150" s="129"/>
      <c r="DK150" s="129"/>
      <c r="DL150" s="129"/>
      <c r="DM150" s="129"/>
      <c r="DN150" s="129"/>
      <c r="DO150" s="129"/>
      <c r="DP150" s="129"/>
      <c r="DQ150" s="129"/>
      <c r="DR150" s="129"/>
      <c r="DS150" s="129"/>
      <c r="DT150" s="129" t="str">
        <f t="shared" ca="1" si="7"/>
        <v/>
      </c>
      <c r="DU150" s="129"/>
      <c r="DV150" s="129"/>
      <c r="DW150" s="129"/>
      <c r="DX150" s="129"/>
      <c r="DY150" s="129"/>
      <c r="DZ150" s="129"/>
      <c r="EA150" s="129"/>
      <c r="EB150" s="129"/>
      <c r="EC150" s="129"/>
      <c r="ED150" s="129"/>
      <c r="EE150" s="129"/>
      <c r="EF150" s="129"/>
      <c r="IE150" s="128" t="str">
        <f t="shared" ca="1" si="8"/>
        <v/>
      </c>
    </row>
    <row r="151" spans="1:239" x14ac:dyDescent="0.25">
      <c r="A151" s="129"/>
      <c r="B151" s="129"/>
      <c r="C151" s="129"/>
      <c r="D151" s="129"/>
      <c r="E151" s="129"/>
      <c r="F151" s="129"/>
      <c r="G151" s="129"/>
      <c r="H151" s="20" t="s">
        <v>547</v>
      </c>
      <c r="I151" s="10"/>
      <c r="J151" s="10" t="s">
        <v>472</v>
      </c>
      <c r="K151" s="10" t="s">
        <v>515</v>
      </c>
      <c r="L151" s="10"/>
      <c r="M151" s="10" t="s">
        <v>472</v>
      </c>
      <c r="N151" s="10" t="s">
        <v>515</v>
      </c>
      <c r="O151" s="84" t="str">
        <f>INDEX(rngUnitSettings,MATCH("Length",INDEX(rngUnitSettings,,1),0),2)</f>
        <v>mm</v>
      </c>
      <c r="P151" s="21" t="s">
        <v>553</v>
      </c>
      <c r="Q151" s="129"/>
      <c r="R151" s="129"/>
      <c r="S151" s="129"/>
      <c r="T151" s="129"/>
      <c r="U151" s="129"/>
      <c r="V151" s="129"/>
      <c r="W151" s="129"/>
      <c r="X151" s="129"/>
      <c r="Y151" s="129"/>
      <c r="Z151" s="129"/>
      <c r="AA151" s="129"/>
      <c r="AB151" s="129"/>
      <c r="AC151" s="129"/>
      <c r="AD151" s="129"/>
      <c r="AE151" s="129"/>
      <c r="AF151" s="129"/>
      <c r="AG151" s="129"/>
      <c r="AH151" s="129"/>
      <c r="AI151" s="129"/>
      <c r="AJ151" s="129"/>
      <c r="AK151" s="129"/>
      <c r="AL151" s="129"/>
      <c r="AM151" s="129"/>
      <c r="AN151" s="129"/>
      <c r="AO151" s="129"/>
      <c r="AP151" s="129"/>
      <c r="AQ151" s="129"/>
      <c r="AR151" s="129"/>
      <c r="AS151" s="129"/>
      <c r="AT151" s="129"/>
      <c r="AU151" s="129"/>
      <c r="AV151" s="129"/>
      <c r="AW151" s="129"/>
      <c r="AX151" s="129"/>
      <c r="AY151" s="129"/>
      <c r="AZ151" s="129"/>
      <c r="BA151" s="129"/>
      <c r="BB151" s="129"/>
      <c r="BC151" s="129"/>
      <c r="BD151" s="129"/>
      <c r="BE151" s="129"/>
      <c r="BF151" s="129"/>
      <c r="BG151" s="129"/>
      <c r="BH151" s="129"/>
      <c r="BI151" s="129"/>
      <c r="BJ151" s="129"/>
      <c r="BK151" s="129"/>
      <c r="BL151" s="129"/>
      <c r="BM151" s="129"/>
      <c r="BN151" s="129"/>
      <c r="BO151" s="129"/>
      <c r="BP151" s="129"/>
      <c r="BQ151" s="129"/>
      <c r="BR151" s="129"/>
      <c r="BS151" s="129"/>
      <c r="BT151" s="129"/>
      <c r="BU151" s="129"/>
      <c r="BV151" s="129"/>
      <c r="BW151" s="129"/>
      <c r="BX151" s="129"/>
      <c r="BY151" s="129"/>
      <c r="BZ151" s="129"/>
      <c r="CA151" s="129"/>
      <c r="CB151" s="129"/>
      <c r="CC151" s="129"/>
      <c r="CD151" s="129"/>
      <c r="CE151" s="129"/>
      <c r="CF151" s="129"/>
      <c r="CG151" s="129"/>
      <c r="CH151" s="129"/>
      <c r="CI151" s="129"/>
      <c r="CJ151" s="129"/>
      <c r="CK151" s="129"/>
      <c r="CL151" s="129"/>
      <c r="CM151" s="129"/>
      <c r="CN151" s="129"/>
      <c r="CO151" s="129"/>
      <c r="CP151" s="129"/>
      <c r="CQ151" s="129"/>
      <c r="CR151" s="129"/>
      <c r="CS151" s="129"/>
      <c r="CT151" s="129"/>
      <c r="CU151" s="129"/>
      <c r="CV151" s="129"/>
      <c r="CW151" s="129"/>
      <c r="CX151" s="129"/>
      <c r="CY151" s="129"/>
      <c r="CZ151" s="129"/>
      <c r="DA151" s="129"/>
      <c r="DB151" s="129"/>
      <c r="DC151" s="129"/>
      <c r="DD151" s="129"/>
      <c r="DE151" s="129"/>
      <c r="DF151" s="129"/>
      <c r="DG151" s="129"/>
      <c r="DH151" s="129"/>
      <c r="DI151" s="129"/>
      <c r="DJ151" s="129"/>
      <c r="DK151" s="129"/>
      <c r="DL151" s="129"/>
      <c r="DM151" s="129"/>
      <c r="DN151" s="129"/>
      <c r="DO151" s="129"/>
      <c r="DP151" s="129"/>
      <c r="DQ151" s="129"/>
      <c r="DR151" s="129"/>
      <c r="DS151" s="129"/>
      <c r="DT151" s="129" t="str">
        <f t="shared" ca="1" si="7"/>
        <v/>
      </c>
      <c r="DU151" s="129"/>
      <c r="DV151" s="129"/>
      <c r="DW151" s="129"/>
      <c r="DX151" s="129"/>
      <c r="DY151" s="129"/>
      <c r="DZ151" s="129"/>
      <c r="EA151" s="129"/>
      <c r="EB151" s="129"/>
      <c r="EC151" s="129"/>
      <c r="ED151" s="129"/>
      <c r="EE151" s="129"/>
      <c r="EF151" s="129"/>
      <c r="IE151" s="128" t="str">
        <f t="shared" ca="1" si="8"/>
        <v/>
      </c>
    </row>
    <row r="152" spans="1:239" x14ac:dyDescent="0.25">
      <c r="A152" s="129"/>
      <c r="B152" s="129"/>
      <c r="C152" s="129"/>
      <c r="D152" s="129"/>
      <c r="E152" s="129"/>
      <c r="F152" s="129"/>
      <c r="G152" s="129"/>
      <c r="H152" s="20" t="s">
        <v>549</v>
      </c>
      <c r="I152" s="10"/>
      <c r="J152" s="10" t="s">
        <v>472</v>
      </c>
      <c r="K152" s="10" t="s">
        <v>515</v>
      </c>
      <c r="L152" s="10"/>
      <c r="M152" s="10" t="s">
        <v>472</v>
      </c>
      <c r="N152" s="10" t="s">
        <v>515</v>
      </c>
      <c r="O152" s="84" t="str">
        <f>INDEX(rngUnitSettings,MATCH("Length",INDEX(rngUnitSettings,,1),0),2)</f>
        <v>mm</v>
      </c>
      <c r="P152" s="21" t="s">
        <v>554</v>
      </c>
      <c r="Q152" s="129"/>
      <c r="R152" s="129"/>
      <c r="S152" s="129"/>
      <c r="T152" s="129"/>
      <c r="U152" s="129"/>
      <c r="V152" s="129"/>
      <c r="W152" s="129"/>
      <c r="X152" s="129"/>
      <c r="Y152" s="129"/>
      <c r="Z152" s="129"/>
      <c r="AA152" s="129"/>
      <c r="AB152" s="129"/>
      <c r="AC152" s="129"/>
      <c r="AD152" s="129"/>
      <c r="AE152" s="129"/>
      <c r="AF152" s="129"/>
      <c r="AG152" s="129"/>
      <c r="AH152" s="129"/>
      <c r="AI152" s="129"/>
      <c r="AJ152" s="129"/>
      <c r="AK152" s="129"/>
      <c r="AL152" s="129"/>
      <c r="AM152" s="129"/>
      <c r="AN152" s="129"/>
      <c r="AO152" s="129"/>
      <c r="AP152" s="129"/>
      <c r="AQ152" s="129"/>
      <c r="AR152" s="129"/>
      <c r="AS152" s="129"/>
      <c r="AT152" s="129"/>
      <c r="AU152" s="129"/>
      <c r="AV152" s="129"/>
      <c r="AW152" s="129"/>
      <c r="AX152" s="129"/>
      <c r="AY152" s="129"/>
      <c r="AZ152" s="129"/>
      <c r="BA152" s="129"/>
      <c r="BB152" s="129"/>
      <c r="BC152" s="129"/>
      <c r="BD152" s="129"/>
      <c r="BE152" s="129"/>
      <c r="BF152" s="129"/>
      <c r="BG152" s="129"/>
      <c r="BH152" s="129"/>
      <c r="BI152" s="129"/>
      <c r="BJ152" s="129"/>
      <c r="BK152" s="129"/>
      <c r="BL152" s="129"/>
      <c r="BM152" s="129"/>
      <c r="BN152" s="129"/>
      <c r="BO152" s="129"/>
      <c r="BP152" s="129"/>
      <c r="BQ152" s="129"/>
      <c r="BR152" s="129"/>
      <c r="BS152" s="129"/>
      <c r="BT152" s="129"/>
      <c r="BU152" s="129"/>
      <c r="BV152" s="129"/>
      <c r="BW152" s="129"/>
      <c r="BX152" s="129"/>
      <c r="BY152" s="129"/>
      <c r="BZ152" s="129"/>
      <c r="CA152" s="129"/>
      <c r="CB152" s="129"/>
      <c r="CC152" s="129"/>
      <c r="CD152" s="129"/>
      <c r="CE152" s="129"/>
      <c r="CF152" s="129"/>
      <c r="CG152" s="129"/>
      <c r="CH152" s="129"/>
      <c r="CI152" s="129"/>
      <c r="CJ152" s="129"/>
      <c r="CK152" s="129"/>
      <c r="CL152" s="129"/>
      <c r="CM152" s="129"/>
      <c r="CN152" s="129"/>
      <c r="CO152" s="129"/>
      <c r="CP152" s="129"/>
      <c r="CQ152" s="129"/>
      <c r="CR152" s="129"/>
      <c r="CS152" s="129"/>
      <c r="CT152" s="129"/>
      <c r="CU152" s="129"/>
      <c r="CV152" s="129"/>
      <c r="CW152" s="129"/>
      <c r="CX152" s="129"/>
      <c r="CY152" s="129"/>
      <c r="CZ152" s="129"/>
      <c r="DA152" s="129"/>
      <c r="DB152" s="129"/>
      <c r="DC152" s="129"/>
      <c r="DD152" s="129"/>
      <c r="DE152" s="129"/>
      <c r="DF152" s="129"/>
      <c r="DG152" s="129"/>
      <c r="DH152" s="129"/>
      <c r="DI152" s="129"/>
      <c r="DJ152" s="129"/>
      <c r="DK152" s="129"/>
      <c r="DL152" s="129"/>
      <c r="DM152" s="129"/>
      <c r="DN152" s="129"/>
      <c r="DO152" s="129"/>
      <c r="DP152" s="129"/>
      <c r="DQ152" s="129"/>
      <c r="DR152" s="129"/>
      <c r="DS152" s="129"/>
      <c r="DT152" s="129" t="str">
        <f t="shared" ca="1" si="7"/>
        <v/>
      </c>
      <c r="DU152" s="129"/>
      <c r="DV152" s="129"/>
      <c r="DW152" s="129"/>
      <c r="DX152" s="129"/>
      <c r="DY152" s="129"/>
      <c r="DZ152" s="129"/>
      <c r="EA152" s="129"/>
      <c r="EB152" s="129"/>
      <c r="EC152" s="129"/>
      <c r="ED152" s="129"/>
      <c r="EE152" s="129"/>
      <c r="EF152" s="129"/>
      <c r="IE152" s="128" t="str">
        <f t="shared" ca="1" si="8"/>
        <v/>
      </c>
    </row>
    <row r="153" spans="1:239" x14ac:dyDescent="0.25">
      <c r="A153" s="129"/>
      <c r="B153" s="129"/>
      <c r="C153" s="129"/>
      <c r="D153" s="129"/>
      <c r="E153" s="129"/>
      <c r="F153" s="129"/>
      <c r="G153" s="129"/>
      <c r="H153" s="129"/>
      <c r="I153" s="129"/>
      <c r="J153" s="129"/>
      <c r="K153" s="129"/>
      <c r="L153" s="129"/>
      <c r="M153" s="129"/>
      <c r="N153" s="129"/>
      <c r="O153" s="129"/>
      <c r="P153" s="129"/>
      <c r="Q153" s="129"/>
      <c r="R153" s="129"/>
      <c r="S153" s="129"/>
      <c r="T153" s="129"/>
      <c r="U153" s="129"/>
      <c r="V153" s="129"/>
      <c r="W153" s="129"/>
      <c r="X153" s="129"/>
      <c r="Y153" s="129"/>
      <c r="Z153" s="129"/>
      <c r="AA153" s="129"/>
      <c r="AB153" s="129"/>
      <c r="AC153" s="129"/>
      <c r="AD153" s="129"/>
      <c r="AE153" s="129"/>
      <c r="AF153" s="129"/>
      <c r="AG153" s="129"/>
      <c r="AH153" s="129"/>
      <c r="AI153" s="129"/>
      <c r="AJ153" s="129"/>
      <c r="AK153" s="129"/>
      <c r="AL153" s="129"/>
      <c r="AM153" s="129"/>
      <c r="AN153" s="129"/>
      <c r="AO153" s="129"/>
      <c r="AP153" s="129"/>
      <c r="AQ153" s="129"/>
      <c r="AR153" s="129"/>
      <c r="AS153" s="129"/>
      <c r="AT153" s="129"/>
      <c r="AU153" s="129"/>
      <c r="AV153" s="129"/>
      <c r="AW153" s="129"/>
      <c r="AX153" s="129"/>
      <c r="AY153" s="129"/>
      <c r="AZ153" s="129"/>
      <c r="BA153" s="129"/>
      <c r="BB153" s="129"/>
      <c r="BC153" s="129"/>
      <c r="BD153" s="129"/>
      <c r="BE153" s="129"/>
      <c r="BF153" s="129"/>
      <c r="BG153" s="129"/>
      <c r="BH153" s="129"/>
      <c r="BI153" s="129"/>
      <c r="BJ153" s="129"/>
      <c r="BK153" s="129"/>
      <c r="BL153" s="129"/>
      <c r="BM153" s="129"/>
      <c r="BN153" s="129"/>
      <c r="BO153" s="129"/>
      <c r="BP153" s="129"/>
      <c r="BQ153" s="129"/>
      <c r="BR153" s="129"/>
      <c r="BS153" s="129"/>
      <c r="BT153" s="129"/>
      <c r="BU153" s="129"/>
      <c r="BV153" s="129"/>
      <c r="BW153" s="129"/>
      <c r="BX153" s="129"/>
      <c r="BY153" s="129"/>
      <c r="BZ153" s="129"/>
      <c r="CA153" s="129"/>
      <c r="CB153" s="129"/>
      <c r="CC153" s="129"/>
      <c r="CD153" s="129"/>
      <c r="CE153" s="129"/>
      <c r="CF153" s="129"/>
      <c r="CG153" s="129"/>
      <c r="CH153" s="129"/>
      <c r="CI153" s="129"/>
      <c r="CJ153" s="129"/>
      <c r="CK153" s="129"/>
      <c r="CL153" s="129"/>
      <c r="CM153" s="129"/>
      <c r="CN153" s="129"/>
      <c r="CO153" s="129"/>
      <c r="CP153" s="129"/>
      <c r="CQ153" s="129"/>
      <c r="CR153" s="129"/>
      <c r="CS153" s="129"/>
      <c r="CT153" s="129"/>
      <c r="CU153" s="129"/>
      <c r="CV153" s="129"/>
      <c r="CW153" s="129"/>
      <c r="CX153" s="129"/>
      <c r="CY153" s="129"/>
      <c r="CZ153" s="129"/>
      <c r="DA153" s="129"/>
      <c r="DB153" s="129"/>
      <c r="DC153" s="129"/>
      <c r="DD153" s="129"/>
      <c r="DE153" s="129"/>
      <c r="DF153" s="129"/>
      <c r="DG153" s="129"/>
      <c r="DH153" s="129"/>
      <c r="DI153" s="129"/>
      <c r="DJ153" s="129"/>
      <c r="DK153" s="129"/>
      <c r="DL153" s="129"/>
      <c r="DM153" s="129"/>
      <c r="DN153" s="129"/>
      <c r="DO153" s="129"/>
      <c r="DP153" s="129"/>
      <c r="DQ153" s="129"/>
      <c r="DR153" s="129"/>
      <c r="DS153" s="129"/>
      <c r="DT153" s="129" t="str">
        <f t="shared" ca="1" si="7"/>
        <v/>
      </c>
      <c r="DU153" s="129"/>
      <c r="DV153" s="129"/>
      <c r="DW153" s="129"/>
      <c r="DX153" s="129"/>
      <c r="DY153" s="129"/>
      <c r="DZ153" s="129"/>
      <c r="EA153" s="129"/>
      <c r="EB153" s="129"/>
      <c r="EC153" s="129"/>
      <c r="ED153" s="129"/>
      <c r="EE153" s="129"/>
      <c r="EF153" s="129"/>
      <c r="IE153" s="128" t="str">
        <f t="shared" ca="1" si="8"/>
        <v/>
      </c>
    </row>
    <row r="154" spans="1:239" x14ac:dyDescent="0.25">
      <c r="A154" s="129"/>
      <c r="B154" s="129"/>
      <c r="C154" s="129"/>
      <c r="D154" s="129"/>
      <c r="E154" s="129"/>
      <c r="F154" s="129"/>
      <c r="G154" s="129"/>
      <c r="H154" s="129"/>
      <c r="I154" s="129"/>
      <c r="J154" s="129"/>
      <c r="K154" s="129"/>
      <c r="L154" s="129"/>
      <c r="M154" s="129"/>
      <c r="N154" s="129"/>
      <c r="O154" s="129"/>
      <c r="P154" s="129"/>
      <c r="Q154" s="129"/>
      <c r="R154" s="129"/>
      <c r="S154" s="129"/>
      <c r="T154" s="129"/>
      <c r="U154" s="129"/>
      <c r="V154" s="129"/>
      <c r="W154" s="129"/>
      <c r="X154" s="129"/>
      <c r="Y154" s="129"/>
      <c r="Z154" s="129"/>
      <c r="AA154" s="129"/>
      <c r="AB154" s="129"/>
      <c r="AC154" s="129"/>
      <c r="AD154" s="129"/>
      <c r="AE154" s="129"/>
      <c r="AF154" s="129"/>
      <c r="AG154" s="129"/>
      <c r="AH154" s="129"/>
      <c r="AI154" s="129"/>
      <c r="AJ154" s="129"/>
      <c r="AK154" s="129"/>
      <c r="AL154" s="129"/>
      <c r="AM154" s="129"/>
      <c r="AN154" s="129"/>
      <c r="AO154" s="129"/>
      <c r="AP154" s="129"/>
      <c r="AQ154" s="129"/>
      <c r="AR154" s="129"/>
      <c r="AS154" s="129"/>
      <c r="AT154" s="129"/>
      <c r="AU154" s="129"/>
      <c r="AV154" s="129"/>
      <c r="AW154" s="129"/>
      <c r="AX154" s="129"/>
      <c r="AY154" s="129"/>
      <c r="AZ154" s="129"/>
      <c r="BA154" s="129"/>
      <c r="BB154" s="129"/>
      <c r="BC154" s="129"/>
      <c r="BD154" s="129"/>
      <c r="BE154" s="129"/>
      <c r="BF154" s="129"/>
      <c r="BG154" s="129"/>
      <c r="BH154" s="129"/>
      <c r="BI154" s="129"/>
      <c r="BJ154" s="129"/>
      <c r="BK154" s="129"/>
      <c r="BL154" s="129"/>
      <c r="BM154" s="129"/>
      <c r="BN154" s="129"/>
      <c r="BO154" s="129"/>
      <c r="BP154" s="129"/>
      <c r="BQ154" s="129"/>
      <c r="BR154" s="129"/>
      <c r="BS154" s="129"/>
      <c r="BT154" s="129"/>
      <c r="BU154" s="129"/>
      <c r="BV154" s="129"/>
      <c r="BW154" s="129"/>
      <c r="BX154" s="129"/>
      <c r="BY154" s="129"/>
      <c r="BZ154" s="129"/>
      <c r="CA154" s="129"/>
      <c r="CB154" s="129"/>
      <c r="CC154" s="129"/>
      <c r="CD154" s="129"/>
      <c r="CE154" s="129"/>
      <c r="CF154" s="129"/>
      <c r="CG154" s="129"/>
      <c r="CH154" s="129"/>
      <c r="CI154" s="129"/>
      <c r="CJ154" s="129"/>
      <c r="CK154" s="129"/>
      <c r="CL154" s="129"/>
      <c r="CM154" s="129"/>
      <c r="CN154" s="129"/>
      <c r="CO154" s="129"/>
      <c r="CP154" s="129"/>
      <c r="CQ154" s="129"/>
      <c r="CR154" s="129"/>
      <c r="CS154" s="129"/>
      <c r="CT154" s="129"/>
      <c r="CU154" s="129"/>
      <c r="CV154" s="129"/>
      <c r="CW154" s="129"/>
      <c r="CX154" s="129"/>
      <c r="CY154" s="129"/>
      <c r="CZ154" s="129"/>
      <c r="DA154" s="129"/>
      <c r="DB154" s="129"/>
      <c r="DC154" s="129"/>
      <c r="DD154" s="129"/>
      <c r="DE154" s="129"/>
      <c r="DF154" s="129"/>
      <c r="DG154" s="129"/>
      <c r="DH154" s="129"/>
      <c r="DI154" s="129"/>
      <c r="DJ154" s="129"/>
      <c r="DK154" s="129"/>
      <c r="DL154" s="129"/>
      <c r="DM154" s="129"/>
      <c r="DN154" s="129"/>
      <c r="DO154" s="129"/>
      <c r="DP154" s="129"/>
      <c r="DQ154" s="129"/>
      <c r="DR154" s="129"/>
      <c r="DS154" s="129"/>
      <c r="DT154" s="129" t="str">
        <f t="shared" ca="1" si="7"/>
        <v/>
      </c>
      <c r="DU154" s="129"/>
      <c r="DV154" s="129"/>
      <c r="DW154" s="129"/>
      <c r="DX154" s="129"/>
      <c r="DY154" s="129"/>
      <c r="DZ154" s="129"/>
      <c r="EA154" s="129"/>
      <c r="EB154" s="129"/>
      <c r="EC154" s="129"/>
      <c r="ED154" s="129"/>
      <c r="EE154" s="129"/>
      <c r="EF154" s="129"/>
      <c r="IE154" s="128" t="str">
        <f t="shared" ca="1" si="8"/>
        <v/>
      </c>
    </row>
    <row r="155" spans="1:239" x14ac:dyDescent="0.25">
      <c r="A155" s="129"/>
      <c r="B155" s="129"/>
      <c r="C155" s="129"/>
      <c r="D155" s="129"/>
      <c r="E155" s="129"/>
      <c r="F155" s="129"/>
      <c r="G155" s="129"/>
      <c r="H155" s="144" t="s">
        <v>918</v>
      </c>
      <c r="I155" s="145"/>
      <c r="J155" s="145"/>
      <c r="K155" s="145"/>
      <c r="L155" s="145"/>
      <c r="M155" s="145"/>
      <c r="N155" s="145"/>
      <c r="O155" s="145"/>
      <c r="P155" s="145"/>
      <c r="Q155" s="129"/>
      <c r="R155" s="129"/>
      <c r="S155" s="129"/>
      <c r="T155" s="129"/>
      <c r="U155" s="129"/>
      <c r="V155" s="129"/>
      <c r="W155" s="129"/>
      <c r="X155" s="129"/>
      <c r="Y155" s="129"/>
      <c r="Z155" s="129"/>
      <c r="AA155" s="129"/>
      <c r="AB155" s="129"/>
      <c r="AC155" s="129"/>
      <c r="AD155" s="129"/>
      <c r="AE155" s="129"/>
      <c r="AF155" s="129"/>
      <c r="AG155" s="129"/>
      <c r="AH155" s="129"/>
      <c r="AI155" s="129"/>
      <c r="AJ155" s="129"/>
      <c r="AK155" s="129"/>
      <c r="AL155" s="129"/>
      <c r="AM155" s="129"/>
      <c r="AN155" s="129"/>
      <c r="AO155" s="129"/>
      <c r="AP155" s="129"/>
      <c r="AQ155" s="129"/>
      <c r="AR155" s="129"/>
      <c r="AS155" s="129"/>
      <c r="AT155" s="129"/>
      <c r="AU155" s="129"/>
      <c r="AV155" s="129"/>
      <c r="AW155" s="129"/>
      <c r="AX155" s="129"/>
      <c r="AY155" s="129"/>
      <c r="AZ155" s="129"/>
      <c r="BA155" s="129"/>
      <c r="BB155" s="129"/>
      <c r="BC155" s="129"/>
      <c r="BD155" s="129"/>
      <c r="BE155" s="129"/>
      <c r="BF155" s="129"/>
      <c r="BG155" s="129"/>
      <c r="BH155" s="129"/>
      <c r="BI155" s="129"/>
      <c r="BJ155" s="129"/>
      <c r="BK155" s="129"/>
      <c r="BL155" s="129"/>
      <c r="BM155" s="129"/>
      <c r="BN155" s="129"/>
      <c r="BO155" s="129"/>
      <c r="BP155" s="129"/>
      <c r="BQ155" s="129"/>
      <c r="BR155" s="129"/>
      <c r="BS155" s="129"/>
      <c r="BT155" s="129"/>
      <c r="BU155" s="129"/>
      <c r="BV155" s="129"/>
      <c r="BW155" s="129"/>
      <c r="BX155" s="129"/>
      <c r="BY155" s="129"/>
      <c r="BZ155" s="129"/>
      <c r="CA155" s="129"/>
      <c r="CB155" s="129"/>
      <c r="CC155" s="129"/>
      <c r="CD155" s="129"/>
      <c r="CE155" s="129"/>
      <c r="CF155" s="129"/>
      <c r="CG155" s="129"/>
      <c r="CH155" s="129"/>
      <c r="CI155" s="129"/>
      <c r="CJ155" s="129"/>
      <c r="CK155" s="129"/>
      <c r="CL155" s="129"/>
      <c r="CM155" s="129"/>
      <c r="CN155" s="129"/>
      <c r="CO155" s="129"/>
      <c r="CP155" s="129"/>
      <c r="CQ155" s="129"/>
      <c r="CR155" s="129"/>
      <c r="CS155" s="129"/>
      <c r="CT155" s="129"/>
      <c r="CU155" s="129"/>
      <c r="CV155" s="129"/>
      <c r="CW155" s="129"/>
      <c r="CX155" s="129"/>
      <c r="CY155" s="129"/>
      <c r="CZ155" s="129"/>
      <c r="DA155" s="129"/>
      <c r="DB155" s="129"/>
      <c r="DC155" s="129"/>
      <c r="DD155" s="129"/>
      <c r="DE155" s="129"/>
      <c r="DF155" s="129"/>
      <c r="DG155" s="129"/>
      <c r="DH155" s="129"/>
      <c r="DI155" s="129"/>
      <c r="DJ155" s="129"/>
      <c r="DK155" s="129"/>
      <c r="DL155" s="129"/>
      <c r="DM155" s="129"/>
      <c r="DN155" s="129"/>
      <c r="DO155" s="129"/>
      <c r="DP155" s="129"/>
      <c r="DQ155" s="129"/>
      <c r="DR155" s="129"/>
      <c r="DS155" s="129"/>
      <c r="DT155" s="129" t="str">
        <f t="shared" ca="1" si="7"/>
        <v/>
      </c>
      <c r="DU155" s="129"/>
      <c r="DV155" s="129"/>
      <c r="DW155" s="129"/>
      <c r="DX155" s="129"/>
      <c r="DY155" s="129"/>
      <c r="DZ155" s="129"/>
      <c r="EA155" s="129"/>
      <c r="EB155" s="129"/>
      <c r="EC155" s="129"/>
      <c r="ED155" s="129"/>
      <c r="EE155" s="129"/>
      <c r="EF155" s="129"/>
      <c r="IE155" s="128" t="str">
        <f t="shared" ca="1" si="8"/>
        <v/>
      </c>
    </row>
    <row r="156" spans="1:239" x14ac:dyDescent="0.25">
      <c r="A156" s="129"/>
      <c r="B156" s="129"/>
      <c r="C156" s="129"/>
      <c r="D156" s="129"/>
      <c r="E156" s="129"/>
      <c r="F156" s="129"/>
      <c r="G156" s="129"/>
      <c r="H156" s="146" t="s">
        <v>478</v>
      </c>
      <c r="I156" s="146"/>
      <c r="J156" s="146"/>
      <c r="K156" s="146"/>
      <c r="L156" s="146"/>
      <c r="M156" s="9"/>
      <c r="N156" s="9"/>
      <c r="O156" s="86"/>
      <c r="P156" s="9"/>
      <c r="Q156" s="129"/>
      <c r="R156" s="129"/>
      <c r="S156" s="129"/>
      <c r="T156" s="129"/>
      <c r="U156" s="129"/>
      <c r="V156" s="129"/>
      <c r="W156" s="129"/>
      <c r="X156" s="129"/>
      <c r="Y156" s="129"/>
      <c r="Z156" s="129"/>
      <c r="AA156" s="129"/>
      <c r="AB156" s="129"/>
      <c r="AC156" s="129"/>
      <c r="AD156" s="129"/>
      <c r="AE156" s="129"/>
      <c r="AF156" s="129"/>
      <c r="AG156" s="129"/>
      <c r="AH156" s="129"/>
      <c r="AI156" s="129"/>
      <c r="AJ156" s="129"/>
      <c r="AK156" s="129"/>
      <c r="AL156" s="129"/>
      <c r="AM156" s="129"/>
      <c r="AN156" s="129"/>
      <c r="AO156" s="129"/>
      <c r="AP156" s="129"/>
      <c r="AQ156" s="129"/>
      <c r="AR156" s="129"/>
      <c r="AS156" s="129"/>
      <c r="AT156" s="129"/>
      <c r="AU156" s="129"/>
      <c r="AV156" s="129"/>
      <c r="AW156" s="129"/>
      <c r="AX156" s="129"/>
      <c r="AY156" s="129"/>
      <c r="AZ156" s="129"/>
      <c r="BA156" s="129"/>
      <c r="BB156" s="129"/>
      <c r="BC156" s="129"/>
      <c r="BD156" s="129"/>
      <c r="BE156" s="129"/>
      <c r="BF156" s="129"/>
      <c r="BG156" s="129"/>
      <c r="BH156" s="129"/>
      <c r="BI156" s="129"/>
      <c r="BJ156" s="129"/>
      <c r="BK156" s="129"/>
      <c r="BL156" s="129"/>
      <c r="BM156" s="129"/>
      <c r="BN156" s="129"/>
      <c r="BO156" s="129"/>
      <c r="BP156" s="129"/>
      <c r="BQ156" s="129"/>
      <c r="BR156" s="129"/>
      <c r="BS156" s="129"/>
      <c r="BT156" s="129"/>
      <c r="BU156" s="129"/>
      <c r="BV156" s="129"/>
      <c r="BW156" s="129"/>
      <c r="BX156" s="129"/>
      <c r="BY156" s="129"/>
      <c r="BZ156" s="129"/>
      <c r="CA156" s="129"/>
      <c r="CB156" s="129"/>
      <c r="CC156" s="129"/>
      <c r="CD156" s="129"/>
      <c r="CE156" s="129"/>
      <c r="CF156" s="129"/>
      <c r="CG156" s="129"/>
      <c r="CH156" s="129"/>
      <c r="CI156" s="129"/>
      <c r="CJ156" s="129"/>
      <c r="CK156" s="129"/>
      <c r="CL156" s="129"/>
      <c r="CM156" s="129"/>
      <c r="CN156" s="129"/>
      <c r="CO156" s="129"/>
      <c r="CP156" s="129"/>
      <c r="CQ156" s="129"/>
      <c r="CR156" s="129"/>
      <c r="CS156" s="129"/>
      <c r="CT156" s="129"/>
      <c r="CU156" s="129"/>
      <c r="CV156" s="129"/>
      <c r="CW156" s="129"/>
      <c r="CX156" s="129"/>
      <c r="CY156" s="129"/>
      <c r="CZ156" s="129"/>
      <c r="DA156" s="129"/>
      <c r="DB156" s="129"/>
      <c r="DC156" s="129"/>
      <c r="DD156" s="129"/>
      <c r="DE156" s="129"/>
      <c r="DF156" s="129"/>
      <c r="DG156" s="129"/>
      <c r="DH156" s="129"/>
      <c r="DI156" s="129"/>
      <c r="DJ156" s="129"/>
      <c r="DK156" s="129"/>
      <c r="DL156" s="129"/>
      <c r="DM156" s="129"/>
      <c r="DN156" s="129"/>
      <c r="DO156" s="129"/>
      <c r="DP156" s="129"/>
      <c r="DQ156" s="129"/>
      <c r="DR156" s="129"/>
      <c r="DS156" s="129"/>
      <c r="DT156" s="129" t="str">
        <f t="shared" ca="1" si="7"/>
        <v/>
      </c>
      <c r="DU156" s="129"/>
      <c r="DV156" s="129"/>
      <c r="DW156" s="129"/>
      <c r="DX156" s="129"/>
      <c r="DY156" s="129"/>
      <c r="DZ156" s="129"/>
      <c r="EA156" s="129"/>
      <c r="EB156" s="129"/>
      <c r="EC156" s="129"/>
      <c r="ED156" s="129"/>
      <c r="EE156" s="129"/>
      <c r="EF156" s="129"/>
      <c r="IE156" s="128" t="str">
        <f t="shared" ca="1" si="8"/>
        <v/>
      </c>
    </row>
    <row r="157" spans="1:239" x14ac:dyDescent="0.25">
      <c r="A157" s="129"/>
      <c r="B157" s="129"/>
      <c r="C157" s="129"/>
      <c r="D157" s="129"/>
      <c r="E157" s="129"/>
      <c r="F157" s="129"/>
      <c r="G157" s="129"/>
      <c r="H157" s="18" t="s">
        <v>1</v>
      </c>
      <c r="I157" s="7" t="s">
        <v>2</v>
      </c>
      <c r="J157" s="7" t="s">
        <v>3</v>
      </c>
      <c r="K157" s="19" t="s">
        <v>4</v>
      </c>
      <c r="L157" s="10"/>
      <c r="M157" s="10"/>
      <c r="N157" s="10"/>
      <c r="O157" s="84"/>
      <c r="P157" s="20"/>
      <c r="Q157" s="129"/>
      <c r="R157" s="129"/>
      <c r="S157" s="129"/>
      <c r="T157" s="129"/>
      <c r="U157" s="129"/>
      <c r="V157" s="129"/>
      <c r="W157" s="129"/>
      <c r="X157" s="129"/>
      <c r="Y157" s="129"/>
      <c r="Z157" s="129"/>
      <c r="AA157" s="129"/>
      <c r="AB157" s="129"/>
      <c r="AC157" s="129"/>
      <c r="AD157" s="129"/>
      <c r="AE157" s="129"/>
      <c r="AF157" s="129"/>
      <c r="AG157" s="129"/>
      <c r="AH157" s="129"/>
      <c r="AI157" s="129"/>
      <c r="AJ157" s="129"/>
      <c r="AK157" s="129"/>
      <c r="AL157" s="129"/>
      <c r="AM157" s="129"/>
      <c r="AN157" s="129"/>
      <c r="AO157" s="129"/>
      <c r="AP157" s="129"/>
      <c r="AQ157" s="129"/>
      <c r="AR157" s="129"/>
      <c r="AS157" s="129"/>
      <c r="AT157" s="129"/>
      <c r="AU157" s="129"/>
      <c r="AV157" s="129"/>
      <c r="AW157" s="129"/>
      <c r="AX157" s="129"/>
      <c r="AY157" s="129"/>
      <c r="AZ157" s="129"/>
      <c r="BA157" s="129"/>
      <c r="BB157" s="129"/>
      <c r="BC157" s="129"/>
      <c r="BD157" s="129"/>
      <c r="BE157" s="129"/>
      <c r="BF157" s="129"/>
      <c r="BG157" s="129"/>
      <c r="BH157" s="129"/>
      <c r="BI157" s="129"/>
      <c r="BJ157" s="129"/>
      <c r="BK157" s="129"/>
      <c r="BL157" s="129"/>
      <c r="BM157" s="129"/>
      <c r="BN157" s="129"/>
      <c r="BO157" s="129"/>
      <c r="BP157" s="129"/>
      <c r="BQ157" s="129"/>
      <c r="BR157" s="129"/>
      <c r="BS157" s="129"/>
      <c r="BT157" s="129"/>
      <c r="BU157" s="129"/>
      <c r="BV157" s="129"/>
      <c r="BW157" s="129"/>
      <c r="BX157" s="129"/>
      <c r="BY157" s="129"/>
      <c r="BZ157" s="129"/>
      <c r="CA157" s="129"/>
      <c r="CB157" s="129"/>
      <c r="CC157" s="129"/>
      <c r="CD157" s="129"/>
      <c r="CE157" s="129"/>
      <c r="CF157" s="129"/>
      <c r="CG157" s="129"/>
      <c r="CH157" s="129"/>
      <c r="CI157" s="129"/>
      <c r="CJ157" s="129"/>
      <c r="CK157" s="129"/>
      <c r="CL157" s="129"/>
      <c r="CM157" s="129"/>
      <c r="CN157" s="129"/>
      <c r="CO157" s="129"/>
      <c r="CP157" s="129"/>
      <c r="CQ157" s="129"/>
      <c r="CR157" s="129"/>
      <c r="CS157" s="129"/>
      <c r="CT157" s="129"/>
      <c r="CU157" s="129"/>
      <c r="CV157" s="129"/>
      <c r="CW157" s="129"/>
      <c r="CX157" s="129"/>
      <c r="CY157" s="129"/>
      <c r="CZ157" s="129"/>
      <c r="DA157" s="129"/>
      <c r="DB157" s="129"/>
      <c r="DC157" s="129"/>
      <c r="DD157" s="129"/>
      <c r="DE157" s="129"/>
      <c r="DF157" s="129"/>
      <c r="DG157" s="129"/>
      <c r="DH157" s="129"/>
      <c r="DI157" s="129"/>
      <c r="DJ157" s="129"/>
      <c r="DK157" s="129"/>
      <c r="DL157" s="129"/>
      <c r="DM157" s="129"/>
      <c r="DN157" s="129"/>
      <c r="DO157" s="129"/>
      <c r="DP157" s="129"/>
      <c r="DQ157" s="129"/>
      <c r="DR157" s="129"/>
      <c r="DS157" s="129"/>
      <c r="DT157" s="129" t="str">
        <f t="shared" ca="1" si="7"/>
        <v/>
      </c>
      <c r="DU157" s="129"/>
      <c r="DV157" s="129"/>
      <c r="DW157" s="129"/>
      <c r="DX157" s="129"/>
      <c r="DY157" s="129"/>
      <c r="DZ157" s="129"/>
      <c r="EA157" s="129"/>
      <c r="EB157" s="129"/>
      <c r="EC157" s="129"/>
      <c r="ED157" s="129"/>
      <c r="EE157" s="129"/>
      <c r="EF157" s="129"/>
      <c r="IE157" s="128" t="str">
        <f t="shared" ca="1" si="8"/>
        <v/>
      </c>
    </row>
    <row r="158" spans="1:239" x14ac:dyDescent="0.25">
      <c r="A158" s="129"/>
      <c r="B158" s="129"/>
      <c r="C158" s="129"/>
      <c r="D158" s="129"/>
      <c r="E158" s="129"/>
      <c r="F158" s="129"/>
      <c r="G158" s="129"/>
      <c r="H158" s="20" t="s">
        <v>556</v>
      </c>
      <c r="I158" s="10">
        <v>0</v>
      </c>
      <c r="J158" s="10" t="str">
        <f>INDEX(rngUnitSettings,MATCH("Length",INDEX(rngUnitSettings,,1),0),2)</f>
        <v>mm</v>
      </c>
      <c r="K158" s="21" t="s">
        <v>557</v>
      </c>
      <c r="L158" s="10"/>
      <c r="M158" s="10"/>
      <c r="N158" s="10"/>
      <c r="O158" s="84"/>
      <c r="P158" s="20"/>
      <c r="Q158" s="129"/>
      <c r="R158" s="129"/>
      <c r="S158" s="129"/>
      <c r="T158" s="129"/>
      <c r="U158" s="129"/>
      <c r="V158" s="129"/>
      <c r="W158" s="129"/>
      <c r="X158" s="129"/>
      <c r="Y158" s="129"/>
      <c r="Z158" s="129"/>
      <c r="AA158" s="129"/>
      <c r="AB158" s="129"/>
      <c r="AC158" s="129"/>
      <c r="AD158" s="129"/>
      <c r="AE158" s="129"/>
      <c r="AF158" s="129"/>
      <c r="AG158" s="129"/>
      <c r="AH158" s="129"/>
      <c r="AI158" s="129"/>
      <c r="AJ158" s="129"/>
      <c r="AK158" s="129"/>
      <c r="AL158" s="129"/>
      <c r="AM158" s="129"/>
      <c r="AN158" s="129"/>
      <c r="AO158" s="129"/>
      <c r="AP158" s="129"/>
      <c r="AQ158" s="129"/>
      <c r="AR158" s="129"/>
      <c r="AS158" s="129"/>
      <c r="AT158" s="129"/>
      <c r="AU158" s="129"/>
      <c r="AV158" s="129"/>
      <c r="AW158" s="129"/>
      <c r="AX158" s="129"/>
      <c r="AY158" s="129"/>
      <c r="AZ158" s="129"/>
      <c r="BA158" s="129"/>
      <c r="BB158" s="129"/>
      <c r="BC158" s="129"/>
      <c r="BD158" s="129"/>
      <c r="BE158" s="129"/>
      <c r="BF158" s="129"/>
      <c r="BG158" s="129"/>
      <c r="BH158" s="129"/>
      <c r="BI158" s="129"/>
      <c r="BJ158" s="129"/>
      <c r="BK158" s="129"/>
      <c r="BL158" s="129"/>
      <c r="BM158" s="129"/>
      <c r="BN158" s="129"/>
      <c r="BO158" s="129"/>
      <c r="BP158" s="129"/>
      <c r="BQ158" s="129"/>
      <c r="BR158" s="129"/>
      <c r="BS158" s="129"/>
      <c r="BT158" s="129"/>
      <c r="BU158" s="129"/>
      <c r="BV158" s="129"/>
      <c r="BW158" s="129"/>
      <c r="BX158" s="129"/>
      <c r="BY158" s="129"/>
      <c r="BZ158" s="129"/>
      <c r="CA158" s="129"/>
      <c r="CB158" s="129"/>
      <c r="CC158" s="129"/>
      <c r="CD158" s="129"/>
      <c r="CE158" s="129"/>
      <c r="CF158" s="129"/>
      <c r="CG158" s="129"/>
      <c r="CH158" s="129"/>
      <c r="CI158" s="129"/>
      <c r="CJ158" s="129"/>
      <c r="CK158" s="129"/>
      <c r="CL158" s="129"/>
      <c r="CM158" s="129"/>
      <c r="CN158" s="129"/>
      <c r="CO158" s="129"/>
      <c r="CP158" s="129"/>
      <c r="CQ158" s="129"/>
      <c r="CR158" s="129"/>
      <c r="CS158" s="129"/>
      <c r="CT158" s="129"/>
      <c r="CU158" s="129"/>
      <c r="CV158" s="129"/>
      <c r="CW158" s="129"/>
      <c r="CX158" s="129"/>
      <c r="CY158" s="129"/>
      <c r="CZ158" s="129"/>
      <c r="DA158" s="129"/>
      <c r="DB158" s="129"/>
      <c r="DC158" s="129"/>
      <c r="DD158" s="129"/>
      <c r="DE158" s="129"/>
      <c r="DF158" s="129"/>
      <c r="DG158" s="129"/>
      <c r="DH158" s="129"/>
      <c r="DI158" s="129"/>
      <c r="DJ158" s="129"/>
      <c r="DK158" s="129"/>
      <c r="DL158" s="129"/>
      <c r="DM158" s="129"/>
      <c r="DN158" s="129"/>
      <c r="DO158" s="129"/>
      <c r="DP158" s="129"/>
      <c r="DQ158" s="129"/>
      <c r="DR158" s="129"/>
      <c r="DS158" s="129"/>
      <c r="DT158" s="129" t="str">
        <f t="shared" ca="1" si="7"/>
        <v/>
      </c>
      <c r="DU158" s="129"/>
      <c r="DV158" s="129"/>
      <c r="DW158" s="129"/>
      <c r="DX158" s="129"/>
      <c r="DY158" s="129"/>
      <c r="DZ158" s="129"/>
      <c r="EA158" s="129"/>
      <c r="EB158" s="129"/>
      <c r="EC158" s="129"/>
      <c r="ED158" s="129"/>
      <c r="EE158" s="129"/>
      <c r="EF158" s="129"/>
      <c r="IE158" s="128" t="str">
        <f t="shared" ca="1" si="8"/>
        <v/>
      </c>
    </row>
    <row r="159" spans="1:239" x14ac:dyDescent="0.25">
      <c r="A159" s="129"/>
      <c r="B159" s="129"/>
      <c r="C159" s="129"/>
      <c r="D159" s="129"/>
      <c r="E159" s="129"/>
      <c r="F159" s="129"/>
      <c r="G159" s="129"/>
      <c r="H159" s="20" t="s">
        <v>558</v>
      </c>
      <c r="I159" s="10">
        <v>0</v>
      </c>
      <c r="J159" s="10" t="str">
        <f>INDEX(rngUnitSettings,MATCH("Length",INDEX(rngUnitSettings,,1),0),2)</f>
        <v>mm</v>
      </c>
      <c r="K159" s="21" t="s">
        <v>559</v>
      </c>
      <c r="L159" s="10"/>
      <c r="M159" s="10"/>
      <c r="N159" s="10"/>
      <c r="O159" s="84"/>
      <c r="P159" s="20"/>
      <c r="Q159" s="129"/>
      <c r="R159" s="129"/>
      <c r="S159" s="129"/>
      <c r="T159" s="129"/>
      <c r="U159" s="129"/>
      <c r="V159" s="129"/>
      <c r="W159" s="129"/>
      <c r="X159" s="129"/>
      <c r="Y159" s="129"/>
      <c r="Z159" s="129"/>
      <c r="AA159" s="129"/>
      <c r="AB159" s="129"/>
      <c r="AC159" s="129"/>
      <c r="AD159" s="129"/>
      <c r="AE159" s="129"/>
      <c r="AF159" s="129"/>
      <c r="AG159" s="129"/>
      <c r="AH159" s="129"/>
      <c r="AI159" s="129"/>
      <c r="AJ159" s="129"/>
      <c r="AK159" s="129"/>
      <c r="AL159" s="129"/>
      <c r="AM159" s="129"/>
      <c r="AN159" s="129"/>
      <c r="AO159" s="129"/>
      <c r="AP159" s="129"/>
      <c r="AQ159" s="129"/>
      <c r="AR159" s="129"/>
      <c r="AS159" s="129"/>
      <c r="AT159" s="129"/>
      <c r="AU159" s="129"/>
      <c r="AV159" s="129"/>
      <c r="AW159" s="129"/>
      <c r="AX159" s="129"/>
      <c r="AY159" s="129"/>
      <c r="AZ159" s="129"/>
      <c r="BA159" s="129"/>
      <c r="BB159" s="129"/>
      <c r="BC159" s="129"/>
      <c r="BD159" s="129"/>
      <c r="BE159" s="129"/>
      <c r="BF159" s="129"/>
      <c r="BG159" s="129"/>
      <c r="BH159" s="129"/>
      <c r="BI159" s="129"/>
      <c r="BJ159" s="129"/>
      <c r="BK159" s="129"/>
      <c r="BL159" s="129"/>
      <c r="BM159" s="129"/>
      <c r="BN159" s="129"/>
      <c r="BO159" s="129"/>
      <c r="BP159" s="129"/>
      <c r="BQ159" s="129"/>
      <c r="BR159" s="129"/>
      <c r="BS159" s="129"/>
      <c r="BT159" s="129"/>
      <c r="BU159" s="129"/>
      <c r="BV159" s="129"/>
      <c r="BW159" s="129"/>
      <c r="BX159" s="129"/>
      <c r="BY159" s="129"/>
      <c r="BZ159" s="129"/>
      <c r="CA159" s="129"/>
      <c r="CB159" s="129"/>
      <c r="CC159" s="129"/>
      <c r="CD159" s="129"/>
      <c r="CE159" s="129"/>
      <c r="CF159" s="129"/>
      <c r="CG159" s="129"/>
      <c r="CH159" s="129"/>
      <c r="CI159" s="129"/>
      <c r="CJ159" s="129"/>
      <c r="CK159" s="129"/>
      <c r="CL159" s="129"/>
      <c r="CM159" s="129"/>
      <c r="CN159" s="129"/>
      <c r="CO159" s="129"/>
      <c r="CP159" s="129"/>
      <c r="CQ159" s="129"/>
      <c r="CR159" s="129"/>
      <c r="CS159" s="129"/>
      <c r="CT159" s="129"/>
      <c r="CU159" s="129"/>
      <c r="CV159" s="129"/>
      <c r="CW159" s="129"/>
      <c r="CX159" s="129"/>
      <c r="CY159" s="129"/>
      <c r="CZ159" s="129"/>
      <c r="DA159" s="129"/>
      <c r="DB159" s="129"/>
      <c r="DC159" s="129"/>
      <c r="DD159" s="129"/>
      <c r="DE159" s="129"/>
      <c r="DF159" s="129"/>
      <c r="DG159" s="129"/>
      <c r="DH159" s="129"/>
      <c r="DI159" s="129"/>
      <c r="DJ159" s="129"/>
      <c r="DK159" s="129"/>
      <c r="DL159" s="129"/>
      <c r="DM159" s="129"/>
      <c r="DN159" s="129"/>
      <c r="DO159" s="129"/>
      <c r="DP159" s="129"/>
      <c r="DQ159" s="129"/>
      <c r="DR159" s="129"/>
      <c r="DS159" s="129"/>
      <c r="DT159" s="129" t="str">
        <f t="shared" ca="1" si="7"/>
        <v/>
      </c>
      <c r="DU159" s="129"/>
      <c r="DV159" s="129"/>
      <c r="DW159" s="129"/>
      <c r="DX159" s="129"/>
      <c r="DY159" s="129"/>
      <c r="DZ159" s="129"/>
      <c r="EA159" s="129"/>
      <c r="EB159" s="129"/>
      <c r="EC159" s="129"/>
      <c r="ED159" s="129"/>
      <c r="EE159" s="129"/>
      <c r="EF159" s="129"/>
      <c r="IE159" s="128" t="str">
        <f t="shared" ca="1" si="8"/>
        <v/>
      </c>
    </row>
    <row r="160" spans="1:239" x14ac:dyDescent="0.25">
      <c r="A160" s="129"/>
      <c r="B160" s="129"/>
      <c r="C160" s="129"/>
      <c r="D160" s="129"/>
      <c r="E160" s="129"/>
      <c r="F160" s="129"/>
      <c r="G160" s="129"/>
      <c r="H160" s="131" t="s">
        <v>560</v>
      </c>
      <c r="I160" s="132"/>
      <c r="J160" s="132"/>
      <c r="K160" s="132"/>
      <c r="L160" s="132"/>
      <c r="M160" s="132"/>
      <c r="N160" s="132"/>
      <c r="O160" s="84"/>
      <c r="P160" s="20"/>
      <c r="Q160" s="129"/>
      <c r="R160" s="129"/>
      <c r="S160" s="129"/>
      <c r="T160" s="129"/>
      <c r="U160" s="129"/>
      <c r="V160" s="129"/>
      <c r="W160" s="129"/>
      <c r="X160" s="129"/>
      <c r="Y160" s="129"/>
      <c r="Z160" s="129"/>
      <c r="AA160" s="129"/>
      <c r="AB160" s="129"/>
      <c r="AC160" s="129"/>
      <c r="AD160" s="129"/>
      <c r="AE160" s="129"/>
      <c r="AF160" s="129"/>
      <c r="AG160" s="129"/>
      <c r="AH160" s="129"/>
      <c r="AI160" s="129"/>
      <c r="AJ160" s="129"/>
      <c r="AK160" s="129"/>
      <c r="AL160" s="129"/>
      <c r="AM160" s="129"/>
      <c r="AN160" s="129"/>
      <c r="AO160" s="129"/>
      <c r="AP160" s="129"/>
      <c r="AQ160" s="129"/>
      <c r="AR160" s="129"/>
      <c r="AS160" s="129"/>
      <c r="AT160" s="129"/>
      <c r="AU160" s="129"/>
      <c r="AV160" s="129"/>
      <c r="AW160" s="129"/>
      <c r="AX160" s="129"/>
      <c r="AY160" s="129"/>
      <c r="AZ160" s="129"/>
      <c r="BA160" s="129"/>
      <c r="BB160" s="129"/>
      <c r="BC160" s="129"/>
      <c r="BD160" s="129"/>
      <c r="BE160" s="129"/>
      <c r="BF160" s="129"/>
      <c r="BG160" s="129"/>
      <c r="BH160" s="129"/>
      <c r="BI160" s="129"/>
      <c r="BJ160" s="129"/>
      <c r="BK160" s="129"/>
      <c r="BL160" s="129"/>
      <c r="BM160" s="129"/>
      <c r="BN160" s="129"/>
      <c r="BO160" s="129"/>
      <c r="BP160" s="129"/>
      <c r="BQ160" s="129"/>
      <c r="BR160" s="129"/>
      <c r="BS160" s="129"/>
      <c r="BT160" s="129"/>
      <c r="BU160" s="129"/>
      <c r="BV160" s="129"/>
      <c r="BW160" s="129"/>
      <c r="BX160" s="129"/>
      <c r="BY160" s="129"/>
      <c r="BZ160" s="129"/>
      <c r="CA160" s="129"/>
      <c r="CB160" s="129"/>
      <c r="CC160" s="129"/>
      <c r="CD160" s="129"/>
      <c r="CE160" s="129"/>
      <c r="CF160" s="129"/>
      <c r="CG160" s="129"/>
      <c r="CH160" s="129"/>
      <c r="CI160" s="129"/>
      <c r="CJ160" s="129"/>
      <c r="CK160" s="129"/>
      <c r="CL160" s="129"/>
      <c r="CM160" s="129"/>
      <c r="CN160" s="129"/>
      <c r="CO160" s="129"/>
      <c r="CP160" s="129"/>
      <c r="CQ160" s="129"/>
      <c r="CR160" s="129"/>
      <c r="CS160" s="129"/>
      <c r="CT160" s="129"/>
      <c r="CU160" s="129"/>
      <c r="CV160" s="129"/>
      <c r="CW160" s="129"/>
      <c r="CX160" s="129"/>
      <c r="CY160" s="129"/>
      <c r="CZ160" s="129"/>
      <c r="DA160" s="129"/>
      <c r="DB160" s="129"/>
      <c r="DC160" s="129"/>
      <c r="DD160" s="129"/>
      <c r="DE160" s="129"/>
      <c r="DF160" s="129"/>
      <c r="DG160" s="129"/>
      <c r="DH160" s="129"/>
      <c r="DI160" s="129"/>
      <c r="DJ160" s="129"/>
      <c r="DK160" s="129"/>
      <c r="DL160" s="129"/>
      <c r="DM160" s="129"/>
      <c r="DN160" s="129"/>
      <c r="DO160" s="129"/>
      <c r="DP160" s="129"/>
      <c r="DQ160" s="129"/>
      <c r="DR160" s="129"/>
      <c r="DS160" s="129"/>
      <c r="DT160" s="129" t="str">
        <f t="shared" ca="1" si="7"/>
        <v/>
      </c>
      <c r="DU160" s="129"/>
      <c r="DV160" s="129"/>
      <c r="DW160" s="129"/>
      <c r="DX160" s="129"/>
      <c r="DY160" s="129"/>
      <c r="DZ160" s="129"/>
      <c r="EA160" s="129"/>
      <c r="EB160" s="129"/>
      <c r="EC160" s="129"/>
      <c r="ED160" s="129"/>
      <c r="EE160" s="129"/>
      <c r="EF160" s="129"/>
      <c r="IE160" s="128" t="str">
        <f t="shared" ca="1" si="8"/>
        <v/>
      </c>
    </row>
    <row r="161" spans="1:239" x14ac:dyDescent="0.25">
      <c r="A161" s="129"/>
      <c r="B161" s="129"/>
      <c r="C161" s="129"/>
      <c r="D161" s="129"/>
      <c r="E161" s="129"/>
      <c r="F161" s="129"/>
      <c r="G161" s="129"/>
      <c r="H161" s="18" t="s">
        <v>527</v>
      </c>
      <c r="I161" s="7" t="s">
        <v>526</v>
      </c>
      <c r="J161" s="7" t="s">
        <v>561</v>
      </c>
      <c r="K161" s="7" t="s">
        <v>562</v>
      </c>
      <c r="L161" s="7" t="s">
        <v>563</v>
      </c>
      <c r="M161" s="7" t="s">
        <v>564</v>
      </c>
      <c r="N161" s="7" t="s">
        <v>3</v>
      </c>
      <c r="O161" s="84"/>
      <c r="P161" s="20"/>
      <c r="Q161" s="129"/>
      <c r="R161" s="129"/>
      <c r="S161" s="129"/>
      <c r="T161" s="129"/>
      <c r="U161" s="129"/>
      <c r="V161" s="129"/>
      <c r="W161" s="129"/>
      <c r="X161" s="129"/>
      <c r="Y161" s="129"/>
      <c r="Z161" s="129"/>
      <c r="AA161" s="129"/>
      <c r="AB161" s="129"/>
      <c r="AC161" s="129"/>
      <c r="AD161" s="129"/>
      <c r="AE161" s="129"/>
      <c r="AF161" s="129"/>
      <c r="AG161" s="129"/>
      <c r="AH161" s="129"/>
      <c r="AI161" s="129"/>
      <c r="AJ161" s="129"/>
      <c r="AK161" s="129"/>
      <c r="AL161" s="129"/>
      <c r="AM161" s="129"/>
      <c r="AN161" s="129"/>
      <c r="AO161" s="129"/>
      <c r="AP161" s="129"/>
      <c r="AQ161" s="129"/>
      <c r="AR161" s="129"/>
      <c r="AS161" s="129"/>
      <c r="AT161" s="129"/>
      <c r="AU161" s="129"/>
      <c r="AV161" s="129"/>
      <c r="AW161" s="129"/>
      <c r="AX161" s="129"/>
      <c r="AY161" s="129"/>
      <c r="AZ161" s="129"/>
      <c r="BA161" s="129"/>
      <c r="BB161" s="129"/>
      <c r="BC161" s="129"/>
      <c r="BD161" s="129"/>
      <c r="BE161" s="129"/>
      <c r="BF161" s="129"/>
      <c r="BG161" s="129"/>
      <c r="BH161" s="129"/>
      <c r="BI161" s="129"/>
      <c r="BJ161" s="129"/>
      <c r="BK161" s="129"/>
      <c r="BL161" s="129"/>
      <c r="BM161" s="129"/>
      <c r="BN161" s="129"/>
      <c r="BO161" s="129"/>
      <c r="BP161" s="129"/>
      <c r="BQ161" s="129"/>
      <c r="BR161" s="129"/>
      <c r="BS161" s="129"/>
      <c r="BT161" s="129"/>
      <c r="BU161" s="129"/>
      <c r="BV161" s="129"/>
      <c r="BW161" s="129"/>
      <c r="BX161" s="129"/>
      <c r="BY161" s="129"/>
      <c r="BZ161" s="129"/>
      <c r="CA161" s="129"/>
      <c r="CB161" s="129"/>
      <c r="CC161" s="129"/>
      <c r="CD161" s="129"/>
      <c r="CE161" s="129"/>
      <c r="CF161" s="129"/>
      <c r="CG161" s="129"/>
      <c r="CH161" s="129"/>
      <c r="CI161" s="129"/>
      <c r="CJ161" s="129"/>
      <c r="CK161" s="129"/>
      <c r="CL161" s="129"/>
      <c r="CM161" s="129"/>
      <c r="CN161" s="129"/>
      <c r="CO161" s="129"/>
      <c r="CP161" s="129"/>
      <c r="CQ161" s="129"/>
      <c r="CR161" s="129"/>
      <c r="CS161" s="129"/>
      <c r="CT161" s="129"/>
      <c r="CU161" s="129"/>
      <c r="CV161" s="129"/>
      <c r="CW161" s="129"/>
      <c r="CX161" s="129"/>
      <c r="CY161" s="129"/>
      <c r="CZ161" s="129"/>
      <c r="DA161" s="129"/>
      <c r="DB161" s="129"/>
      <c r="DC161" s="129"/>
      <c r="DD161" s="129"/>
      <c r="DE161" s="129"/>
      <c r="DF161" s="129"/>
      <c r="DG161" s="129"/>
      <c r="DH161" s="129"/>
      <c r="DI161" s="129"/>
      <c r="DJ161" s="129"/>
      <c r="DK161" s="129"/>
      <c r="DL161" s="129"/>
      <c r="DM161" s="129"/>
      <c r="DN161" s="129"/>
      <c r="DO161" s="129"/>
      <c r="DP161" s="129"/>
      <c r="DQ161" s="129"/>
      <c r="DR161" s="129"/>
      <c r="DS161" s="129"/>
      <c r="DT161" s="129" t="str">
        <f t="shared" ca="1" si="7"/>
        <v/>
      </c>
      <c r="DU161" s="129"/>
      <c r="DV161" s="129"/>
      <c r="DW161" s="129"/>
      <c r="DX161" s="129"/>
      <c r="DY161" s="129"/>
      <c r="DZ161" s="129"/>
      <c r="EA161" s="129"/>
      <c r="EB161" s="129"/>
      <c r="EC161" s="129"/>
      <c r="ED161" s="129"/>
      <c r="EE161" s="129"/>
      <c r="EF161" s="129"/>
      <c r="IE161" s="128" t="str">
        <f t="shared" ca="1" si="8"/>
        <v/>
      </c>
    </row>
    <row r="162" spans="1:239" x14ac:dyDescent="0.25">
      <c r="A162" s="129"/>
      <c r="B162" s="129"/>
      <c r="C162" s="129"/>
      <c r="D162" s="129"/>
      <c r="E162" s="129"/>
      <c r="F162" s="129"/>
      <c r="G162" s="129"/>
      <c r="H162" s="10">
        <v>800</v>
      </c>
      <c r="I162" s="10">
        <v>500</v>
      </c>
      <c r="J162" s="10">
        <v>180</v>
      </c>
      <c r="K162" s="10">
        <v>500</v>
      </c>
      <c r="L162" s="10">
        <v>200</v>
      </c>
      <c r="M162" s="10">
        <v>30</v>
      </c>
      <c r="N162" s="10" t="str">
        <f>INDEX(rngUnitSettings,MATCH("Length",INDEX(rngUnitSettings,,1),0),2)</f>
        <v>mm</v>
      </c>
      <c r="O162" s="84"/>
      <c r="P162" s="20"/>
      <c r="Q162" s="129"/>
      <c r="R162" s="129"/>
      <c r="S162" s="129"/>
      <c r="T162" s="129"/>
      <c r="U162" s="129"/>
      <c r="V162" s="129"/>
      <c r="W162" s="129"/>
      <c r="X162" s="129"/>
      <c r="Y162" s="129"/>
      <c r="Z162" s="129"/>
      <c r="AA162" s="129"/>
      <c r="AB162" s="129"/>
      <c r="AC162" s="129"/>
      <c r="AD162" s="129"/>
      <c r="AE162" s="129"/>
      <c r="AF162" s="129"/>
      <c r="AG162" s="129"/>
      <c r="AH162" s="129"/>
      <c r="AI162" s="129"/>
      <c r="AJ162" s="129"/>
      <c r="AK162" s="129"/>
      <c r="AL162" s="129"/>
      <c r="AM162" s="129"/>
      <c r="AN162" s="129"/>
      <c r="AO162" s="129"/>
      <c r="AP162" s="129"/>
      <c r="AQ162" s="129"/>
      <c r="AR162" s="129"/>
      <c r="AS162" s="129"/>
      <c r="AT162" s="129"/>
      <c r="AU162" s="129"/>
      <c r="AV162" s="129"/>
      <c r="AW162" s="129"/>
      <c r="AX162" s="129"/>
      <c r="AY162" s="129"/>
      <c r="AZ162" s="129"/>
      <c r="BA162" s="129"/>
      <c r="BB162" s="129"/>
      <c r="BC162" s="129"/>
      <c r="BD162" s="129"/>
      <c r="BE162" s="129"/>
      <c r="BF162" s="129"/>
      <c r="BG162" s="129"/>
      <c r="BH162" s="129"/>
      <c r="BI162" s="129"/>
      <c r="BJ162" s="129"/>
      <c r="BK162" s="129"/>
      <c r="BL162" s="129"/>
      <c r="BM162" s="129"/>
      <c r="BN162" s="129"/>
      <c r="BO162" s="129"/>
      <c r="BP162" s="129"/>
      <c r="BQ162" s="129"/>
      <c r="BR162" s="129"/>
      <c r="BS162" s="129"/>
      <c r="BT162" s="129"/>
      <c r="BU162" s="129"/>
      <c r="BV162" s="129"/>
      <c r="BW162" s="129"/>
      <c r="BX162" s="129"/>
      <c r="BY162" s="129"/>
      <c r="BZ162" s="129"/>
      <c r="CA162" s="129"/>
      <c r="CB162" s="129"/>
      <c r="CC162" s="129"/>
      <c r="CD162" s="129"/>
      <c r="CE162" s="129"/>
      <c r="CF162" s="129"/>
      <c r="CG162" s="129"/>
      <c r="CH162" s="129"/>
      <c r="CI162" s="129"/>
      <c r="CJ162" s="129"/>
      <c r="CK162" s="129"/>
      <c r="CL162" s="129"/>
      <c r="CM162" s="129"/>
      <c r="CN162" s="129"/>
      <c r="CO162" s="129"/>
      <c r="CP162" s="129"/>
      <c r="CQ162" s="129"/>
      <c r="CR162" s="129"/>
      <c r="CS162" s="129"/>
      <c r="CT162" s="129"/>
      <c r="CU162" s="129"/>
      <c r="CV162" s="129"/>
      <c r="CW162" s="129"/>
      <c r="CX162" s="129"/>
      <c r="CY162" s="129"/>
      <c r="CZ162" s="129"/>
      <c r="DA162" s="129"/>
      <c r="DB162" s="129"/>
      <c r="DC162" s="129"/>
      <c r="DD162" s="129"/>
      <c r="DE162" s="129"/>
      <c r="DF162" s="129"/>
      <c r="DG162" s="129"/>
      <c r="DH162" s="129"/>
      <c r="DI162" s="129"/>
      <c r="DJ162" s="129"/>
      <c r="DK162" s="129"/>
      <c r="DL162" s="129"/>
      <c r="DM162" s="129"/>
      <c r="DN162" s="129"/>
      <c r="DO162" s="129"/>
      <c r="DP162" s="129"/>
      <c r="DQ162" s="129"/>
      <c r="DR162" s="129"/>
      <c r="DS162" s="129"/>
      <c r="DT162" s="129" t="str">
        <f t="shared" ca="1" si="7"/>
        <v/>
      </c>
      <c r="DU162" s="129"/>
      <c r="DV162" s="129"/>
      <c r="DW162" s="129"/>
      <c r="DX162" s="129"/>
      <c r="DY162" s="129"/>
      <c r="DZ162" s="129"/>
      <c r="EA162" s="129"/>
      <c r="EB162" s="129"/>
      <c r="EC162" s="129"/>
      <c r="ED162" s="129"/>
      <c r="EE162" s="129"/>
      <c r="EF162" s="129"/>
      <c r="IE162" s="128" t="str">
        <f t="shared" ca="1" si="8"/>
        <v/>
      </c>
    </row>
    <row r="163" spans="1:239" x14ac:dyDescent="0.25">
      <c r="A163" s="129"/>
      <c r="B163" s="129"/>
      <c r="C163" s="129"/>
      <c r="D163" s="129"/>
      <c r="E163" s="129"/>
      <c r="F163" s="129"/>
      <c r="G163" s="129"/>
      <c r="H163" s="20"/>
      <c r="I163" s="10"/>
      <c r="J163" s="10"/>
      <c r="K163" s="10"/>
      <c r="L163" s="10"/>
      <c r="M163" s="10"/>
      <c r="N163" s="10"/>
      <c r="O163" s="84"/>
      <c r="P163" s="20"/>
      <c r="Q163" s="129"/>
      <c r="R163" s="129"/>
      <c r="S163" s="129"/>
      <c r="T163" s="129"/>
      <c r="U163" s="129"/>
      <c r="V163" s="129"/>
      <c r="W163" s="129"/>
      <c r="X163" s="129"/>
      <c r="Y163" s="129"/>
      <c r="Z163" s="129"/>
      <c r="AA163" s="129"/>
      <c r="AB163" s="129"/>
      <c r="AC163" s="129"/>
      <c r="AD163" s="129"/>
      <c r="AE163" s="129"/>
      <c r="AF163" s="129"/>
      <c r="AG163" s="129"/>
      <c r="AH163" s="129"/>
      <c r="AI163" s="129"/>
      <c r="AJ163" s="129"/>
      <c r="AK163" s="129"/>
      <c r="AL163" s="129"/>
      <c r="AM163" s="129"/>
      <c r="AN163" s="129"/>
      <c r="AO163" s="129"/>
      <c r="AP163" s="129"/>
      <c r="AQ163" s="129"/>
      <c r="AR163" s="129"/>
      <c r="AS163" s="129"/>
      <c r="AT163" s="129"/>
      <c r="AU163" s="129"/>
      <c r="AV163" s="129"/>
      <c r="AW163" s="129"/>
      <c r="AX163" s="129"/>
      <c r="AY163" s="129"/>
      <c r="AZ163" s="129"/>
      <c r="BA163" s="129"/>
      <c r="BB163" s="129"/>
      <c r="BC163" s="129"/>
      <c r="BD163" s="129"/>
      <c r="BE163" s="129"/>
      <c r="BF163" s="129"/>
      <c r="BG163" s="129"/>
      <c r="BH163" s="129"/>
      <c r="BI163" s="129"/>
      <c r="BJ163" s="129"/>
      <c r="BK163" s="129"/>
      <c r="BL163" s="129"/>
      <c r="BM163" s="129"/>
      <c r="BN163" s="129"/>
      <c r="BO163" s="129"/>
      <c r="BP163" s="129"/>
      <c r="BQ163" s="129"/>
      <c r="BR163" s="129"/>
      <c r="BS163" s="129"/>
      <c r="BT163" s="129"/>
      <c r="BU163" s="129"/>
      <c r="BV163" s="129"/>
      <c r="BW163" s="129"/>
      <c r="BX163" s="129"/>
      <c r="BY163" s="129"/>
      <c r="BZ163" s="129"/>
      <c r="CA163" s="129"/>
      <c r="CB163" s="129"/>
      <c r="CC163" s="129"/>
      <c r="CD163" s="129"/>
      <c r="CE163" s="129"/>
      <c r="CF163" s="129"/>
      <c r="CG163" s="129"/>
      <c r="CH163" s="129"/>
      <c r="CI163" s="129"/>
      <c r="CJ163" s="129"/>
      <c r="CK163" s="129"/>
      <c r="CL163" s="129"/>
      <c r="CM163" s="129"/>
      <c r="CN163" s="129"/>
      <c r="CO163" s="129"/>
      <c r="CP163" s="129"/>
      <c r="CQ163" s="129"/>
      <c r="CR163" s="129"/>
      <c r="CS163" s="129"/>
      <c r="CT163" s="129"/>
      <c r="CU163" s="129"/>
      <c r="CV163" s="129"/>
      <c r="CW163" s="129"/>
      <c r="CX163" s="129"/>
      <c r="CY163" s="129"/>
      <c r="CZ163" s="129"/>
      <c r="DA163" s="129"/>
      <c r="DB163" s="129"/>
      <c r="DC163" s="129"/>
      <c r="DD163" s="129"/>
      <c r="DE163" s="129"/>
      <c r="DF163" s="129"/>
      <c r="DG163" s="129"/>
      <c r="DH163" s="129"/>
      <c r="DI163" s="129"/>
      <c r="DJ163" s="129"/>
      <c r="DK163" s="129"/>
      <c r="DL163" s="129"/>
      <c r="DM163" s="129"/>
      <c r="DN163" s="129"/>
      <c r="DO163" s="129"/>
      <c r="DP163" s="129"/>
      <c r="DQ163" s="129"/>
      <c r="DR163" s="129"/>
      <c r="DS163" s="129"/>
      <c r="DT163" s="129" t="str">
        <f t="shared" ca="1" si="7"/>
        <v/>
      </c>
      <c r="DU163" s="129"/>
      <c r="DV163" s="129"/>
      <c r="DW163" s="129"/>
      <c r="DX163" s="129"/>
      <c r="DY163" s="129"/>
      <c r="DZ163" s="129"/>
      <c r="EA163" s="129"/>
      <c r="EB163" s="129"/>
      <c r="EC163" s="129"/>
      <c r="ED163" s="129"/>
      <c r="EE163" s="129"/>
      <c r="EF163" s="129"/>
      <c r="IE163" s="128" t="str">
        <f t="shared" ca="1" si="8"/>
        <v/>
      </c>
    </row>
    <row r="164" spans="1:239" x14ac:dyDescent="0.25">
      <c r="A164" s="129"/>
      <c r="B164" s="129"/>
      <c r="C164" s="129"/>
      <c r="D164" s="129"/>
      <c r="E164" s="129"/>
      <c r="F164" s="129"/>
      <c r="G164" s="129"/>
      <c r="H164" s="17" t="s">
        <v>489</v>
      </c>
      <c r="I164" s="132"/>
      <c r="J164" s="132"/>
      <c r="K164" s="132"/>
      <c r="L164" s="132"/>
      <c r="M164" s="132"/>
      <c r="N164" s="10"/>
      <c r="O164" s="84"/>
      <c r="P164" s="20"/>
      <c r="Q164" s="129"/>
      <c r="R164" s="129"/>
      <c r="S164" s="129"/>
      <c r="T164" s="129"/>
      <c r="U164" s="129"/>
      <c r="V164" s="129"/>
      <c r="W164" s="129"/>
      <c r="X164" s="129"/>
      <c r="Y164" s="129"/>
      <c r="Z164" s="129"/>
      <c r="AA164" s="129"/>
      <c r="AB164" s="129"/>
      <c r="AC164" s="129"/>
      <c r="AD164" s="129"/>
      <c r="AE164" s="129"/>
      <c r="AF164" s="129"/>
      <c r="AG164" s="129"/>
      <c r="AH164" s="129"/>
      <c r="AI164" s="129"/>
      <c r="AJ164" s="129"/>
      <c r="AK164" s="129"/>
      <c r="AL164" s="129"/>
      <c r="AM164" s="129"/>
      <c r="AN164" s="129"/>
      <c r="AO164" s="129"/>
      <c r="AP164" s="129"/>
      <c r="AQ164" s="129"/>
      <c r="AR164" s="129"/>
      <c r="AS164" s="129"/>
      <c r="AT164" s="129"/>
      <c r="AU164" s="129"/>
      <c r="AV164" s="129"/>
      <c r="AW164" s="129"/>
      <c r="AX164" s="129"/>
      <c r="AY164" s="129"/>
      <c r="AZ164" s="129"/>
      <c r="BA164" s="129"/>
      <c r="BB164" s="129"/>
      <c r="BC164" s="129"/>
      <c r="BD164" s="129"/>
      <c r="BE164" s="129"/>
      <c r="BF164" s="129"/>
      <c r="BG164" s="129"/>
      <c r="BH164" s="129"/>
      <c r="BI164" s="129"/>
      <c r="BJ164" s="129"/>
      <c r="BK164" s="129"/>
      <c r="BL164" s="129"/>
      <c r="BM164" s="129"/>
      <c r="BN164" s="129"/>
      <c r="BO164" s="129"/>
      <c r="BP164" s="129"/>
      <c r="BQ164" s="129"/>
      <c r="BR164" s="129"/>
      <c r="BS164" s="129"/>
      <c r="BT164" s="129"/>
      <c r="BU164" s="129"/>
      <c r="BV164" s="129"/>
      <c r="BW164" s="129"/>
      <c r="BX164" s="129"/>
      <c r="BY164" s="129"/>
      <c r="BZ164" s="129"/>
      <c r="CA164" s="129"/>
      <c r="CB164" s="129"/>
      <c r="CC164" s="129"/>
      <c r="CD164" s="129"/>
      <c r="CE164" s="129"/>
      <c r="CF164" s="129"/>
      <c r="CG164" s="129"/>
      <c r="CH164" s="129"/>
      <c r="CI164" s="129"/>
      <c r="CJ164" s="129"/>
      <c r="CK164" s="129"/>
      <c r="CL164" s="129"/>
      <c r="CM164" s="129"/>
      <c r="CN164" s="129"/>
      <c r="CO164" s="129"/>
      <c r="CP164" s="129"/>
      <c r="CQ164" s="129"/>
      <c r="CR164" s="129"/>
      <c r="CS164" s="129"/>
      <c r="CT164" s="129"/>
      <c r="CU164" s="129"/>
      <c r="CV164" s="129"/>
      <c r="CW164" s="129"/>
      <c r="CX164" s="129"/>
      <c r="CY164" s="129"/>
      <c r="CZ164" s="129"/>
      <c r="DA164" s="129"/>
      <c r="DB164" s="129"/>
      <c r="DC164" s="129"/>
      <c r="DD164" s="129"/>
      <c r="DE164" s="129"/>
      <c r="DF164" s="129"/>
      <c r="DG164" s="129"/>
      <c r="DH164" s="129"/>
      <c r="DI164" s="129"/>
      <c r="DJ164" s="129"/>
      <c r="DK164" s="129"/>
      <c r="DL164" s="129"/>
      <c r="DM164" s="129"/>
      <c r="DN164" s="129"/>
      <c r="DO164" s="129"/>
      <c r="DP164" s="129"/>
      <c r="DQ164" s="129"/>
      <c r="DR164" s="129"/>
      <c r="DS164" s="129"/>
      <c r="DT164" s="129" t="str">
        <f t="shared" ca="1" si="7"/>
        <v/>
      </c>
      <c r="DU164" s="129"/>
      <c r="DV164" s="129"/>
      <c r="DW164" s="129"/>
      <c r="DX164" s="129"/>
      <c r="DY164" s="129"/>
      <c r="DZ164" s="129"/>
      <c r="EA164" s="129"/>
      <c r="EB164" s="129"/>
      <c r="EC164" s="129"/>
      <c r="ED164" s="129"/>
      <c r="EE164" s="129"/>
      <c r="EF164" s="129"/>
      <c r="IE164" s="128" t="str">
        <f t="shared" ca="1" si="8"/>
        <v/>
      </c>
    </row>
    <row r="165" spans="1:239" x14ac:dyDescent="0.25">
      <c r="A165" s="129"/>
      <c r="B165" s="129"/>
      <c r="C165" s="129"/>
      <c r="D165" s="129"/>
      <c r="E165" s="129"/>
      <c r="F165" s="129"/>
      <c r="G165" s="129"/>
      <c r="H165" s="103" t="s">
        <v>490</v>
      </c>
      <c r="I165" s="104" t="s">
        <v>491</v>
      </c>
      <c r="J165" s="104" t="s">
        <v>492</v>
      </c>
      <c r="K165" s="104" t="s">
        <v>493</v>
      </c>
      <c r="L165" s="104" t="s">
        <v>2437</v>
      </c>
      <c r="M165" s="105" t="s">
        <v>2438</v>
      </c>
      <c r="N165" s="104" t="s">
        <v>3</v>
      </c>
      <c r="O165" s="105" t="s">
        <v>4</v>
      </c>
      <c r="P165" s="20"/>
      <c r="Q165" s="129"/>
      <c r="R165" s="129"/>
      <c r="S165" s="129"/>
      <c r="T165" s="129"/>
      <c r="U165" s="129"/>
      <c r="V165" s="129"/>
      <c r="W165" s="129"/>
      <c r="X165" s="129"/>
      <c r="Y165" s="129"/>
      <c r="Z165" s="129"/>
      <c r="AA165" s="129"/>
      <c r="AB165" s="129"/>
      <c r="AC165" s="129"/>
      <c r="AD165" s="129"/>
      <c r="AE165" s="129"/>
      <c r="AF165" s="129"/>
      <c r="AG165" s="129"/>
      <c r="AH165" s="129"/>
      <c r="AI165" s="129"/>
      <c r="AJ165" s="129"/>
      <c r="AK165" s="129"/>
      <c r="AL165" s="129"/>
      <c r="AM165" s="129"/>
      <c r="AN165" s="129"/>
      <c r="AO165" s="129"/>
      <c r="AP165" s="129"/>
      <c r="AQ165" s="129"/>
      <c r="AR165" s="129"/>
      <c r="AS165" s="129"/>
      <c r="AT165" s="129"/>
      <c r="AU165" s="129"/>
      <c r="AV165" s="129"/>
      <c r="AW165" s="129"/>
      <c r="AX165" s="129"/>
      <c r="AY165" s="129"/>
      <c r="AZ165" s="129"/>
      <c r="BA165" s="129"/>
      <c r="BB165" s="129"/>
      <c r="BC165" s="129"/>
      <c r="BD165" s="129"/>
      <c r="BE165" s="129"/>
      <c r="BF165" s="129"/>
      <c r="BG165" s="129"/>
      <c r="BH165" s="129"/>
      <c r="BI165" s="129"/>
      <c r="BJ165" s="129"/>
      <c r="BK165" s="129"/>
      <c r="BL165" s="129"/>
      <c r="BM165" s="129"/>
      <c r="BN165" s="129"/>
      <c r="BO165" s="129"/>
      <c r="BP165" s="129"/>
      <c r="BQ165" s="129"/>
      <c r="BR165" s="129"/>
      <c r="BS165" s="129"/>
      <c r="BT165" s="129"/>
      <c r="BU165" s="129"/>
      <c r="BV165" s="129"/>
      <c r="BW165" s="129"/>
      <c r="BX165" s="129"/>
      <c r="BY165" s="129"/>
      <c r="BZ165" s="129"/>
      <c r="CA165" s="129"/>
      <c r="CB165" s="129"/>
      <c r="CC165" s="129"/>
      <c r="CD165" s="129"/>
      <c r="CE165" s="129"/>
      <c r="CF165" s="129"/>
      <c r="CG165" s="129"/>
      <c r="CH165" s="129"/>
      <c r="CI165" s="129"/>
      <c r="CJ165" s="129"/>
      <c r="CK165" s="129"/>
      <c r="CL165" s="129"/>
      <c r="CM165" s="129"/>
      <c r="CN165" s="129"/>
      <c r="CO165" s="129"/>
      <c r="CP165" s="129"/>
      <c r="CQ165" s="129"/>
      <c r="CR165" s="129"/>
      <c r="CS165" s="129"/>
      <c r="CT165" s="129"/>
      <c r="CU165" s="129"/>
      <c r="CV165" s="129"/>
      <c r="CW165" s="129"/>
      <c r="CX165" s="129"/>
      <c r="CY165" s="129"/>
      <c r="CZ165" s="129"/>
      <c r="DA165" s="129"/>
      <c r="DB165" s="129"/>
      <c r="DC165" s="129"/>
      <c r="DD165" s="129"/>
      <c r="DE165" s="129"/>
      <c r="DF165" s="129"/>
      <c r="DG165" s="129"/>
      <c r="DH165" s="129"/>
      <c r="DI165" s="129"/>
      <c r="DJ165" s="129"/>
      <c r="DK165" s="129"/>
      <c r="DL165" s="129"/>
      <c r="DM165" s="129"/>
      <c r="DN165" s="129"/>
      <c r="DO165" s="129"/>
      <c r="DP165" s="129"/>
      <c r="DQ165" s="129"/>
      <c r="DR165" s="129"/>
      <c r="DS165" s="129"/>
      <c r="DT165" s="129" t="str">
        <f t="shared" ca="1" si="7"/>
        <v/>
      </c>
      <c r="DU165" s="129"/>
      <c r="DV165" s="129"/>
      <c r="DW165" s="129"/>
      <c r="DX165" s="129"/>
      <c r="DY165" s="129"/>
      <c r="DZ165" s="129"/>
      <c r="EA165" s="129"/>
      <c r="EB165" s="129"/>
      <c r="EC165" s="129"/>
      <c r="ED165" s="129"/>
      <c r="EE165" s="129"/>
      <c r="EF165" s="129"/>
      <c r="IE165" s="128" t="str">
        <f t="shared" ca="1" si="8"/>
        <v/>
      </c>
    </row>
    <row r="166" spans="1:239" x14ac:dyDescent="0.25">
      <c r="A166" s="129"/>
      <c r="B166" s="129"/>
      <c r="C166" s="129"/>
      <c r="D166" s="129"/>
      <c r="E166" s="129"/>
      <c r="F166" s="129"/>
      <c r="G166" s="129"/>
      <c r="H166" s="99" t="s">
        <v>543</v>
      </c>
      <c r="I166" s="100">
        <v>40</v>
      </c>
      <c r="J166" s="100">
        <v>20</v>
      </c>
      <c r="K166" s="100">
        <v>6</v>
      </c>
      <c r="L166" s="101">
        <v>0</v>
      </c>
      <c r="M166" s="101">
        <v>0</v>
      </c>
      <c r="N166" s="100" t="str">
        <f t="shared" ref="N166:N173" si="10">INDEX(rngUnitSettings,MATCH("Length",INDEX(rngUnitSettings,,1),0),2)</f>
        <v>mm</v>
      </c>
      <c r="O166" s="102" t="s">
        <v>565</v>
      </c>
      <c r="P166" s="20"/>
      <c r="Q166" s="129"/>
      <c r="R166" s="129"/>
      <c r="S166" s="129"/>
      <c r="T166" s="129"/>
      <c r="U166" s="129"/>
      <c r="V166" s="129"/>
      <c r="W166" s="129"/>
      <c r="X166" s="129"/>
      <c r="Y166" s="129"/>
      <c r="Z166" s="129"/>
      <c r="AA166" s="129"/>
      <c r="AB166" s="129"/>
      <c r="AC166" s="129"/>
      <c r="AD166" s="129"/>
      <c r="AE166" s="129"/>
      <c r="AF166" s="129"/>
      <c r="AG166" s="129"/>
      <c r="AH166" s="129"/>
      <c r="AI166" s="129"/>
      <c r="AJ166" s="129"/>
      <c r="AK166" s="129"/>
      <c r="AL166" s="129"/>
      <c r="AM166" s="129"/>
      <c r="AN166" s="129"/>
      <c r="AO166" s="129"/>
      <c r="AP166" s="129"/>
      <c r="AQ166" s="129"/>
      <c r="AR166" s="129"/>
      <c r="AS166" s="129"/>
      <c r="AT166" s="129"/>
      <c r="AU166" s="129"/>
      <c r="AV166" s="129"/>
      <c r="AW166" s="129"/>
      <c r="AX166" s="129"/>
      <c r="AY166" s="129"/>
      <c r="AZ166" s="129"/>
      <c r="BA166" s="129"/>
      <c r="BB166" s="129"/>
      <c r="BC166" s="129"/>
      <c r="BD166" s="129"/>
      <c r="BE166" s="129"/>
      <c r="BF166" s="129"/>
      <c r="BG166" s="129"/>
      <c r="BH166" s="129"/>
      <c r="BI166" s="129"/>
      <c r="BJ166" s="129"/>
      <c r="BK166" s="129"/>
      <c r="BL166" s="129"/>
      <c r="BM166" s="129"/>
      <c r="BN166" s="129"/>
      <c r="BO166" s="129"/>
      <c r="BP166" s="129"/>
      <c r="BQ166" s="129"/>
      <c r="BR166" s="129"/>
      <c r="BS166" s="129"/>
      <c r="BT166" s="129"/>
      <c r="BU166" s="129"/>
      <c r="BV166" s="129"/>
      <c r="BW166" s="129"/>
      <c r="BX166" s="129"/>
      <c r="BY166" s="129"/>
      <c r="BZ166" s="129"/>
      <c r="CA166" s="129"/>
      <c r="CB166" s="129"/>
      <c r="CC166" s="129"/>
      <c r="CD166" s="129"/>
      <c r="CE166" s="129"/>
      <c r="CF166" s="129"/>
      <c r="CG166" s="129"/>
      <c r="CH166" s="129"/>
      <c r="CI166" s="129"/>
      <c r="CJ166" s="129"/>
      <c r="CK166" s="129"/>
      <c r="CL166" s="129"/>
      <c r="CM166" s="129"/>
      <c r="CN166" s="129"/>
      <c r="CO166" s="129"/>
      <c r="CP166" s="129"/>
      <c r="CQ166" s="129"/>
      <c r="CR166" s="129"/>
      <c r="CS166" s="129"/>
      <c r="CT166" s="129"/>
      <c r="CU166" s="129"/>
      <c r="CV166" s="129"/>
      <c r="CW166" s="129"/>
      <c r="CX166" s="129"/>
      <c r="CY166" s="129"/>
      <c r="CZ166" s="129"/>
      <c r="DA166" s="129"/>
      <c r="DB166" s="129"/>
      <c r="DC166" s="129"/>
      <c r="DD166" s="129"/>
      <c r="DE166" s="129"/>
      <c r="DF166" s="129"/>
      <c r="DG166" s="129"/>
      <c r="DH166" s="129"/>
      <c r="DI166" s="129"/>
      <c r="DJ166" s="129"/>
      <c r="DK166" s="129"/>
      <c r="DL166" s="129"/>
      <c r="DM166" s="129"/>
      <c r="DN166" s="129"/>
      <c r="DO166" s="129"/>
      <c r="DP166" s="129"/>
      <c r="DQ166" s="129"/>
      <c r="DR166" s="129"/>
      <c r="DS166" s="129"/>
      <c r="DT166" s="129" t="str">
        <f t="shared" ca="1" si="7"/>
        <v/>
      </c>
      <c r="DU166" s="129"/>
      <c r="DV166" s="129"/>
      <c r="DW166" s="129"/>
      <c r="DX166" s="129"/>
      <c r="DY166" s="129"/>
      <c r="DZ166" s="129"/>
      <c r="EA166" s="129"/>
      <c r="EB166" s="129"/>
      <c r="EC166" s="129"/>
      <c r="ED166" s="129"/>
      <c r="EE166" s="129"/>
      <c r="EF166" s="129"/>
      <c r="IE166" s="128" t="str">
        <f t="shared" ca="1" si="8"/>
        <v/>
      </c>
    </row>
    <row r="167" spans="1:239" x14ac:dyDescent="0.25">
      <c r="A167" s="129"/>
      <c r="B167" s="129"/>
      <c r="C167" s="129"/>
      <c r="D167" s="129"/>
      <c r="E167" s="129"/>
      <c r="F167" s="129"/>
      <c r="G167" s="129"/>
      <c r="H167" s="99" t="s">
        <v>545</v>
      </c>
      <c r="I167" s="100">
        <v>40</v>
      </c>
      <c r="J167" s="100">
        <v>20</v>
      </c>
      <c r="K167" s="100">
        <v>6</v>
      </c>
      <c r="L167" s="101">
        <v>0</v>
      </c>
      <c r="M167" s="101">
        <v>0</v>
      </c>
      <c r="N167" s="100" t="str">
        <f t="shared" si="10"/>
        <v>mm</v>
      </c>
      <c r="O167" s="102" t="s">
        <v>566</v>
      </c>
      <c r="P167" s="20"/>
      <c r="Q167" s="129"/>
      <c r="R167" s="129"/>
      <c r="S167" s="129"/>
      <c r="T167" s="129"/>
      <c r="U167" s="129"/>
      <c r="V167" s="129"/>
      <c r="W167" s="129"/>
      <c r="X167" s="129"/>
      <c r="Y167" s="129"/>
      <c r="Z167" s="129"/>
      <c r="AA167" s="129"/>
      <c r="AB167" s="129"/>
      <c r="AC167" s="129"/>
      <c r="AD167" s="129"/>
      <c r="AE167" s="129"/>
      <c r="AF167" s="129"/>
      <c r="AG167" s="129"/>
      <c r="AH167" s="129"/>
      <c r="AI167" s="129"/>
      <c r="AJ167" s="129"/>
      <c r="AK167" s="129"/>
      <c r="AL167" s="129"/>
      <c r="AM167" s="129"/>
      <c r="AN167" s="129"/>
      <c r="AO167" s="129"/>
      <c r="AP167" s="129"/>
      <c r="AQ167" s="129"/>
      <c r="AR167" s="129"/>
      <c r="AS167" s="129"/>
      <c r="AT167" s="129"/>
      <c r="AU167" s="129"/>
      <c r="AV167" s="129"/>
      <c r="AW167" s="129"/>
      <c r="AX167" s="129"/>
      <c r="AY167" s="129"/>
      <c r="AZ167" s="129"/>
      <c r="BA167" s="129"/>
      <c r="BB167" s="129"/>
      <c r="BC167" s="129"/>
      <c r="BD167" s="129"/>
      <c r="BE167" s="129"/>
      <c r="BF167" s="129"/>
      <c r="BG167" s="129"/>
      <c r="BH167" s="129"/>
      <c r="BI167" s="129"/>
      <c r="BJ167" s="129"/>
      <c r="BK167" s="129"/>
      <c r="BL167" s="129"/>
      <c r="BM167" s="129"/>
      <c r="BN167" s="129"/>
      <c r="BO167" s="129"/>
      <c r="BP167" s="129"/>
      <c r="BQ167" s="129"/>
      <c r="BR167" s="129"/>
      <c r="BS167" s="129"/>
      <c r="BT167" s="129"/>
      <c r="BU167" s="129"/>
      <c r="BV167" s="129"/>
      <c r="BW167" s="129"/>
      <c r="BX167" s="129"/>
      <c r="BY167" s="129"/>
      <c r="BZ167" s="129"/>
      <c r="CA167" s="129"/>
      <c r="CB167" s="129"/>
      <c r="CC167" s="129"/>
      <c r="CD167" s="129"/>
      <c r="CE167" s="129"/>
      <c r="CF167" s="129"/>
      <c r="CG167" s="129"/>
      <c r="CH167" s="129"/>
      <c r="CI167" s="129"/>
      <c r="CJ167" s="129"/>
      <c r="CK167" s="129"/>
      <c r="CL167" s="129"/>
      <c r="CM167" s="129"/>
      <c r="CN167" s="129"/>
      <c r="CO167" s="129"/>
      <c r="CP167" s="129"/>
      <c r="CQ167" s="129"/>
      <c r="CR167" s="129"/>
      <c r="CS167" s="129"/>
      <c r="CT167" s="129"/>
      <c r="CU167" s="129"/>
      <c r="CV167" s="129"/>
      <c r="CW167" s="129"/>
      <c r="CX167" s="129"/>
      <c r="CY167" s="129"/>
      <c r="CZ167" s="129"/>
      <c r="DA167" s="129"/>
      <c r="DB167" s="129"/>
      <c r="DC167" s="129"/>
      <c r="DD167" s="129"/>
      <c r="DE167" s="129"/>
      <c r="DF167" s="129"/>
      <c r="DG167" s="129"/>
      <c r="DH167" s="129"/>
      <c r="DI167" s="129"/>
      <c r="DJ167" s="129"/>
      <c r="DK167" s="129"/>
      <c r="DL167" s="129"/>
      <c r="DM167" s="129"/>
      <c r="DN167" s="129"/>
      <c r="DO167" s="129"/>
      <c r="DP167" s="129"/>
      <c r="DQ167" s="129"/>
      <c r="DR167" s="129"/>
      <c r="DS167" s="129"/>
      <c r="DT167" s="129" t="str">
        <f t="shared" ca="1" si="7"/>
        <v/>
      </c>
      <c r="DU167" s="129"/>
      <c r="DV167" s="129"/>
      <c r="DW167" s="129"/>
      <c r="DX167" s="129"/>
      <c r="DY167" s="129"/>
      <c r="DZ167" s="129"/>
      <c r="EA167" s="129"/>
      <c r="EB167" s="129"/>
      <c r="EC167" s="129"/>
      <c r="ED167" s="129"/>
      <c r="EE167" s="129"/>
      <c r="EF167" s="129"/>
      <c r="IE167" s="128" t="str">
        <f t="shared" ca="1" si="8"/>
        <v/>
      </c>
    </row>
    <row r="168" spans="1:239" x14ac:dyDescent="0.25">
      <c r="A168" s="129"/>
      <c r="B168" s="129"/>
      <c r="C168" s="129"/>
      <c r="D168" s="129"/>
      <c r="E168" s="129"/>
      <c r="F168" s="129"/>
      <c r="G168" s="129"/>
      <c r="H168" s="99" t="s">
        <v>547</v>
      </c>
      <c r="I168" s="100">
        <v>40</v>
      </c>
      <c r="J168" s="100">
        <v>20</v>
      </c>
      <c r="K168" s="100">
        <v>8</v>
      </c>
      <c r="L168" s="101">
        <v>0</v>
      </c>
      <c r="M168" s="101">
        <v>0</v>
      </c>
      <c r="N168" s="100" t="str">
        <f t="shared" si="10"/>
        <v>mm</v>
      </c>
      <c r="O168" s="102" t="s">
        <v>567</v>
      </c>
      <c r="P168" s="20"/>
      <c r="Q168" s="129"/>
      <c r="R168" s="129"/>
      <c r="S168" s="129"/>
      <c r="T168" s="129"/>
      <c r="U168" s="129"/>
      <c r="V168" s="129"/>
      <c r="W168" s="129"/>
      <c r="X168" s="129"/>
      <c r="Y168" s="129"/>
      <c r="Z168" s="129"/>
      <c r="AA168" s="129"/>
      <c r="AB168" s="129"/>
      <c r="AC168" s="129"/>
      <c r="AD168" s="129"/>
      <c r="AE168" s="129"/>
      <c r="AF168" s="129"/>
      <c r="AG168" s="129"/>
      <c r="AH168" s="129"/>
      <c r="AI168" s="129"/>
      <c r="AJ168" s="129"/>
      <c r="AK168" s="129"/>
      <c r="AL168" s="129"/>
      <c r="AM168" s="129"/>
      <c r="AN168" s="129"/>
      <c r="AO168" s="129"/>
      <c r="AP168" s="129"/>
      <c r="AQ168" s="129"/>
      <c r="AR168" s="129"/>
      <c r="AS168" s="129"/>
      <c r="AT168" s="129"/>
      <c r="AU168" s="129"/>
      <c r="AV168" s="129"/>
      <c r="AW168" s="129"/>
      <c r="AX168" s="129"/>
      <c r="AY168" s="129"/>
      <c r="AZ168" s="129"/>
      <c r="BA168" s="129"/>
      <c r="BB168" s="129"/>
      <c r="BC168" s="129"/>
      <c r="BD168" s="129"/>
      <c r="BE168" s="129"/>
      <c r="BF168" s="129"/>
      <c r="BG168" s="129"/>
      <c r="BH168" s="129"/>
      <c r="BI168" s="129"/>
      <c r="BJ168" s="129"/>
      <c r="BK168" s="129"/>
      <c r="BL168" s="129"/>
      <c r="BM168" s="129"/>
      <c r="BN168" s="129"/>
      <c r="BO168" s="129"/>
      <c r="BP168" s="129"/>
      <c r="BQ168" s="129"/>
      <c r="BR168" s="129"/>
      <c r="BS168" s="129"/>
      <c r="BT168" s="129"/>
      <c r="BU168" s="129"/>
      <c r="BV168" s="129"/>
      <c r="BW168" s="129"/>
      <c r="BX168" s="129"/>
      <c r="BY168" s="129"/>
      <c r="BZ168" s="129"/>
      <c r="CA168" s="129"/>
      <c r="CB168" s="129"/>
      <c r="CC168" s="129"/>
      <c r="CD168" s="129"/>
      <c r="CE168" s="129"/>
      <c r="CF168" s="129"/>
      <c r="CG168" s="129"/>
      <c r="CH168" s="129"/>
      <c r="CI168" s="129"/>
      <c r="CJ168" s="129"/>
      <c r="CK168" s="129"/>
      <c r="CL168" s="129"/>
      <c r="CM168" s="129"/>
      <c r="CN168" s="129"/>
      <c r="CO168" s="129"/>
      <c r="CP168" s="129"/>
      <c r="CQ168" s="129"/>
      <c r="CR168" s="129"/>
      <c r="CS168" s="129"/>
      <c r="CT168" s="129"/>
      <c r="CU168" s="129"/>
      <c r="CV168" s="129"/>
      <c r="CW168" s="129"/>
      <c r="CX168" s="129"/>
      <c r="CY168" s="129"/>
      <c r="CZ168" s="129"/>
      <c r="DA168" s="129"/>
      <c r="DB168" s="129"/>
      <c r="DC168" s="129"/>
      <c r="DD168" s="129"/>
      <c r="DE168" s="129"/>
      <c r="DF168" s="129"/>
      <c r="DG168" s="129"/>
      <c r="DH168" s="129"/>
      <c r="DI168" s="129"/>
      <c r="DJ168" s="129"/>
      <c r="DK168" s="129"/>
      <c r="DL168" s="129"/>
      <c r="DM168" s="129"/>
      <c r="DN168" s="129"/>
      <c r="DO168" s="129"/>
      <c r="DP168" s="129"/>
      <c r="DQ168" s="129"/>
      <c r="DR168" s="129"/>
      <c r="DS168" s="129"/>
      <c r="DT168" s="129" t="str">
        <f t="shared" ca="1" si="7"/>
        <v/>
      </c>
      <c r="DU168" s="129"/>
      <c r="DV168" s="129"/>
      <c r="DW168" s="129"/>
      <c r="DX168" s="129"/>
      <c r="DY168" s="129"/>
      <c r="DZ168" s="129"/>
      <c r="EA168" s="129"/>
      <c r="EB168" s="129"/>
      <c r="EC168" s="129"/>
      <c r="ED168" s="129"/>
      <c r="EE168" s="129"/>
      <c r="EF168" s="129"/>
      <c r="IE168" s="128" t="str">
        <f t="shared" ca="1" si="8"/>
        <v/>
      </c>
    </row>
    <row r="169" spans="1:239" x14ac:dyDescent="0.25">
      <c r="A169" s="129"/>
      <c r="B169" s="129"/>
      <c r="C169" s="129"/>
      <c r="D169" s="129"/>
      <c r="E169" s="129"/>
      <c r="F169" s="129"/>
      <c r="G169" s="129"/>
      <c r="H169" s="99" t="s">
        <v>549</v>
      </c>
      <c r="I169" s="100">
        <v>40</v>
      </c>
      <c r="J169" s="100">
        <v>20</v>
      </c>
      <c r="K169" s="100">
        <v>8</v>
      </c>
      <c r="L169" s="101">
        <v>0</v>
      </c>
      <c r="M169" s="101">
        <v>0</v>
      </c>
      <c r="N169" s="100" t="str">
        <f t="shared" si="10"/>
        <v>mm</v>
      </c>
      <c r="O169" s="102" t="s">
        <v>568</v>
      </c>
      <c r="P169" s="20"/>
      <c r="Q169" s="129"/>
      <c r="R169" s="129"/>
      <c r="S169" s="129"/>
      <c r="T169" s="129"/>
      <c r="U169" s="129"/>
      <c r="V169" s="129"/>
      <c r="W169" s="129"/>
      <c r="X169" s="129"/>
      <c r="Y169" s="129"/>
      <c r="Z169" s="129"/>
      <c r="AA169" s="129"/>
      <c r="AB169" s="129"/>
      <c r="AC169" s="129"/>
      <c r="AD169" s="129"/>
      <c r="AE169" s="129"/>
      <c r="AF169" s="129"/>
      <c r="AG169" s="129"/>
      <c r="AH169" s="129"/>
      <c r="AI169" s="129"/>
      <c r="AJ169" s="129"/>
      <c r="AK169" s="129"/>
      <c r="AL169" s="129"/>
      <c r="AM169" s="129"/>
      <c r="AN169" s="129"/>
      <c r="AO169" s="129"/>
      <c r="AP169" s="129"/>
      <c r="AQ169" s="129"/>
      <c r="AR169" s="129"/>
      <c r="AS169" s="129"/>
      <c r="AT169" s="129"/>
      <c r="AU169" s="129"/>
      <c r="AV169" s="129"/>
      <c r="AW169" s="129"/>
      <c r="AX169" s="129"/>
      <c r="AY169" s="129"/>
      <c r="AZ169" s="129"/>
      <c r="BA169" s="129"/>
      <c r="BB169" s="129"/>
      <c r="BC169" s="129"/>
      <c r="BD169" s="129"/>
      <c r="BE169" s="129"/>
      <c r="BF169" s="129"/>
      <c r="BG169" s="129"/>
      <c r="BH169" s="129"/>
      <c r="BI169" s="129"/>
      <c r="BJ169" s="129"/>
      <c r="BK169" s="129"/>
      <c r="BL169" s="129"/>
      <c r="BM169" s="129"/>
      <c r="BN169" s="129"/>
      <c r="BO169" s="129"/>
      <c r="BP169" s="129"/>
      <c r="BQ169" s="129"/>
      <c r="BR169" s="129"/>
      <c r="BS169" s="129"/>
      <c r="BT169" s="129"/>
      <c r="BU169" s="129"/>
      <c r="BV169" s="129"/>
      <c r="BW169" s="129"/>
      <c r="BX169" s="129"/>
      <c r="BY169" s="129"/>
      <c r="BZ169" s="129"/>
      <c r="CA169" s="129"/>
      <c r="CB169" s="129"/>
      <c r="CC169" s="129"/>
      <c r="CD169" s="129"/>
      <c r="CE169" s="129"/>
      <c r="CF169" s="129"/>
      <c r="CG169" s="129"/>
      <c r="CH169" s="129"/>
      <c r="CI169" s="129"/>
      <c r="CJ169" s="129"/>
      <c r="CK169" s="129"/>
      <c r="CL169" s="129"/>
      <c r="CM169" s="129"/>
      <c r="CN169" s="129"/>
      <c r="CO169" s="129"/>
      <c r="CP169" s="129"/>
      <c r="CQ169" s="129"/>
      <c r="CR169" s="129"/>
      <c r="CS169" s="129"/>
      <c r="CT169" s="129"/>
      <c r="CU169" s="129"/>
      <c r="CV169" s="129"/>
      <c r="CW169" s="129"/>
      <c r="CX169" s="129"/>
      <c r="CY169" s="129"/>
      <c r="CZ169" s="129"/>
      <c r="DA169" s="129"/>
      <c r="DB169" s="129"/>
      <c r="DC169" s="129"/>
      <c r="DD169" s="129"/>
      <c r="DE169" s="129"/>
      <c r="DF169" s="129"/>
      <c r="DG169" s="129"/>
      <c r="DH169" s="129"/>
      <c r="DI169" s="129"/>
      <c r="DJ169" s="129"/>
      <c r="DK169" s="129"/>
      <c r="DL169" s="129"/>
      <c r="DM169" s="129"/>
      <c r="DN169" s="129"/>
      <c r="DO169" s="129"/>
      <c r="DP169" s="129"/>
      <c r="DQ169" s="129"/>
      <c r="DR169" s="129"/>
      <c r="DS169" s="129"/>
      <c r="DT169" s="129" t="str">
        <f t="shared" ca="1" si="7"/>
        <v/>
      </c>
      <c r="DU169" s="129"/>
      <c r="DV169" s="129"/>
      <c r="DW169" s="129"/>
      <c r="DX169" s="129"/>
      <c r="DY169" s="129"/>
      <c r="DZ169" s="129"/>
      <c r="EA169" s="129"/>
      <c r="EB169" s="129"/>
      <c r="EC169" s="129"/>
      <c r="ED169" s="129"/>
      <c r="EE169" s="129"/>
      <c r="EF169" s="129"/>
      <c r="IE169" s="128" t="str">
        <f t="shared" ca="1" si="8"/>
        <v/>
      </c>
    </row>
    <row r="170" spans="1:239" x14ac:dyDescent="0.25">
      <c r="A170" s="129"/>
      <c r="B170" s="129"/>
      <c r="C170" s="129"/>
      <c r="D170" s="129"/>
      <c r="E170" s="129"/>
      <c r="F170" s="129"/>
      <c r="G170" s="129"/>
      <c r="H170" s="99" t="s">
        <v>569</v>
      </c>
      <c r="I170" s="100">
        <v>40</v>
      </c>
      <c r="J170" s="100">
        <v>20</v>
      </c>
      <c r="K170" s="100" t="s">
        <v>9</v>
      </c>
      <c r="L170" s="101">
        <v>0</v>
      </c>
      <c r="M170" s="101">
        <v>0</v>
      </c>
      <c r="N170" s="100" t="str">
        <f t="shared" si="10"/>
        <v>mm</v>
      </c>
      <c r="O170" s="102" t="s">
        <v>570</v>
      </c>
      <c r="P170" s="20"/>
      <c r="Q170" s="129"/>
      <c r="R170" s="129"/>
      <c r="S170" s="129"/>
      <c r="T170" s="129"/>
      <c r="U170" s="129"/>
      <c r="V170" s="129"/>
      <c r="W170" s="129"/>
      <c r="X170" s="129"/>
      <c r="Y170" s="129"/>
      <c r="Z170" s="129"/>
      <c r="AA170" s="129"/>
      <c r="AB170" s="129"/>
      <c r="AC170" s="129"/>
      <c r="AD170" s="129"/>
      <c r="AE170" s="129"/>
      <c r="AF170" s="129"/>
      <c r="AG170" s="129"/>
      <c r="AH170" s="129"/>
      <c r="AI170" s="129"/>
      <c r="AJ170" s="129"/>
      <c r="AK170" s="129"/>
      <c r="AL170" s="129"/>
      <c r="AM170" s="129"/>
      <c r="AN170" s="129"/>
      <c r="AO170" s="129"/>
      <c r="AP170" s="129"/>
      <c r="AQ170" s="129"/>
      <c r="AR170" s="129"/>
      <c r="AS170" s="129"/>
      <c r="AT170" s="129"/>
      <c r="AU170" s="129"/>
      <c r="AV170" s="129"/>
      <c r="AW170" s="129"/>
      <c r="AX170" s="129"/>
      <c r="AY170" s="129"/>
      <c r="AZ170" s="129"/>
      <c r="BA170" s="129"/>
      <c r="BB170" s="129"/>
      <c r="BC170" s="129"/>
      <c r="BD170" s="129"/>
      <c r="BE170" s="129"/>
      <c r="BF170" s="129"/>
      <c r="BG170" s="129"/>
      <c r="BH170" s="129"/>
      <c r="BI170" s="129"/>
      <c r="BJ170" s="129"/>
      <c r="BK170" s="129"/>
      <c r="BL170" s="129"/>
      <c r="BM170" s="129"/>
      <c r="BN170" s="129"/>
      <c r="BO170" s="129"/>
      <c r="BP170" s="129"/>
      <c r="BQ170" s="129"/>
      <c r="BR170" s="129"/>
      <c r="BS170" s="129"/>
      <c r="BT170" s="129"/>
      <c r="BU170" s="129"/>
      <c r="BV170" s="129"/>
      <c r="BW170" s="129"/>
      <c r="BX170" s="129"/>
      <c r="BY170" s="129"/>
      <c r="BZ170" s="129"/>
      <c r="CA170" s="129"/>
      <c r="CB170" s="129"/>
      <c r="CC170" s="129"/>
      <c r="CD170" s="129"/>
      <c r="CE170" s="129"/>
      <c r="CF170" s="129"/>
      <c r="CG170" s="129"/>
      <c r="CH170" s="129"/>
      <c r="CI170" s="129"/>
      <c r="CJ170" s="129"/>
      <c r="CK170" s="129"/>
      <c r="CL170" s="129"/>
      <c r="CM170" s="129"/>
      <c r="CN170" s="129"/>
      <c r="CO170" s="129"/>
      <c r="CP170" s="129"/>
      <c r="CQ170" s="129"/>
      <c r="CR170" s="129"/>
      <c r="CS170" s="129"/>
      <c r="CT170" s="129"/>
      <c r="CU170" s="129"/>
      <c r="CV170" s="129"/>
      <c r="CW170" s="129"/>
      <c r="CX170" s="129"/>
      <c r="CY170" s="129"/>
      <c r="CZ170" s="129"/>
      <c r="DA170" s="129"/>
      <c r="DB170" s="129"/>
      <c r="DC170" s="129"/>
      <c r="DD170" s="129"/>
      <c r="DE170" s="129"/>
      <c r="DF170" s="129"/>
      <c r="DG170" s="129"/>
      <c r="DH170" s="129"/>
      <c r="DI170" s="129"/>
      <c r="DJ170" s="129"/>
      <c r="DK170" s="129"/>
      <c r="DL170" s="129"/>
      <c r="DM170" s="129"/>
      <c r="DN170" s="129"/>
      <c r="DO170" s="129"/>
      <c r="DP170" s="129"/>
      <c r="DQ170" s="129"/>
      <c r="DR170" s="129"/>
      <c r="DS170" s="129"/>
      <c r="DT170" s="129" t="str">
        <f t="shared" ca="1" si="7"/>
        <v/>
      </c>
      <c r="DU170" s="129"/>
      <c r="DV170" s="129"/>
      <c r="DW170" s="129"/>
      <c r="DX170" s="129"/>
      <c r="DY170" s="129"/>
      <c r="DZ170" s="129"/>
      <c r="EA170" s="129"/>
      <c r="EB170" s="129"/>
      <c r="EC170" s="129"/>
      <c r="ED170" s="129"/>
      <c r="EE170" s="129"/>
      <c r="EF170" s="129"/>
      <c r="IE170" s="128" t="str">
        <f t="shared" ca="1" si="8"/>
        <v/>
      </c>
    </row>
    <row r="171" spans="1:239" x14ac:dyDescent="0.25">
      <c r="A171" s="129"/>
      <c r="B171" s="129"/>
      <c r="C171" s="129"/>
      <c r="D171" s="129"/>
      <c r="E171" s="129"/>
      <c r="F171" s="129"/>
      <c r="G171" s="129"/>
      <c r="H171" s="99" t="s">
        <v>571</v>
      </c>
      <c r="I171" s="100">
        <v>40</v>
      </c>
      <c r="J171" s="100">
        <v>20</v>
      </c>
      <c r="K171" s="100" t="s">
        <v>9</v>
      </c>
      <c r="L171" s="101">
        <v>0</v>
      </c>
      <c r="M171" s="101">
        <v>0</v>
      </c>
      <c r="N171" s="100" t="str">
        <f t="shared" si="10"/>
        <v>mm</v>
      </c>
      <c r="O171" s="102" t="s">
        <v>572</v>
      </c>
      <c r="P171" s="20"/>
      <c r="Q171" s="129"/>
      <c r="R171" s="129"/>
      <c r="S171" s="129"/>
      <c r="T171" s="129"/>
      <c r="U171" s="129"/>
      <c r="V171" s="129"/>
      <c r="W171" s="129"/>
      <c r="X171" s="129"/>
      <c r="Y171" s="129"/>
      <c r="Z171" s="129"/>
      <c r="AA171" s="129"/>
      <c r="AB171" s="129"/>
      <c r="AC171" s="129"/>
      <c r="AD171" s="129"/>
      <c r="AE171" s="129"/>
      <c r="AF171" s="129"/>
      <c r="AG171" s="129"/>
      <c r="AH171" s="129"/>
      <c r="AI171" s="129"/>
      <c r="AJ171" s="129"/>
      <c r="AK171" s="129"/>
      <c r="AL171" s="129"/>
      <c r="AM171" s="129"/>
      <c r="AN171" s="129"/>
      <c r="AO171" s="129"/>
      <c r="AP171" s="129"/>
      <c r="AQ171" s="129"/>
      <c r="AR171" s="129"/>
      <c r="AS171" s="129"/>
      <c r="AT171" s="129"/>
      <c r="AU171" s="129"/>
      <c r="AV171" s="129"/>
      <c r="AW171" s="129"/>
      <c r="AX171" s="129"/>
      <c r="AY171" s="129"/>
      <c r="AZ171" s="129"/>
      <c r="BA171" s="129"/>
      <c r="BB171" s="129"/>
      <c r="BC171" s="129"/>
      <c r="BD171" s="129"/>
      <c r="BE171" s="129"/>
      <c r="BF171" s="129"/>
      <c r="BG171" s="129"/>
      <c r="BH171" s="129"/>
      <c r="BI171" s="129"/>
      <c r="BJ171" s="129"/>
      <c r="BK171" s="129"/>
      <c r="BL171" s="129"/>
      <c r="BM171" s="129"/>
      <c r="BN171" s="129"/>
      <c r="BO171" s="129"/>
      <c r="BP171" s="129"/>
      <c r="BQ171" s="129"/>
      <c r="BR171" s="129"/>
      <c r="BS171" s="129"/>
      <c r="BT171" s="129"/>
      <c r="BU171" s="129"/>
      <c r="BV171" s="129"/>
      <c r="BW171" s="129"/>
      <c r="BX171" s="129"/>
      <c r="BY171" s="129"/>
      <c r="BZ171" s="129"/>
      <c r="CA171" s="129"/>
      <c r="CB171" s="129"/>
      <c r="CC171" s="129"/>
      <c r="CD171" s="129"/>
      <c r="CE171" s="129"/>
      <c r="CF171" s="129"/>
      <c r="CG171" s="129"/>
      <c r="CH171" s="129"/>
      <c r="CI171" s="129"/>
      <c r="CJ171" s="129"/>
      <c r="CK171" s="129"/>
      <c r="CL171" s="129"/>
      <c r="CM171" s="129"/>
      <c r="CN171" s="129"/>
      <c r="CO171" s="129"/>
      <c r="CP171" s="129"/>
      <c r="CQ171" s="129"/>
      <c r="CR171" s="129"/>
      <c r="CS171" s="129"/>
      <c r="CT171" s="129"/>
      <c r="CU171" s="129"/>
      <c r="CV171" s="129"/>
      <c r="CW171" s="129"/>
      <c r="CX171" s="129"/>
      <c r="CY171" s="129"/>
      <c r="CZ171" s="129"/>
      <c r="DA171" s="129"/>
      <c r="DB171" s="129"/>
      <c r="DC171" s="129"/>
      <c r="DD171" s="129"/>
      <c r="DE171" s="129"/>
      <c r="DF171" s="129"/>
      <c r="DG171" s="129"/>
      <c r="DH171" s="129"/>
      <c r="DI171" s="129"/>
      <c r="DJ171" s="129"/>
      <c r="DK171" s="129"/>
      <c r="DL171" s="129"/>
      <c r="DM171" s="129"/>
      <c r="DN171" s="129"/>
      <c r="DO171" s="129"/>
      <c r="DP171" s="129"/>
      <c r="DQ171" s="129"/>
      <c r="DR171" s="129"/>
      <c r="DS171" s="129"/>
      <c r="DT171" s="129" t="str">
        <f t="shared" ca="1" si="7"/>
        <v/>
      </c>
      <c r="DU171" s="129"/>
      <c r="DV171" s="129"/>
      <c r="DW171" s="129"/>
      <c r="DX171" s="129"/>
      <c r="DY171" s="129"/>
      <c r="DZ171" s="129"/>
      <c r="EA171" s="129"/>
      <c r="EB171" s="129"/>
      <c r="EC171" s="129"/>
      <c r="ED171" s="129"/>
      <c r="EE171" s="129"/>
      <c r="EF171" s="129"/>
      <c r="IE171" s="128" t="str">
        <f t="shared" ca="1" si="8"/>
        <v/>
      </c>
    </row>
    <row r="172" spans="1:239" x14ac:dyDescent="0.25">
      <c r="A172" s="129"/>
      <c r="B172" s="129"/>
      <c r="C172" s="129"/>
      <c r="D172" s="129"/>
      <c r="E172" s="129"/>
      <c r="F172" s="129"/>
      <c r="G172" s="129"/>
      <c r="H172" s="99" t="s">
        <v>573</v>
      </c>
      <c r="I172" s="100">
        <v>40</v>
      </c>
      <c r="J172" s="100">
        <v>20</v>
      </c>
      <c r="K172" s="100" t="s">
        <v>9</v>
      </c>
      <c r="L172" s="101">
        <v>0</v>
      </c>
      <c r="M172" s="101">
        <v>0</v>
      </c>
      <c r="N172" s="100" t="str">
        <f t="shared" si="10"/>
        <v>mm</v>
      </c>
      <c r="O172" s="102" t="s">
        <v>574</v>
      </c>
      <c r="P172" s="20"/>
      <c r="Q172" s="129"/>
      <c r="R172" s="129"/>
      <c r="S172" s="129"/>
      <c r="T172" s="129"/>
      <c r="U172" s="129"/>
      <c r="V172" s="129"/>
      <c r="W172" s="129"/>
      <c r="X172" s="129"/>
      <c r="Y172" s="129"/>
      <c r="Z172" s="129"/>
      <c r="AA172" s="129"/>
      <c r="AB172" s="129"/>
      <c r="AC172" s="129"/>
      <c r="AD172" s="129"/>
      <c r="AE172" s="129"/>
      <c r="AF172" s="129"/>
      <c r="AG172" s="129"/>
      <c r="AH172" s="129"/>
      <c r="AI172" s="129"/>
      <c r="AJ172" s="129"/>
      <c r="AK172" s="129"/>
      <c r="AL172" s="129"/>
      <c r="AM172" s="129"/>
      <c r="AN172" s="129"/>
      <c r="AO172" s="129"/>
      <c r="AP172" s="129"/>
      <c r="AQ172" s="129"/>
      <c r="AR172" s="129"/>
      <c r="AS172" s="129"/>
      <c r="AT172" s="129"/>
      <c r="AU172" s="129"/>
      <c r="AV172" s="129"/>
      <c r="AW172" s="129"/>
      <c r="AX172" s="129"/>
      <c r="AY172" s="129"/>
      <c r="AZ172" s="129"/>
      <c r="BA172" s="129"/>
      <c r="BB172" s="129"/>
      <c r="BC172" s="129"/>
      <c r="BD172" s="129"/>
      <c r="BE172" s="129"/>
      <c r="BF172" s="129"/>
      <c r="BG172" s="129"/>
      <c r="BH172" s="129"/>
      <c r="BI172" s="129"/>
      <c r="BJ172" s="129"/>
      <c r="BK172" s="129"/>
      <c r="BL172" s="129"/>
      <c r="BM172" s="129"/>
      <c r="BN172" s="129"/>
      <c r="BO172" s="129"/>
      <c r="BP172" s="129"/>
      <c r="BQ172" s="129"/>
      <c r="BR172" s="129"/>
      <c r="BS172" s="129"/>
      <c r="BT172" s="129"/>
      <c r="BU172" s="129"/>
      <c r="BV172" s="129"/>
      <c r="BW172" s="129"/>
      <c r="BX172" s="129"/>
      <c r="BY172" s="129"/>
      <c r="BZ172" s="129"/>
      <c r="CA172" s="129"/>
      <c r="CB172" s="129"/>
      <c r="CC172" s="129"/>
      <c r="CD172" s="129"/>
      <c r="CE172" s="129"/>
      <c r="CF172" s="129"/>
      <c r="CG172" s="129"/>
      <c r="CH172" s="129"/>
      <c r="CI172" s="129"/>
      <c r="CJ172" s="129"/>
      <c r="CK172" s="129"/>
      <c r="CL172" s="129"/>
      <c r="CM172" s="129"/>
      <c r="CN172" s="129"/>
      <c r="CO172" s="129"/>
      <c r="CP172" s="129"/>
      <c r="CQ172" s="129"/>
      <c r="CR172" s="129"/>
      <c r="CS172" s="129"/>
      <c r="CT172" s="129"/>
      <c r="CU172" s="129"/>
      <c r="CV172" s="129"/>
      <c r="CW172" s="129"/>
      <c r="CX172" s="129"/>
      <c r="CY172" s="129"/>
      <c r="CZ172" s="129"/>
      <c r="DA172" s="129"/>
      <c r="DB172" s="129"/>
      <c r="DC172" s="129"/>
      <c r="DD172" s="129"/>
      <c r="DE172" s="129"/>
      <c r="DF172" s="129"/>
      <c r="DG172" s="129"/>
      <c r="DH172" s="129"/>
      <c r="DI172" s="129"/>
      <c r="DJ172" s="129"/>
      <c r="DK172" s="129"/>
      <c r="DL172" s="129"/>
      <c r="DM172" s="129"/>
      <c r="DN172" s="129"/>
      <c r="DO172" s="129"/>
      <c r="DP172" s="129"/>
      <c r="DQ172" s="129"/>
      <c r="DR172" s="129"/>
      <c r="DS172" s="129"/>
      <c r="DT172" s="129" t="str">
        <f t="shared" ca="1" si="7"/>
        <v/>
      </c>
      <c r="DU172" s="129"/>
      <c r="DV172" s="129"/>
      <c r="DW172" s="129"/>
      <c r="DX172" s="129"/>
      <c r="DY172" s="129"/>
      <c r="DZ172" s="129"/>
      <c r="EA172" s="129"/>
      <c r="EB172" s="129"/>
      <c r="EC172" s="129"/>
      <c r="ED172" s="129"/>
      <c r="EE172" s="129"/>
      <c r="EF172" s="129"/>
      <c r="IE172" s="128" t="str">
        <f t="shared" ca="1" si="8"/>
        <v/>
      </c>
    </row>
    <row r="173" spans="1:239" x14ac:dyDescent="0.25">
      <c r="A173" s="129"/>
      <c r="B173" s="129"/>
      <c r="C173" s="129"/>
      <c r="D173" s="129"/>
      <c r="E173" s="129"/>
      <c r="F173" s="129"/>
      <c r="G173" s="129"/>
      <c r="H173" s="99" t="s">
        <v>575</v>
      </c>
      <c r="I173" s="100">
        <v>40</v>
      </c>
      <c r="J173" s="100">
        <v>20</v>
      </c>
      <c r="K173" s="100" t="s">
        <v>9</v>
      </c>
      <c r="L173" s="101">
        <v>0</v>
      </c>
      <c r="M173" s="101">
        <v>0</v>
      </c>
      <c r="N173" s="100" t="str">
        <f t="shared" si="10"/>
        <v>mm</v>
      </c>
      <c r="O173" s="102" t="s">
        <v>576</v>
      </c>
      <c r="P173" s="20"/>
      <c r="Q173" s="129"/>
      <c r="R173" s="129"/>
      <c r="S173" s="129"/>
      <c r="T173" s="129"/>
      <c r="U173" s="129"/>
      <c r="V173" s="129"/>
      <c r="W173" s="129"/>
      <c r="X173" s="129"/>
      <c r="Y173" s="129"/>
      <c r="Z173" s="129"/>
      <c r="AA173" s="129"/>
      <c r="AB173" s="129"/>
      <c r="AC173" s="129"/>
      <c r="AD173" s="129"/>
      <c r="AE173" s="129"/>
      <c r="AF173" s="129"/>
      <c r="AG173" s="129"/>
      <c r="AH173" s="129"/>
      <c r="AI173" s="129"/>
      <c r="AJ173" s="129"/>
      <c r="AK173" s="129"/>
      <c r="AL173" s="129"/>
      <c r="AM173" s="129"/>
      <c r="AN173" s="129"/>
      <c r="AO173" s="129"/>
      <c r="AP173" s="129"/>
      <c r="AQ173" s="129"/>
      <c r="AR173" s="129"/>
      <c r="AS173" s="129"/>
      <c r="AT173" s="129"/>
      <c r="AU173" s="129"/>
      <c r="AV173" s="129"/>
      <c r="AW173" s="129"/>
      <c r="AX173" s="129"/>
      <c r="AY173" s="129"/>
      <c r="AZ173" s="129"/>
      <c r="BA173" s="129"/>
      <c r="BB173" s="129"/>
      <c r="BC173" s="129"/>
      <c r="BD173" s="129"/>
      <c r="BE173" s="129"/>
      <c r="BF173" s="129"/>
      <c r="BG173" s="129"/>
      <c r="BH173" s="129"/>
      <c r="BI173" s="129"/>
      <c r="BJ173" s="129"/>
      <c r="BK173" s="129"/>
      <c r="BL173" s="129"/>
      <c r="BM173" s="129"/>
      <c r="BN173" s="129"/>
      <c r="BO173" s="129"/>
      <c r="BP173" s="129"/>
      <c r="BQ173" s="129"/>
      <c r="BR173" s="129"/>
      <c r="BS173" s="129"/>
      <c r="BT173" s="129"/>
      <c r="BU173" s="129"/>
      <c r="BV173" s="129"/>
      <c r="BW173" s="129"/>
      <c r="BX173" s="129"/>
      <c r="BY173" s="129"/>
      <c r="BZ173" s="129"/>
      <c r="CA173" s="129"/>
      <c r="CB173" s="129"/>
      <c r="CC173" s="129"/>
      <c r="CD173" s="129"/>
      <c r="CE173" s="129"/>
      <c r="CF173" s="129"/>
      <c r="CG173" s="129"/>
      <c r="CH173" s="129"/>
      <c r="CI173" s="129"/>
      <c r="CJ173" s="129"/>
      <c r="CK173" s="129"/>
      <c r="CL173" s="129"/>
      <c r="CM173" s="129"/>
      <c r="CN173" s="129"/>
      <c r="CO173" s="129"/>
      <c r="CP173" s="129"/>
      <c r="CQ173" s="129"/>
      <c r="CR173" s="129"/>
      <c r="CS173" s="129"/>
      <c r="CT173" s="129"/>
      <c r="CU173" s="129"/>
      <c r="CV173" s="129"/>
      <c r="CW173" s="129"/>
      <c r="CX173" s="129"/>
      <c r="CY173" s="129"/>
      <c r="CZ173" s="129"/>
      <c r="DA173" s="129"/>
      <c r="DB173" s="129"/>
      <c r="DC173" s="129"/>
      <c r="DD173" s="129"/>
      <c r="DE173" s="129"/>
      <c r="DF173" s="129"/>
      <c r="DG173" s="129"/>
      <c r="DH173" s="129"/>
      <c r="DI173" s="129"/>
      <c r="DJ173" s="129"/>
      <c r="DK173" s="129"/>
      <c r="DL173" s="129"/>
      <c r="DM173" s="129"/>
      <c r="DN173" s="129"/>
      <c r="DO173" s="129"/>
      <c r="DP173" s="129"/>
      <c r="DQ173" s="129"/>
      <c r="DR173" s="129"/>
      <c r="DS173" s="129"/>
      <c r="DT173" s="129" t="str">
        <f t="shared" ca="1" si="7"/>
        <v/>
      </c>
      <c r="DU173" s="129"/>
      <c r="DV173" s="129"/>
      <c r="DW173" s="129"/>
      <c r="DX173" s="129"/>
      <c r="DY173" s="129"/>
      <c r="DZ173" s="129"/>
      <c r="EA173" s="129"/>
      <c r="EB173" s="129"/>
      <c r="EC173" s="129"/>
      <c r="ED173" s="129"/>
      <c r="EE173" s="129"/>
      <c r="EF173" s="129"/>
      <c r="IE173" s="128" t="str">
        <f t="shared" ca="1" si="8"/>
        <v/>
      </c>
    </row>
    <row r="174" spans="1:239" x14ac:dyDescent="0.25">
      <c r="A174" s="129"/>
      <c r="B174" s="129"/>
      <c r="C174" s="129"/>
      <c r="D174" s="129"/>
      <c r="E174" s="129"/>
      <c r="F174" s="129"/>
      <c r="G174" s="129"/>
      <c r="H174" s="17" t="s">
        <v>466</v>
      </c>
      <c r="I174" s="132"/>
      <c r="J174" s="132"/>
      <c r="K174" s="132"/>
      <c r="L174" s="132"/>
      <c r="M174" s="132"/>
      <c r="N174" s="132"/>
      <c r="O174" s="85"/>
      <c r="P174" s="17"/>
      <c r="Q174" s="129"/>
      <c r="R174" s="129"/>
      <c r="S174" s="129"/>
      <c r="T174" s="129"/>
      <c r="U174" s="129"/>
      <c r="V174" s="129"/>
      <c r="W174" s="129"/>
      <c r="X174" s="129"/>
      <c r="Y174" s="129"/>
      <c r="Z174" s="129"/>
      <c r="AA174" s="129"/>
      <c r="AB174" s="129"/>
      <c r="AC174" s="129"/>
      <c r="AD174" s="129"/>
      <c r="AE174" s="129"/>
      <c r="AF174" s="129"/>
      <c r="AG174" s="129"/>
      <c r="AH174" s="129"/>
      <c r="AI174" s="129"/>
      <c r="AJ174" s="129"/>
      <c r="AK174" s="129"/>
      <c r="AL174" s="129"/>
      <c r="AM174" s="129"/>
      <c r="AN174" s="129"/>
      <c r="AO174" s="129"/>
      <c r="AP174" s="129"/>
      <c r="AQ174" s="129"/>
      <c r="AR174" s="129"/>
      <c r="AS174" s="129"/>
      <c r="AT174" s="129"/>
      <c r="AU174" s="129"/>
      <c r="AV174" s="129"/>
      <c r="AW174" s="129"/>
      <c r="AX174" s="129"/>
      <c r="AY174" s="129"/>
      <c r="AZ174" s="129"/>
      <c r="BA174" s="129"/>
      <c r="BB174" s="129"/>
      <c r="BC174" s="129"/>
      <c r="BD174" s="129"/>
      <c r="BE174" s="129"/>
      <c r="BF174" s="129"/>
      <c r="BG174" s="129"/>
      <c r="BH174" s="129"/>
      <c r="BI174" s="129"/>
      <c r="BJ174" s="129"/>
      <c r="BK174" s="129"/>
      <c r="BL174" s="129"/>
      <c r="BM174" s="129"/>
      <c r="BN174" s="129"/>
      <c r="BO174" s="129"/>
      <c r="BP174" s="129"/>
      <c r="BQ174" s="129"/>
      <c r="BR174" s="129"/>
      <c r="BS174" s="129"/>
      <c r="BT174" s="129"/>
      <c r="BU174" s="129"/>
      <c r="BV174" s="129"/>
      <c r="BW174" s="129"/>
      <c r="BX174" s="129"/>
      <c r="BY174" s="129"/>
      <c r="BZ174" s="129"/>
      <c r="CA174" s="129"/>
      <c r="CB174" s="129"/>
      <c r="CC174" s="129"/>
      <c r="CD174" s="129"/>
      <c r="CE174" s="129"/>
      <c r="CF174" s="129"/>
      <c r="CG174" s="129"/>
      <c r="CH174" s="129"/>
      <c r="CI174" s="129"/>
      <c r="CJ174" s="129"/>
      <c r="CK174" s="129"/>
      <c r="CL174" s="129"/>
      <c r="CM174" s="129"/>
      <c r="CN174" s="129"/>
      <c r="CO174" s="129"/>
      <c r="CP174" s="129"/>
      <c r="CQ174" s="129"/>
      <c r="CR174" s="129"/>
      <c r="CS174" s="129"/>
      <c r="CT174" s="129"/>
      <c r="CU174" s="129"/>
      <c r="CV174" s="129"/>
      <c r="CW174" s="129"/>
      <c r="CX174" s="129"/>
      <c r="CY174" s="129"/>
      <c r="CZ174" s="129"/>
      <c r="DA174" s="129"/>
      <c r="DB174" s="129"/>
      <c r="DC174" s="129"/>
      <c r="DD174" s="129"/>
      <c r="DE174" s="129"/>
      <c r="DF174" s="129"/>
      <c r="DG174" s="129"/>
      <c r="DH174" s="129"/>
      <c r="DI174" s="129"/>
      <c r="DJ174" s="129"/>
      <c r="DK174" s="129"/>
      <c r="DL174" s="129"/>
      <c r="DM174" s="129"/>
      <c r="DN174" s="129"/>
      <c r="DO174" s="129"/>
      <c r="DP174" s="129"/>
      <c r="DQ174" s="129"/>
      <c r="DR174" s="129"/>
      <c r="DS174" s="129"/>
      <c r="DT174" s="129" t="str">
        <f t="shared" ca="1" si="7"/>
        <v/>
      </c>
      <c r="DU174" s="129"/>
      <c r="DV174" s="129"/>
      <c r="DW174" s="129"/>
      <c r="DX174" s="129"/>
      <c r="DY174" s="129"/>
      <c r="DZ174" s="129"/>
      <c r="EA174" s="129"/>
      <c r="EB174" s="129"/>
      <c r="EC174" s="129"/>
      <c r="ED174" s="129"/>
      <c r="EE174" s="129"/>
      <c r="EF174" s="129"/>
      <c r="IE174" s="128" t="str">
        <f t="shared" ca="1" si="8"/>
        <v/>
      </c>
    </row>
    <row r="175" spans="1:239" x14ac:dyDescent="0.25">
      <c r="A175" s="129"/>
      <c r="B175" s="129"/>
      <c r="C175" s="129"/>
      <c r="D175" s="129"/>
      <c r="E175" s="129"/>
      <c r="F175" s="129"/>
      <c r="G175" s="129"/>
      <c r="H175" s="18" t="s">
        <v>490</v>
      </c>
      <c r="I175" s="7" t="s">
        <v>511</v>
      </c>
      <c r="J175" s="7" t="s">
        <v>512</v>
      </c>
      <c r="K175" s="7" t="s">
        <v>513</v>
      </c>
      <c r="L175" s="7" t="s">
        <v>514</v>
      </c>
      <c r="M175" s="7" t="s">
        <v>512</v>
      </c>
      <c r="N175" s="7" t="s">
        <v>513</v>
      </c>
      <c r="O175" s="81" t="s">
        <v>3</v>
      </c>
      <c r="P175" s="19" t="s">
        <v>4</v>
      </c>
      <c r="Q175" s="129"/>
      <c r="R175" s="129"/>
      <c r="S175" s="129"/>
      <c r="T175" s="129"/>
      <c r="U175" s="129"/>
      <c r="V175" s="129"/>
      <c r="W175" s="129"/>
      <c r="X175" s="129"/>
      <c r="Y175" s="129"/>
      <c r="Z175" s="129"/>
      <c r="AA175" s="129"/>
      <c r="AB175" s="129"/>
      <c r="AC175" s="129"/>
      <c r="AD175" s="129"/>
      <c r="AE175" s="129"/>
      <c r="AF175" s="129"/>
      <c r="AG175" s="129"/>
      <c r="AH175" s="129"/>
      <c r="AI175" s="129"/>
      <c r="AJ175" s="129"/>
      <c r="AK175" s="129"/>
      <c r="AL175" s="129"/>
      <c r="AM175" s="129"/>
      <c r="AN175" s="129"/>
      <c r="AO175" s="129"/>
      <c r="AP175" s="129"/>
      <c r="AQ175" s="129"/>
      <c r="AR175" s="129"/>
      <c r="AS175" s="129"/>
      <c r="AT175" s="129"/>
      <c r="AU175" s="129"/>
      <c r="AV175" s="129"/>
      <c r="AW175" s="129"/>
      <c r="AX175" s="129"/>
      <c r="AY175" s="129"/>
      <c r="AZ175" s="129"/>
      <c r="BA175" s="129"/>
      <c r="BB175" s="129"/>
      <c r="BC175" s="129"/>
      <c r="BD175" s="129"/>
      <c r="BE175" s="129"/>
      <c r="BF175" s="129"/>
      <c r="BG175" s="129"/>
      <c r="BH175" s="129"/>
      <c r="BI175" s="129"/>
      <c r="BJ175" s="129"/>
      <c r="BK175" s="129"/>
      <c r="BL175" s="129"/>
      <c r="BM175" s="129"/>
      <c r="BN175" s="129"/>
      <c r="BO175" s="129"/>
      <c r="BP175" s="129"/>
      <c r="BQ175" s="129"/>
      <c r="BR175" s="129"/>
      <c r="BS175" s="129"/>
      <c r="BT175" s="129"/>
      <c r="BU175" s="129"/>
      <c r="BV175" s="129"/>
      <c r="BW175" s="129"/>
      <c r="BX175" s="129"/>
      <c r="BY175" s="129"/>
      <c r="BZ175" s="129"/>
      <c r="CA175" s="129"/>
      <c r="CB175" s="129"/>
      <c r="CC175" s="129"/>
      <c r="CD175" s="129"/>
      <c r="CE175" s="129"/>
      <c r="CF175" s="129"/>
      <c r="CG175" s="129"/>
      <c r="CH175" s="129"/>
      <c r="CI175" s="129"/>
      <c r="CJ175" s="129"/>
      <c r="CK175" s="129"/>
      <c r="CL175" s="129"/>
      <c r="CM175" s="129"/>
      <c r="CN175" s="129"/>
      <c r="CO175" s="129"/>
      <c r="CP175" s="129"/>
      <c r="CQ175" s="129"/>
      <c r="CR175" s="129"/>
      <c r="CS175" s="129"/>
      <c r="CT175" s="129"/>
      <c r="CU175" s="129"/>
      <c r="CV175" s="129"/>
      <c r="CW175" s="129"/>
      <c r="CX175" s="129"/>
      <c r="CY175" s="129"/>
      <c r="CZ175" s="129"/>
      <c r="DA175" s="129"/>
      <c r="DB175" s="129"/>
      <c r="DC175" s="129"/>
      <c r="DD175" s="129"/>
      <c r="DE175" s="129"/>
      <c r="DF175" s="129"/>
      <c r="DG175" s="129"/>
      <c r="DH175" s="129"/>
      <c r="DI175" s="129"/>
      <c r="DJ175" s="129"/>
      <c r="DK175" s="129"/>
      <c r="DL175" s="129"/>
      <c r="DM175" s="129"/>
      <c r="DN175" s="129"/>
      <c r="DO175" s="129"/>
      <c r="DP175" s="129"/>
      <c r="DQ175" s="129"/>
      <c r="DR175" s="129"/>
      <c r="DS175" s="129"/>
      <c r="DT175" s="129" t="str">
        <f t="shared" ref="DT175:DT238" ca="1" si="11">IF(ROW(A175)&gt;ROWS(rngLoadCombinations)-1,"",INDEX(rngLoadCombinations,ROW(A175)+1,1))</f>
        <v/>
      </c>
      <c r="DU175" s="129"/>
      <c r="DV175" s="129"/>
      <c r="DW175" s="129"/>
      <c r="DX175" s="129"/>
      <c r="DY175" s="129"/>
      <c r="DZ175" s="129"/>
      <c r="EA175" s="129"/>
      <c r="EB175" s="129"/>
      <c r="EC175" s="129"/>
      <c r="ED175" s="129"/>
      <c r="EE175" s="129"/>
      <c r="EF175" s="129"/>
      <c r="IE175" s="128" t="str">
        <f t="shared" ref="IE175:IE238" ca="1" si="12">IF(ROW(A175)&gt;ROWS(rngLoadCombinations)-1,"",INDEX(rngLoadCombinations,ROW(A175)+1,1))</f>
        <v/>
      </c>
    </row>
    <row r="176" spans="1:239" x14ac:dyDescent="0.25">
      <c r="A176" s="129"/>
      <c r="B176" s="129"/>
      <c r="C176" s="129"/>
      <c r="D176" s="129"/>
      <c r="E176" s="129"/>
      <c r="F176" s="129"/>
      <c r="G176" s="129"/>
      <c r="H176" s="20" t="s">
        <v>543</v>
      </c>
      <c r="I176" s="10"/>
      <c r="J176" s="10" t="s">
        <v>472</v>
      </c>
      <c r="K176" s="10" t="s">
        <v>515</v>
      </c>
      <c r="L176" s="10"/>
      <c r="M176" s="10" t="s">
        <v>472</v>
      </c>
      <c r="N176" s="10" t="s">
        <v>515</v>
      </c>
      <c r="O176" s="84" t="str">
        <f t="shared" ref="O176:O183" si="13">INDEX(rngUnitSettings,MATCH("Length",INDEX(rngUnitSettings,,1),0),2)</f>
        <v>mm</v>
      </c>
      <c r="P176" s="21" t="s">
        <v>577</v>
      </c>
      <c r="Q176" s="129"/>
      <c r="R176" s="129"/>
      <c r="S176" s="129"/>
      <c r="T176" s="129"/>
      <c r="U176" s="129"/>
      <c r="V176" s="129"/>
      <c r="W176" s="129"/>
      <c r="X176" s="129"/>
      <c r="Y176" s="129"/>
      <c r="Z176" s="129"/>
      <c r="AA176" s="129"/>
      <c r="AB176" s="129"/>
      <c r="AC176" s="129"/>
      <c r="AD176" s="129"/>
      <c r="AE176" s="129"/>
      <c r="AF176" s="129"/>
      <c r="AG176" s="129"/>
      <c r="AH176" s="129"/>
      <c r="AI176" s="129"/>
      <c r="AJ176" s="129"/>
      <c r="AK176" s="129"/>
      <c r="AL176" s="129"/>
      <c r="AM176" s="129"/>
      <c r="AN176" s="129"/>
      <c r="AO176" s="129"/>
      <c r="AP176" s="129"/>
      <c r="AQ176" s="129"/>
      <c r="AR176" s="129"/>
      <c r="AS176" s="129"/>
      <c r="AT176" s="129"/>
      <c r="AU176" s="129"/>
      <c r="AV176" s="129"/>
      <c r="AW176" s="129"/>
      <c r="AX176" s="129"/>
      <c r="AY176" s="129"/>
      <c r="AZ176" s="129"/>
      <c r="BA176" s="129"/>
      <c r="BB176" s="129"/>
      <c r="BC176" s="129"/>
      <c r="BD176" s="129"/>
      <c r="BE176" s="129"/>
      <c r="BF176" s="129"/>
      <c r="BG176" s="129"/>
      <c r="BH176" s="129"/>
      <c r="BI176" s="129"/>
      <c r="BJ176" s="129"/>
      <c r="BK176" s="129"/>
      <c r="BL176" s="129"/>
      <c r="BM176" s="129"/>
      <c r="BN176" s="129"/>
      <c r="BO176" s="129"/>
      <c r="BP176" s="129"/>
      <c r="BQ176" s="129"/>
      <c r="BR176" s="129"/>
      <c r="BS176" s="129"/>
      <c r="BT176" s="129"/>
      <c r="BU176" s="129"/>
      <c r="BV176" s="129"/>
      <c r="BW176" s="129"/>
      <c r="BX176" s="129"/>
      <c r="BY176" s="129"/>
      <c r="BZ176" s="129"/>
      <c r="CA176" s="129"/>
      <c r="CB176" s="129"/>
      <c r="CC176" s="129"/>
      <c r="CD176" s="129"/>
      <c r="CE176" s="129"/>
      <c r="CF176" s="129"/>
      <c r="CG176" s="129"/>
      <c r="CH176" s="129"/>
      <c r="CI176" s="129"/>
      <c r="CJ176" s="129"/>
      <c r="CK176" s="129"/>
      <c r="CL176" s="129"/>
      <c r="CM176" s="129"/>
      <c r="CN176" s="129"/>
      <c r="CO176" s="129"/>
      <c r="CP176" s="129"/>
      <c r="CQ176" s="129"/>
      <c r="CR176" s="129"/>
      <c r="CS176" s="129"/>
      <c r="CT176" s="129"/>
      <c r="CU176" s="129"/>
      <c r="CV176" s="129"/>
      <c r="CW176" s="129"/>
      <c r="CX176" s="129"/>
      <c r="CY176" s="129"/>
      <c r="CZ176" s="129"/>
      <c r="DA176" s="129"/>
      <c r="DB176" s="129"/>
      <c r="DC176" s="129"/>
      <c r="DD176" s="129"/>
      <c r="DE176" s="129"/>
      <c r="DF176" s="129"/>
      <c r="DG176" s="129"/>
      <c r="DH176" s="129"/>
      <c r="DI176" s="129"/>
      <c r="DJ176" s="129"/>
      <c r="DK176" s="129"/>
      <c r="DL176" s="129"/>
      <c r="DM176" s="129"/>
      <c r="DN176" s="129"/>
      <c r="DO176" s="129"/>
      <c r="DP176" s="129"/>
      <c r="DQ176" s="129"/>
      <c r="DR176" s="129"/>
      <c r="DS176" s="129"/>
      <c r="DT176" s="129" t="str">
        <f t="shared" ca="1" si="11"/>
        <v/>
      </c>
      <c r="DU176" s="129"/>
      <c r="DV176" s="129"/>
      <c r="DW176" s="129"/>
      <c r="DX176" s="129"/>
      <c r="DY176" s="129"/>
      <c r="DZ176" s="129"/>
      <c r="EA176" s="129"/>
      <c r="EB176" s="129"/>
      <c r="EC176" s="129"/>
      <c r="ED176" s="129"/>
      <c r="EE176" s="129"/>
      <c r="EF176" s="129"/>
      <c r="IE176" s="128" t="str">
        <f t="shared" ca="1" si="12"/>
        <v/>
      </c>
    </row>
    <row r="177" spans="1:239" x14ac:dyDescent="0.25">
      <c r="A177" s="129"/>
      <c r="B177" s="129"/>
      <c r="C177" s="129"/>
      <c r="D177" s="129"/>
      <c r="E177" s="129"/>
      <c r="F177" s="129"/>
      <c r="G177" s="129"/>
      <c r="H177" s="20" t="s">
        <v>545</v>
      </c>
      <c r="I177" s="10"/>
      <c r="J177" s="10" t="s">
        <v>472</v>
      </c>
      <c r="K177" s="10" t="s">
        <v>515</v>
      </c>
      <c r="L177" s="10"/>
      <c r="M177" s="10" t="s">
        <v>472</v>
      </c>
      <c r="N177" s="10" t="s">
        <v>515</v>
      </c>
      <c r="O177" s="84" t="str">
        <f t="shared" si="13"/>
        <v>mm</v>
      </c>
      <c r="P177" s="21" t="s">
        <v>578</v>
      </c>
      <c r="Q177" s="129"/>
      <c r="R177" s="129"/>
      <c r="S177" s="129"/>
      <c r="T177" s="129"/>
      <c r="U177" s="129"/>
      <c r="V177" s="129"/>
      <c r="W177" s="129"/>
      <c r="X177" s="129"/>
      <c r="Y177" s="129"/>
      <c r="Z177" s="129"/>
      <c r="AA177" s="129"/>
      <c r="AB177" s="129"/>
      <c r="AC177" s="129"/>
      <c r="AD177" s="129"/>
      <c r="AE177" s="129"/>
      <c r="AF177" s="129"/>
      <c r="AG177" s="129"/>
      <c r="AH177" s="129"/>
      <c r="AI177" s="129"/>
      <c r="AJ177" s="129"/>
      <c r="AK177" s="129"/>
      <c r="AL177" s="129"/>
      <c r="AM177" s="129"/>
      <c r="AN177" s="129"/>
      <c r="AO177" s="129"/>
      <c r="AP177" s="129"/>
      <c r="AQ177" s="129"/>
      <c r="AR177" s="129"/>
      <c r="AS177" s="129"/>
      <c r="AT177" s="129"/>
      <c r="AU177" s="129"/>
      <c r="AV177" s="129"/>
      <c r="AW177" s="129"/>
      <c r="AX177" s="129"/>
      <c r="AY177" s="129"/>
      <c r="AZ177" s="129"/>
      <c r="BA177" s="129"/>
      <c r="BB177" s="129"/>
      <c r="BC177" s="129"/>
      <c r="BD177" s="129"/>
      <c r="BE177" s="129"/>
      <c r="BF177" s="129"/>
      <c r="BG177" s="129"/>
      <c r="BH177" s="129"/>
      <c r="BI177" s="129"/>
      <c r="BJ177" s="129"/>
      <c r="BK177" s="129"/>
      <c r="BL177" s="129"/>
      <c r="BM177" s="129"/>
      <c r="BN177" s="129"/>
      <c r="BO177" s="129"/>
      <c r="BP177" s="129"/>
      <c r="BQ177" s="129"/>
      <c r="BR177" s="129"/>
      <c r="BS177" s="129"/>
      <c r="BT177" s="129"/>
      <c r="BU177" s="129"/>
      <c r="BV177" s="129"/>
      <c r="BW177" s="129"/>
      <c r="BX177" s="129"/>
      <c r="BY177" s="129"/>
      <c r="BZ177" s="129"/>
      <c r="CA177" s="129"/>
      <c r="CB177" s="129"/>
      <c r="CC177" s="129"/>
      <c r="CD177" s="129"/>
      <c r="CE177" s="129"/>
      <c r="CF177" s="129"/>
      <c r="CG177" s="129"/>
      <c r="CH177" s="129"/>
      <c r="CI177" s="129"/>
      <c r="CJ177" s="129"/>
      <c r="CK177" s="129"/>
      <c r="CL177" s="129"/>
      <c r="CM177" s="129"/>
      <c r="CN177" s="129"/>
      <c r="CO177" s="129"/>
      <c r="CP177" s="129"/>
      <c r="CQ177" s="129"/>
      <c r="CR177" s="129"/>
      <c r="CS177" s="129"/>
      <c r="CT177" s="129"/>
      <c r="CU177" s="129"/>
      <c r="CV177" s="129"/>
      <c r="CW177" s="129"/>
      <c r="CX177" s="129"/>
      <c r="CY177" s="129"/>
      <c r="CZ177" s="129"/>
      <c r="DA177" s="129"/>
      <c r="DB177" s="129"/>
      <c r="DC177" s="129"/>
      <c r="DD177" s="129"/>
      <c r="DE177" s="129"/>
      <c r="DF177" s="129"/>
      <c r="DG177" s="129"/>
      <c r="DH177" s="129"/>
      <c r="DI177" s="129"/>
      <c r="DJ177" s="129"/>
      <c r="DK177" s="129"/>
      <c r="DL177" s="129"/>
      <c r="DM177" s="129"/>
      <c r="DN177" s="129"/>
      <c r="DO177" s="129"/>
      <c r="DP177" s="129"/>
      <c r="DQ177" s="129"/>
      <c r="DR177" s="129"/>
      <c r="DS177" s="129"/>
      <c r="DT177" s="129" t="str">
        <f t="shared" ca="1" si="11"/>
        <v/>
      </c>
      <c r="DU177" s="129"/>
      <c r="DV177" s="129"/>
      <c r="DW177" s="129"/>
      <c r="DX177" s="129"/>
      <c r="DY177" s="129"/>
      <c r="DZ177" s="129"/>
      <c r="EA177" s="129"/>
      <c r="EB177" s="129"/>
      <c r="EC177" s="129"/>
      <c r="ED177" s="129"/>
      <c r="EE177" s="129"/>
      <c r="EF177" s="129"/>
      <c r="IE177" s="128" t="str">
        <f t="shared" ca="1" si="12"/>
        <v/>
      </c>
    </row>
    <row r="178" spans="1:239" x14ac:dyDescent="0.25">
      <c r="A178" s="129"/>
      <c r="B178" s="129"/>
      <c r="C178" s="129"/>
      <c r="D178" s="129"/>
      <c r="E178" s="129"/>
      <c r="F178" s="129"/>
      <c r="G178" s="129"/>
      <c r="H178" s="20" t="s">
        <v>547</v>
      </c>
      <c r="I178" s="10"/>
      <c r="J178" s="10" t="s">
        <v>472</v>
      </c>
      <c r="K178" s="10" t="s">
        <v>515</v>
      </c>
      <c r="L178" s="10"/>
      <c r="M178" s="10" t="s">
        <v>472</v>
      </c>
      <c r="N178" s="10" t="s">
        <v>515</v>
      </c>
      <c r="O178" s="84" t="str">
        <f t="shared" si="13"/>
        <v>mm</v>
      </c>
      <c r="P178" s="21" t="s">
        <v>579</v>
      </c>
      <c r="Q178" s="129"/>
      <c r="R178" s="129"/>
      <c r="S178" s="129"/>
      <c r="T178" s="129"/>
      <c r="U178" s="129"/>
      <c r="V178" s="129"/>
      <c r="W178" s="129"/>
      <c r="X178" s="129"/>
      <c r="Y178" s="129"/>
      <c r="Z178" s="129"/>
      <c r="AA178" s="129"/>
      <c r="AB178" s="129"/>
      <c r="AC178" s="129"/>
      <c r="AD178" s="129"/>
      <c r="AE178" s="129"/>
      <c r="AF178" s="129"/>
      <c r="AG178" s="129"/>
      <c r="AH178" s="129"/>
      <c r="AI178" s="129"/>
      <c r="AJ178" s="129"/>
      <c r="AK178" s="129"/>
      <c r="AL178" s="129"/>
      <c r="AM178" s="129"/>
      <c r="AN178" s="129"/>
      <c r="AO178" s="129"/>
      <c r="AP178" s="129"/>
      <c r="AQ178" s="129"/>
      <c r="AR178" s="129"/>
      <c r="AS178" s="129"/>
      <c r="AT178" s="129"/>
      <c r="AU178" s="129"/>
      <c r="AV178" s="129"/>
      <c r="AW178" s="129"/>
      <c r="AX178" s="129"/>
      <c r="AY178" s="129"/>
      <c r="AZ178" s="129"/>
      <c r="BA178" s="129"/>
      <c r="BB178" s="129"/>
      <c r="BC178" s="129"/>
      <c r="BD178" s="129"/>
      <c r="BE178" s="129"/>
      <c r="BF178" s="129"/>
      <c r="BG178" s="129"/>
      <c r="BH178" s="129"/>
      <c r="BI178" s="129"/>
      <c r="BJ178" s="129"/>
      <c r="BK178" s="129"/>
      <c r="BL178" s="129"/>
      <c r="BM178" s="129"/>
      <c r="BN178" s="129"/>
      <c r="BO178" s="129"/>
      <c r="BP178" s="129"/>
      <c r="BQ178" s="129"/>
      <c r="BR178" s="129"/>
      <c r="BS178" s="129"/>
      <c r="BT178" s="129"/>
      <c r="BU178" s="129"/>
      <c r="BV178" s="129"/>
      <c r="BW178" s="129"/>
      <c r="BX178" s="129"/>
      <c r="BY178" s="129"/>
      <c r="BZ178" s="129"/>
      <c r="CA178" s="129"/>
      <c r="CB178" s="129"/>
      <c r="CC178" s="129"/>
      <c r="CD178" s="129"/>
      <c r="CE178" s="129"/>
      <c r="CF178" s="129"/>
      <c r="CG178" s="129"/>
      <c r="CH178" s="129"/>
      <c r="CI178" s="129"/>
      <c r="CJ178" s="129"/>
      <c r="CK178" s="129"/>
      <c r="CL178" s="129"/>
      <c r="CM178" s="129"/>
      <c r="CN178" s="129"/>
      <c r="CO178" s="129"/>
      <c r="CP178" s="129"/>
      <c r="CQ178" s="129"/>
      <c r="CR178" s="129"/>
      <c r="CS178" s="129"/>
      <c r="CT178" s="129"/>
      <c r="CU178" s="129"/>
      <c r="CV178" s="129"/>
      <c r="CW178" s="129"/>
      <c r="CX178" s="129"/>
      <c r="CY178" s="129"/>
      <c r="CZ178" s="129"/>
      <c r="DA178" s="129"/>
      <c r="DB178" s="129"/>
      <c r="DC178" s="129"/>
      <c r="DD178" s="129"/>
      <c r="DE178" s="129"/>
      <c r="DF178" s="129"/>
      <c r="DG178" s="129"/>
      <c r="DH178" s="129"/>
      <c r="DI178" s="129"/>
      <c r="DJ178" s="129"/>
      <c r="DK178" s="129"/>
      <c r="DL178" s="129"/>
      <c r="DM178" s="129"/>
      <c r="DN178" s="129"/>
      <c r="DO178" s="129"/>
      <c r="DP178" s="129"/>
      <c r="DQ178" s="129"/>
      <c r="DR178" s="129"/>
      <c r="DS178" s="129"/>
      <c r="DT178" s="129" t="str">
        <f t="shared" ca="1" si="11"/>
        <v/>
      </c>
      <c r="DU178" s="129"/>
      <c r="DV178" s="129"/>
      <c r="DW178" s="129"/>
      <c r="DX178" s="129"/>
      <c r="DY178" s="129"/>
      <c r="DZ178" s="129"/>
      <c r="EA178" s="129"/>
      <c r="EB178" s="129"/>
      <c r="EC178" s="129"/>
      <c r="ED178" s="129"/>
      <c r="EE178" s="129"/>
      <c r="EF178" s="129"/>
      <c r="IE178" s="128" t="str">
        <f t="shared" ca="1" si="12"/>
        <v/>
      </c>
    </row>
    <row r="179" spans="1:239" x14ac:dyDescent="0.25">
      <c r="A179" s="129"/>
      <c r="B179" s="129"/>
      <c r="C179" s="129"/>
      <c r="D179" s="129"/>
      <c r="E179" s="129"/>
      <c r="F179" s="129"/>
      <c r="G179" s="129"/>
      <c r="H179" s="20" t="s">
        <v>549</v>
      </c>
      <c r="I179" s="10"/>
      <c r="J179" s="10" t="s">
        <v>472</v>
      </c>
      <c r="K179" s="10" t="s">
        <v>515</v>
      </c>
      <c r="L179" s="10"/>
      <c r="M179" s="10" t="s">
        <v>472</v>
      </c>
      <c r="N179" s="10" t="s">
        <v>515</v>
      </c>
      <c r="O179" s="84" t="str">
        <f t="shared" si="13"/>
        <v>mm</v>
      </c>
      <c r="P179" s="21" t="s">
        <v>580</v>
      </c>
      <c r="Q179" s="129"/>
      <c r="R179" s="129"/>
      <c r="S179" s="129"/>
      <c r="T179" s="129"/>
      <c r="U179" s="129"/>
      <c r="V179" s="129"/>
      <c r="W179" s="129"/>
      <c r="X179" s="129"/>
      <c r="Y179" s="129"/>
      <c r="Z179" s="129"/>
      <c r="AA179" s="129"/>
      <c r="AB179" s="129"/>
      <c r="AC179" s="129"/>
      <c r="AD179" s="129"/>
      <c r="AE179" s="129"/>
      <c r="AF179" s="129"/>
      <c r="AG179" s="129"/>
      <c r="AH179" s="129"/>
      <c r="AI179" s="129"/>
      <c r="AJ179" s="129"/>
      <c r="AK179" s="129"/>
      <c r="AL179" s="129"/>
      <c r="AM179" s="129"/>
      <c r="AN179" s="129"/>
      <c r="AO179" s="129"/>
      <c r="AP179" s="129"/>
      <c r="AQ179" s="129"/>
      <c r="AR179" s="129"/>
      <c r="AS179" s="129"/>
      <c r="AT179" s="129"/>
      <c r="AU179" s="129"/>
      <c r="AV179" s="129"/>
      <c r="AW179" s="129"/>
      <c r="AX179" s="129"/>
      <c r="AY179" s="129"/>
      <c r="AZ179" s="129"/>
      <c r="BA179" s="129"/>
      <c r="BB179" s="129"/>
      <c r="BC179" s="129"/>
      <c r="BD179" s="129"/>
      <c r="BE179" s="129"/>
      <c r="BF179" s="129"/>
      <c r="BG179" s="129"/>
      <c r="BH179" s="129"/>
      <c r="BI179" s="129"/>
      <c r="BJ179" s="129"/>
      <c r="BK179" s="129"/>
      <c r="BL179" s="129"/>
      <c r="BM179" s="129"/>
      <c r="BN179" s="129"/>
      <c r="BO179" s="129"/>
      <c r="BP179" s="129"/>
      <c r="BQ179" s="129"/>
      <c r="BR179" s="129"/>
      <c r="BS179" s="129"/>
      <c r="BT179" s="129"/>
      <c r="BU179" s="129"/>
      <c r="BV179" s="129"/>
      <c r="BW179" s="129"/>
      <c r="BX179" s="129"/>
      <c r="BY179" s="129"/>
      <c r="BZ179" s="129"/>
      <c r="CA179" s="129"/>
      <c r="CB179" s="129"/>
      <c r="CC179" s="129"/>
      <c r="CD179" s="129"/>
      <c r="CE179" s="129"/>
      <c r="CF179" s="129"/>
      <c r="CG179" s="129"/>
      <c r="CH179" s="129"/>
      <c r="CI179" s="129"/>
      <c r="CJ179" s="129"/>
      <c r="CK179" s="129"/>
      <c r="CL179" s="129"/>
      <c r="CM179" s="129"/>
      <c r="CN179" s="129"/>
      <c r="CO179" s="129"/>
      <c r="CP179" s="129"/>
      <c r="CQ179" s="129"/>
      <c r="CR179" s="129"/>
      <c r="CS179" s="129"/>
      <c r="CT179" s="129"/>
      <c r="CU179" s="129"/>
      <c r="CV179" s="129"/>
      <c r="CW179" s="129"/>
      <c r="CX179" s="129"/>
      <c r="CY179" s="129"/>
      <c r="CZ179" s="129"/>
      <c r="DA179" s="129"/>
      <c r="DB179" s="129"/>
      <c r="DC179" s="129"/>
      <c r="DD179" s="129"/>
      <c r="DE179" s="129"/>
      <c r="DF179" s="129"/>
      <c r="DG179" s="129"/>
      <c r="DH179" s="129"/>
      <c r="DI179" s="129"/>
      <c r="DJ179" s="129"/>
      <c r="DK179" s="129"/>
      <c r="DL179" s="129"/>
      <c r="DM179" s="129"/>
      <c r="DN179" s="129"/>
      <c r="DO179" s="129"/>
      <c r="DP179" s="129"/>
      <c r="DQ179" s="129"/>
      <c r="DR179" s="129"/>
      <c r="DS179" s="129"/>
      <c r="DT179" s="129" t="str">
        <f t="shared" ca="1" si="11"/>
        <v/>
      </c>
      <c r="DU179" s="129"/>
      <c r="DV179" s="129"/>
      <c r="DW179" s="129"/>
      <c r="DX179" s="129"/>
      <c r="DY179" s="129"/>
      <c r="DZ179" s="129"/>
      <c r="EA179" s="129"/>
      <c r="EB179" s="129"/>
      <c r="EC179" s="129"/>
      <c r="ED179" s="129"/>
      <c r="EE179" s="129"/>
      <c r="EF179" s="129"/>
      <c r="IE179" s="128" t="str">
        <f t="shared" ca="1" si="12"/>
        <v/>
      </c>
    </row>
    <row r="180" spans="1:239" x14ac:dyDescent="0.25">
      <c r="A180" s="129"/>
      <c r="B180" s="129"/>
      <c r="C180" s="129"/>
      <c r="D180" s="129"/>
      <c r="E180" s="129"/>
      <c r="F180" s="129"/>
      <c r="G180" s="129"/>
      <c r="H180" s="20" t="s">
        <v>569</v>
      </c>
      <c r="I180" s="10"/>
      <c r="J180" s="10" t="s">
        <v>472</v>
      </c>
      <c r="K180" s="10" t="s">
        <v>515</v>
      </c>
      <c r="L180" s="10"/>
      <c r="M180" s="10" t="s">
        <v>472</v>
      </c>
      <c r="N180" s="10" t="s">
        <v>515</v>
      </c>
      <c r="O180" s="84" t="str">
        <f t="shared" si="13"/>
        <v>mm</v>
      </c>
      <c r="P180" s="21" t="s">
        <v>581</v>
      </c>
      <c r="Q180" s="129"/>
      <c r="R180" s="129"/>
      <c r="S180" s="129"/>
      <c r="T180" s="129"/>
      <c r="U180" s="129"/>
      <c r="V180" s="129"/>
      <c r="W180" s="129"/>
      <c r="X180" s="129"/>
      <c r="Y180" s="129"/>
      <c r="Z180" s="129"/>
      <c r="AA180" s="129"/>
      <c r="AB180" s="129"/>
      <c r="AC180" s="129"/>
      <c r="AD180" s="129"/>
      <c r="AE180" s="129"/>
      <c r="AF180" s="129"/>
      <c r="AG180" s="129"/>
      <c r="AH180" s="129"/>
      <c r="AI180" s="129"/>
      <c r="AJ180" s="129"/>
      <c r="AK180" s="129"/>
      <c r="AL180" s="129"/>
      <c r="AM180" s="129"/>
      <c r="AN180" s="129"/>
      <c r="AO180" s="129"/>
      <c r="AP180" s="129"/>
      <c r="AQ180" s="129"/>
      <c r="AR180" s="129"/>
      <c r="AS180" s="129"/>
      <c r="AT180" s="129"/>
      <c r="AU180" s="129"/>
      <c r="AV180" s="129"/>
      <c r="AW180" s="129"/>
      <c r="AX180" s="129"/>
      <c r="AY180" s="129"/>
      <c r="AZ180" s="129"/>
      <c r="BA180" s="129"/>
      <c r="BB180" s="129"/>
      <c r="BC180" s="129"/>
      <c r="BD180" s="129"/>
      <c r="BE180" s="129"/>
      <c r="BF180" s="129"/>
      <c r="BG180" s="129"/>
      <c r="BH180" s="129"/>
      <c r="BI180" s="129"/>
      <c r="BJ180" s="129"/>
      <c r="BK180" s="129"/>
      <c r="BL180" s="129"/>
      <c r="BM180" s="129"/>
      <c r="BN180" s="129"/>
      <c r="BO180" s="129"/>
      <c r="BP180" s="129"/>
      <c r="BQ180" s="129"/>
      <c r="BR180" s="129"/>
      <c r="BS180" s="129"/>
      <c r="BT180" s="129"/>
      <c r="BU180" s="129"/>
      <c r="BV180" s="129"/>
      <c r="BW180" s="129"/>
      <c r="BX180" s="129"/>
      <c r="BY180" s="129"/>
      <c r="BZ180" s="129"/>
      <c r="CA180" s="129"/>
      <c r="CB180" s="129"/>
      <c r="CC180" s="129"/>
      <c r="CD180" s="129"/>
      <c r="CE180" s="129"/>
      <c r="CF180" s="129"/>
      <c r="CG180" s="129"/>
      <c r="CH180" s="129"/>
      <c r="CI180" s="129"/>
      <c r="CJ180" s="129"/>
      <c r="CK180" s="129"/>
      <c r="CL180" s="129"/>
      <c r="CM180" s="129"/>
      <c r="CN180" s="129"/>
      <c r="CO180" s="129"/>
      <c r="CP180" s="129"/>
      <c r="CQ180" s="129"/>
      <c r="CR180" s="129"/>
      <c r="CS180" s="129"/>
      <c r="CT180" s="129"/>
      <c r="CU180" s="129"/>
      <c r="CV180" s="129"/>
      <c r="CW180" s="129"/>
      <c r="CX180" s="129"/>
      <c r="CY180" s="129"/>
      <c r="CZ180" s="129"/>
      <c r="DA180" s="129"/>
      <c r="DB180" s="129"/>
      <c r="DC180" s="129"/>
      <c r="DD180" s="129"/>
      <c r="DE180" s="129"/>
      <c r="DF180" s="129"/>
      <c r="DG180" s="129"/>
      <c r="DH180" s="129"/>
      <c r="DI180" s="129"/>
      <c r="DJ180" s="129"/>
      <c r="DK180" s="129"/>
      <c r="DL180" s="129"/>
      <c r="DM180" s="129"/>
      <c r="DN180" s="129"/>
      <c r="DO180" s="129"/>
      <c r="DP180" s="129"/>
      <c r="DQ180" s="129"/>
      <c r="DR180" s="129"/>
      <c r="DS180" s="129"/>
      <c r="DT180" s="129" t="str">
        <f t="shared" ca="1" si="11"/>
        <v/>
      </c>
      <c r="DU180" s="129"/>
      <c r="DV180" s="129"/>
      <c r="DW180" s="129"/>
      <c r="DX180" s="129"/>
      <c r="DY180" s="129"/>
      <c r="DZ180" s="129"/>
      <c r="EA180" s="129"/>
      <c r="EB180" s="129"/>
      <c r="EC180" s="129"/>
      <c r="ED180" s="129"/>
      <c r="EE180" s="129"/>
      <c r="EF180" s="129"/>
      <c r="IE180" s="128" t="str">
        <f t="shared" ca="1" si="12"/>
        <v/>
      </c>
    </row>
    <row r="181" spans="1:239" x14ac:dyDescent="0.25">
      <c r="A181" s="129"/>
      <c r="B181" s="129"/>
      <c r="C181" s="129"/>
      <c r="D181" s="129"/>
      <c r="E181" s="129"/>
      <c r="F181" s="129"/>
      <c r="G181" s="129"/>
      <c r="H181" s="20" t="s">
        <v>571</v>
      </c>
      <c r="I181" s="10"/>
      <c r="J181" s="10" t="s">
        <v>472</v>
      </c>
      <c r="K181" s="10" t="s">
        <v>515</v>
      </c>
      <c r="L181" s="10"/>
      <c r="M181" s="10" t="s">
        <v>472</v>
      </c>
      <c r="N181" s="10" t="s">
        <v>515</v>
      </c>
      <c r="O181" s="84" t="str">
        <f t="shared" si="13"/>
        <v>mm</v>
      </c>
      <c r="P181" s="21" t="s">
        <v>582</v>
      </c>
      <c r="Q181" s="129"/>
      <c r="R181" s="129"/>
      <c r="S181" s="129"/>
      <c r="T181" s="129"/>
      <c r="U181" s="129"/>
      <c r="V181" s="129"/>
      <c r="W181" s="129"/>
      <c r="X181" s="129"/>
      <c r="Y181" s="129"/>
      <c r="Z181" s="129"/>
      <c r="AA181" s="129"/>
      <c r="AB181" s="129"/>
      <c r="AC181" s="129"/>
      <c r="AD181" s="129"/>
      <c r="AE181" s="129"/>
      <c r="AF181" s="129"/>
      <c r="AG181" s="129"/>
      <c r="AH181" s="129"/>
      <c r="AI181" s="129"/>
      <c r="AJ181" s="129"/>
      <c r="AK181" s="129"/>
      <c r="AL181" s="129"/>
      <c r="AM181" s="129"/>
      <c r="AN181" s="129"/>
      <c r="AO181" s="129"/>
      <c r="AP181" s="129"/>
      <c r="AQ181" s="129"/>
      <c r="AR181" s="129"/>
      <c r="AS181" s="129"/>
      <c r="AT181" s="129"/>
      <c r="AU181" s="129"/>
      <c r="AV181" s="129"/>
      <c r="AW181" s="129"/>
      <c r="AX181" s="129"/>
      <c r="AY181" s="129"/>
      <c r="AZ181" s="129"/>
      <c r="BA181" s="129"/>
      <c r="BB181" s="129"/>
      <c r="BC181" s="129"/>
      <c r="BD181" s="129"/>
      <c r="BE181" s="129"/>
      <c r="BF181" s="129"/>
      <c r="BG181" s="129"/>
      <c r="BH181" s="129"/>
      <c r="BI181" s="129"/>
      <c r="BJ181" s="129"/>
      <c r="BK181" s="129"/>
      <c r="BL181" s="129"/>
      <c r="BM181" s="129"/>
      <c r="BN181" s="129"/>
      <c r="BO181" s="129"/>
      <c r="BP181" s="129"/>
      <c r="BQ181" s="129"/>
      <c r="BR181" s="129"/>
      <c r="BS181" s="129"/>
      <c r="BT181" s="129"/>
      <c r="BU181" s="129"/>
      <c r="BV181" s="129"/>
      <c r="BW181" s="129"/>
      <c r="BX181" s="129"/>
      <c r="BY181" s="129"/>
      <c r="BZ181" s="129"/>
      <c r="CA181" s="129"/>
      <c r="CB181" s="129"/>
      <c r="CC181" s="129"/>
      <c r="CD181" s="129"/>
      <c r="CE181" s="129"/>
      <c r="CF181" s="129"/>
      <c r="CG181" s="129"/>
      <c r="CH181" s="129"/>
      <c r="CI181" s="129"/>
      <c r="CJ181" s="129"/>
      <c r="CK181" s="129"/>
      <c r="CL181" s="129"/>
      <c r="CM181" s="129"/>
      <c r="CN181" s="129"/>
      <c r="CO181" s="129"/>
      <c r="CP181" s="129"/>
      <c r="CQ181" s="129"/>
      <c r="CR181" s="129"/>
      <c r="CS181" s="129"/>
      <c r="CT181" s="129"/>
      <c r="CU181" s="129"/>
      <c r="CV181" s="129"/>
      <c r="CW181" s="129"/>
      <c r="CX181" s="129"/>
      <c r="CY181" s="129"/>
      <c r="CZ181" s="129"/>
      <c r="DA181" s="129"/>
      <c r="DB181" s="129"/>
      <c r="DC181" s="129"/>
      <c r="DD181" s="129"/>
      <c r="DE181" s="129"/>
      <c r="DF181" s="129"/>
      <c r="DG181" s="129"/>
      <c r="DH181" s="129"/>
      <c r="DI181" s="129"/>
      <c r="DJ181" s="129"/>
      <c r="DK181" s="129"/>
      <c r="DL181" s="129"/>
      <c r="DM181" s="129"/>
      <c r="DN181" s="129"/>
      <c r="DO181" s="129"/>
      <c r="DP181" s="129"/>
      <c r="DQ181" s="129"/>
      <c r="DR181" s="129"/>
      <c r="DS181" s="129"/>
      <c r="DT181" s="129" t="str">
        <f t="shared" ca="1" si="11"/>
        <v/>
      </c>
      <c r="DU181" s="129"/>
      <c r="DV181" s="129"/>
      <c r="DW181" s="129"/>
      <c r="DX181" s="129"/>
      <c r="DY181" s="129"/>
      <c r="DZ181" s="129"/>
      <c r="EA181" s="129"/>
      <c r="EB181" s="129"/>
      <c r="EC181" s="129"/>
      <c r="ED181" s="129"/>
      <c r="EE181" s="129"/>
      <c r="EF181" s="129"/>
      <c r="IE181" s="128" t="str">
        <f t="shared" ca="1" si="12"/>
        <v/>
      </c>
    </row>
    <row r="182" spans="1:239" x14ac:dyDescent="0.25">
      <c r="A182" s="129"/>
      <c r="B182" s="129"/>
      <c r="C182" s="129"/>
      <c r="D182" s="129"/>
      <c r="E182" s="129"/>
      <c r="F182" s="129"/>
      <c r="G182" s="129"/>
      <c r="H182" s="20" t="s">
        <v>573</v>
      </c>
      <c r="I182" s="10"/>
      <c r="J182" s="10" t="s">
        <v>472</v>
      </c>
      <c r="K182" s="10" t="s">
        <v>515</v>
      </c>
      <c r="L182" s="10"/>
      <c r="M182" s="10" t="s">
        <v>472</v>
      </c>
      <c r="N182" s="10" t="s">
        <v>515</v>
      </c>
      <c r="O182" s="84" t="str">
        <f t="shared" si="13"/>
        <v>mm</v>
      </c>
      <c r="P182" s="21" t="s">
        <v>583</v>
      </c>
      <c r="Q182" s="129"/>
      <c r="R182" s="129"/>
      <c r="S182" s="129"/>
      <c r="T182" s="129"/>
      <c r="U182" s="129"/>
      <c r="V182" s="129"/>
      <c r="W182" s="129"/>
      <c r="X182" s="129"/>
      <c r="Y182" s="129"/>
      <c r="Z182" s="129"/>
      <c r="AA182" s="129"/>
      <c r="AB182" s="129"/>
      <c r="AC182" s="129"/>
      <c r="AD182" s="129"/>
      <c r="AE182" s="129"/>
      <c r="AF182" s="129"/>
      <c r="AG182" s="129"/>
      <c r="AH182" s="129"/>
      <c r="AI182" s="129"/>
      <c r="AJ182" s="129"/>
      <c r="AK182" s="129"/>
      <c r="AL182" s="129"/>
      <c r="AM182" s="129"/>
      <c r="AN182" s="129"/>
      <c r="AO182" s="129"/>
      <c r="AP182" s="129"/>
      <c r="AQ182" s="129"/>
      <c r="AR182" s="129"/>
      <c r="AS182" s="129"/>
      <c r="AT182" s="129"/>
      <c r="AU182" s="129"/>
      <c r="AV182" s="129"/>
      <c r="AW182" s="129"/>
      <c r="AX182" s="129"/>
      <c r="AY182" s="129"/>
      <c r="AZ182" s="129"/>
      <c r="BA182" s="129"/>
      <c r="BB182" s="129"/>
      <c r="BC182" s="129"/>
      <c r="BD182" s="129"/>
      <c r="BE182" s="129"/>
      <c r="BF182" s="129"/>
      <c r="BG182" s="129"/>
      <c r="BH182" s="129"/>
      <c r="BI182" s="129"/>
      <c r="BJ182" s="129"/>
      <c r="BK182" s="129"/>
      <c r="BL182" s="129"/>
      <c r="BM182" s="129"/>
      <c r="BN182" s="129"/>
      <c r="BO182" s="129"/>
      <c r="BP182" s="129"/>
      <c r="BQ182" s="129"/>
      <c r="BR182" s="129"/>
      <c r="BS182" s="129"/>
      <c r="BT182" s="129"/>
      <c r="BU182" s="129"/>
      <c r="BV182" s="129"/>
      <c r="BW182" s="129"/>
      <c r="BX182" s="129"/>
      <c r="BY182" s="129"/>
      <c r="BZ182" s="129"/>
      <c r="CA182" s="129"/>
      <c r="CB182" s="129"/>
      <c r="CC182" s="129"/>
      <c r="CD182" s="129"/>
      <c r="CE182" s="129"/>
      <c r="CF182" s="129"/>
      <c r="CG182" s="129"/>
      <c r="CH182" s="129"/>
      <c r="CI182" s="129"/>
      <c r="CJ182" s="129"/>
      <c r="CK182" s="129"/>
      <c r="CL182" s="129"/>
      <c r="CM182" s="129"/>
      <c r="CN182" s="129"/>
      <c r="CO182" s="129"/>
      <c r="CP182" s="129"/>
      <c r="CQ182" s="129"/>
      <c r="CR182" s="129"/>
      <c r="CS182" s="129"/>
      <c r="CT182" s="129"/>
      <c r="CU182" s="129"/>
      <c r="CV182" s="129"/>
      <c r="CW182" s="129"/>
      <c r="CX182" s="129"/>
      <c r="CY182" s="129"/>
      <c r="CZ182" s="129"/>
      <c r="DA182" s="129"/>
      <c r="DB182" s="129"/>
      <c r="DC182" s="129"/>
      <c r="DD182" s="129"/>
      <c r="DE182" s="129"/>
      <c r="DF182" s="129"/>
      <c r="DG182" s="129"/>
      <c r="DH182" s="129"/>
      <c r="DI182" s="129"/>
      <c r="DJ182" s="129"/>
      <c r="DK182" s="129"/>
      <c r="DL182" s="129"/>
      <c r="DM182" s="129"/>
      <c r="DN182" s="129"/>
      <c r="DO182" s="129"/>
      <c r="DP182" s="129"/>
      <c r="DQ182" s="129"/>
      <c r="DR182" s="129"/>
      <c r="DS182" s="129"/>
      <c r="DT182" s="129" t="str">
        <f t="shared" ca="1" si="11"/>
        <v/>
      </c>
      <c r="DU182" s="129"/>
      <c r="DV182" s="129"/>
      <c r="DW182" s="129"/>
      <c r="DX182" s="129"/>
      <c r="DY182" s="129"/>
      <c r="DZ182" s="129"/>
      <c r="EA182" s="129"/>
      <c r="EB182" s="129"/>
      <c r="EC182" s="129"/>
      <c r="ED182" s="129"/>
      <c r="EE182" s="129"/>
      <c r="EF182" s="129"/>
      <c r="IE182" s="128" t="str">
        <f t="shared" ca="1" si="12"/>
        <v/>
      </c>
    </row>
    <row r="183" spans="1:239" x14ac:dyDescent="0.25">
      <c r="A183" s="129"/>
      <c r="B183" s="129"/>
      <c r="C183" s="129"/>
      <c r="D183" s="129"/>
      <c r="E183" s="129"/>
      <c r="F183" s="129"/>
      <c r="G183" s="129"/>
      <c r="H183" s="20" t="s">
        <v>575</v>
      </c>
      <c r="I183" s="10"/>
      <c r="J183" s="10" t="s">
        <v>472</v>
      </c>
      <c r="K183" s="10" t="s">
        <v>515</v>
      </c>
      <c r="L183" s="10"/>
      <c r="M183" s="10" t="s">
        <v>472</v>
      </c>
      <c r="N183" s="10" t="s">
        <v>515</v>
      </c>
      <c r="O183" s="84" t="str">
        <f t="shared" si="13"/>
        <v>mm</v>
      </c>
      <c r="P183" s="21" t="s">
        <v>584</v>
      </c>
      <c r="Q183" s="129"/>
      <c r="R183" s="129"/>
      <c r="S183" s="129"/>
      <c r="T183" s="129"/>
      <c r="U183" s="129"/>
      <c r="V183" s="129"/>
      <c r="W183" s="129"/>
      <c r="X183" s="129"/>
      <c r="Y183" s="129"/>
      <c r="Z183" s="129"/>
      <c r="AA183" s="129"/>
      <c r="AB183" s="129"/>
      <c r="AC183" s="129"/>
      <c r="AD183" s="129"/>
      <c r="AE183" s="129"/>
      <c r="AF183" s="129"/>
      <c r="AG183" s="129"/>
      <c r="AH183" s="129"/>
      <c r="AI183" s="129"/>
      <c r="AJ183" s="129"/>
      <c r="AK183" s="129"/>
      <c r="AL183" s="129"/>
      <c r="AM183" s="129"/>
      <c r="AN183" s="129"/>
      <c r="AO183" s="129"/>
      <c r="AP183" s="129"/>
      <c r="AQ183" s="129"/>
      <c r="AR183" s="129"/>
      <c r="AS183" s="129"/>
      <c r="AT183" s="129"/>
      <c r="AU183" s="129"/>
      <c r="AV183" s="129"/>
      <c r="AW183" s="129"/>
      <c r="AX183" s="129"/>
      <c r="AY183" s="129"/>
      <c r="AZ183" s="129"/>
      <c r="BA183" s="129"/>
      <c r="BB183" s="129"/>
      <c r="BC183" s="129"/>
      <c r="BD183" s="129"/>
      <c r="BE183" s="129"/>
      <c r="BF183" s="129"/>
      <c r="BG183" s="129"/>
      <c r="BH183" s="129"/>
      <c r="BI183" s="129"/>
      <c r="BJ183" s="129"/>
      <c r="BK183" s="129"/>
      <c r="BL183" s="129"/>
      <c r="BM183" s="129"/>
      <c r="BN183" s="129"/>
      <c r="BO183" s="129"/>
      <c r="BP183" s="129"/>
      <c r="BQ183" s="129"/>
      <c r="BR183" s="129"/>
      <c r="BS183" s="129"/>
      <c r="BT183" s="129"/>
      <c r="BU183" s="129"/>
      <c r="BV183" s="129"/>
      <c r="BW183" s="129"/>
      <c r="BX183" s="129"/>
      <c r="BY183" s="129"/>
      <c r="BZ183" s="129"/>
      <c r="CA183" s="129"/>
      <c r="CB183" s="129"/>
      <c r="CC183" s="129"/>
      <c r="CD183" s="129"/>
      <c r="CE183" s="129"/>
      <c r="CF183" s="129"/>
      <c r="CG183" s="129"/>
      <c r="CH183" s="129"/>
      <c r="CI183" s="129"/>
      <c r="CJ183" s="129"/>
      <c r="CK183" s="129"/>
      <c r="CL183" s="129"/>
      <c r="CM183" s="129"/>
      <c r="CN183" s="129"/>
      <c r="CO183" s="129"/>
      <c r="CP183" s="129"/>
      <c r="CQ183" s="129"/>
      <c r="CR183" s="129"/>
      <c r="CS183" s="129"/>
      <c r="CT183" s="129"/>
      <c r="CU183" s="129"/>
      <c r="CV183" s="129"/>
      <c r="CW183" s="129"/>
      <c r="CX183" s="129"/>
      <c r="CY183" s="129"/>
      <c r="CZ183" s="129"/>
      <c r="DA183" s="129"/>
      <c r="DB183" s="129"/>
      <c r="DC183" s="129"/>
      <c r="DD183" s="129"/>
      <c r="DE183" s="129"/>
      <c r="DF183" s="129"/>
      <c r="DG183" s="129"/>
      <c r="DH183" s="129"/>
      <c r="DI183" s="129"/>
      <c r="DJ183" s="129"/>
      <c r="DK183" s="129"/>
      <c r="DL183" s="129"/>
      <c r="DM183" s="129"/>
      <c r="DN183" s="129"/>
      <c r="DO183" s="129"/>
      <c r="DP183" s="129"/>
      <c r="DQ183" s="129"/>
      <c r="DR183" s="129"/>
      <c r="DS183" s="129"/>
      <c r="DT183" s="129" t="str">
        <f t="shared" ca="1" si="11"/>
        <v/>
      </c>
      <c r="DU183" s="129"/>
      <c r="DV183" s="129"/>
      <c r="DW183" s="129"/>
      <c r="DX183" s="129"/>
      <c r="DY183" s="129"/>
      <c r="DZ183" s="129"/>
      <c r="EA183" s="129"/>
      <c r="EB183" s="129"/>
      <c r="EC183" s="129"/>
      <c r="ED183" s="129"/>
      <c r="EE183" s="129"/>
      <c r="EF183" s="129"/>
      <c r="IE183" s="128" t="str">
        <f t="shared" ca="1" si="12"/>
        <v/>
      </c>
    </row>
    <row r="184" spans="1:239" x14ac:dyDescent="0.25">
      <c r="A184" s="129"/>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c r="BK184" s="129"/>
      <c r="BL184" s="129"/>
      <c r="BM184" s="129"/>
      <c r="BN184" s="129"/>
      <c r="BO184" s="129"/>
      <c r="BP184" s="129"/>
      <c r="BQ184" s="129"/>
      <c r="BR184" s="129"/>
      <c r="BS184" s="129"/>
      <c r="BT184" s="129"/>
      <c r="BU184" s="129"/>
      <c r="BV184" s="129"/>
      <c r="BW184" s="129"/>
      <c r="BX184" s="129"/>
      <c r="BY184" s="129"/>
      <c r="BZ184" s="129"/>
      <c r="CA184" s="129"/>
      <c r="CB184" s="129"/>
      <c r="CC184" s="129"/>
      <c r="CD184" s="129"/>
      <c r="CE184" s="129"/>
      <c r="CF184" s="129"/>
      <c r="CG184" s="129"/>
      <c r="CH184" s="129"/>
      <c r="CI184" s="129"/>
      <c r="CJ184" s="129"/>
      <c r="CK184" s="129"/>
      <c r="CL184" s="129"/>
      <c r="CM184" s="129"/>
      <c r="CN184" s="129"/>
      <c r="CO184" s="129"/>
      <c r="CP184" s="129"/>
      <c r="CQ184" s="129"/>
      <c r="CR184" s="129"/>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c r="DO184" s="129"/>
      <c r="DP184" s="129"/>
      <c r="DQ184" s="129"/>
      <c r="DR184" s="129"/>
      <c r="DS184" s="129"/>
      <c r="DT184" s="129" t="str">
        <f t="shared" ca="1" si="11"/>
        <v/>
      </c>
      <c r="DU184" s="129"/>
      <c r="DV184" s="129"/>
      <c r="DW184" s="129"/>
      <c r="DX184" s="129"/>
      <c r="DY184" s="129"/>
      <c r="DZ184" s="129"/>
      <c r="EA184" s="129"/>
      <c r="EB184" s="129"/>
      <c r="EC184" s="129"/>
      <c r="ED184" s="129"/>
      <c r="EE184" s="129"/>
      <c r="EF184" s="129"/>
      <c r="IE184" s="128" t="str">
        <f t="shared" ca="1" si="12"/>
        <v/>
      </c>
    </row>
    <row r="185" spans="1:239" x14ac:dyDescent="0.25">
      <c r="A185" s="129"/>
      <c r="B185" s="129"/>
      <c r="C185" s="129"/>
      <c r="D185" s="129"/>
      <c r="E185" s="129"/>
      <c r="F185" s="129"/>
      <c r="G185" s="129"/>
      <c r="H185" s="129"/>
      <c r="I185" s="129"/>
      <c r="J185" s="129"/>
      <c r="K185" s="129"/>
      <c r="L185" s="129"/>
      <c r="M185" s="129"/>
      <c r="N185" s="129"/>
      <c r="O185" s="129"/>
      <c r="P185" s="129"/>
      <c r="Q185" s="129"/>
      <c r="R185" s="129"/>
      <c r="S185" s="129"/>
      <c r="T185" s="129"/>
      <c r="U185" s="129"/>
      <c r="V185" s="129"/>
      <c r="W185" s="129"/>
      <c r="X185" s="129"/>
      <c r="Y185" s="129"/>
      <c r="Z185" s="129"/>
      <c r="AA185" s="129"/>
      <c r="AB185" s="129"/>
      <c r="AC185" s="129"/>
      <c r="AD185" s="129"/>
      <c r="AE185" s="129"/>
      <c r="AF185" s="129"/>
      <c r="AG185" s="129"/>
      <c r="AH185" s="129"/>
      <c r="AI185" s="129"/>
      <c r="AJ185" s="129"/>
      <c r="AK185" s="129"/>
      <c r="AL185" s="129"/>
      <c r="AM185" s="129"/>
      <c r="AN185" s="129"/>
      <c r="AO185" s="129"/>
      <c r="AP185" s="129"/>
      <c r="AQ185" s="129"/>
      <c r="AR185" s="129"/>
      <c r="AS185" s="129"/>
      <c r="AT185" s="129"/>
      <c r="AU185" s="129"/>
      <c r="AV185" s="129"/>
      <c r="AW185" s="129"/>
      <c r="AX185" s="129"/>
      <c r="AY185" s="129"/>
      <c r="AZ185" s="129"/>
      <c r="BA185" s="129"/>
      <c r="BB185" s="129"/>
      <c r="BC185" s="129"/>
      <c r="BD185" s="129"/>
      <c r="BE185" s="129"/>
      <c r="BF185" s="129"/>
      <c r="BG185" s="129"/>
      <c r="BH185" s="129"/>
      <c r="BI185" s="129"/>
      <c r="BJ185" s="129"/>
      <c r="BK185" s="129"/>
      <c r="BL185" s="129"/>
      <c r="BM185" s="129"/>
      <c r="BN185" s="129"/>
      <c r="BO185" s="129"/>
      <c r="BP185" s="129"/>
      <c r="BQ185" s="129"/>
      <c r="BR185" s="129"/>
      <c r="BS185" s="129"/>
      <c r="BT185" s="129"/>
      <c r="BU185" s="129"/>
      <c r="BV185" s="129"/>
      <c r="BW185" s="129"/>
      <c r="BX185" s="129"/>
      <c r="BY185" s="129"/>
      <c r="BZ185" s="129"/>
      <c r="CA185" s="129"/>
      <c r="CB185" s="129"/>
      <c r="CC185" s="129"/>
      <c r="CD185" s="129"/>
      <c r="CE185" s="129"/>
      <c r="CF185" s="129"/>
      <c r="CG185" s="129"/>
      <c r="CH185" s="129"/>
      <c r="CI185" s="129"/>
      <c r="CJ185" s="129"/>
      <c r="CK185" s="129"/>
      <c r="CL185" s="129"/>
      <c r="CM185" s="129"/>
      <c r="CN185" s="129"/>
      <c r="CO185" s="129"/>
      <c r="CP185" s="129"/>
      <c r="CQ185" s="129"/>
      <c r="CR185" s="129"/>
      <c r="CS185" s="129"/>
      <c r="CT185" s="129"/>
      <c r="CU185" s="129"/>
      <c r="CV185" s="129"/>
      <c r="CW185" s="129"/>
      <c r="CX185" s="129"/>
      <c r="CY185" s="129"/>
      <c r="CZ185" s="129"/>
      <c r="DA185" s="129"/>
      <c r="DB185" s="129"/>
      <c r="DC185" s="129"/>
      <c r="DD185" s="129"/>
      <c r="DE185" s="129"/>
      <c r="DF185" s="129"/>
      <c r="DG185" s="129"/>
      <c r="DH185" s="129"/>
      <c r="DI185" s="129"/>
      <c r="DJ185" s="129"/>
      <c r="DK185" s="129"/>
      <c r="DL185" s="129"/>
      <c r="DM185" s="129"/>
      <c r="DN185" s="129"/>
      <c r="DO185" s="129"/>
      <c r="DP185" s="129"/>
      <c r="DQ185" s="129"/>
      <c r="DR185" s="129"/>
      <c r="DS185" s="129"/>
      <c r="DT185" s="129" t="str">
        <f t="shared" ca="1" si="11"/>
        <v/>
      </c>
      <c r="DU185" s="129"/>
      <c r="DV185" s="129"/>
      <c r="DW185" s="129"/>
      <c r="DX185" s="129"/>
      <c r="DY185" s="129"/>
      <c r="DZ185" s="129"/>
      <c r="EA185" s="129"/>
      <c r="EB185" s="129"/>
      <c r="EC185" s="129"/>
      <c r="ED185" s="129"/>
      <c r="EE185" s="129"/>
      <c r="EF185" s="129"/>
      <c r="IE185" s="128" t="str">
        <f t="shared" ca="1" si="12"/>
        <v/>
      </c>
    </row>
    <row r="186" spans="1:239" x14ac:dyDescent="0.25">
      <c r="A186" s="129"/>
      <c r="B186" s="129"/>
      <c r="C186" s="129"/>
      <c r="D186" s="129"/>
      <c r="E186" s="129"/>
      <c r="F186" s="129"/>
      <c r="G186" s="129"/>
      <c r="H186" s="129"/>
      <c r="I186" s="129"/>
      <c r="J186" s="129"/>
      <c r="K186" s="129"/>
      <c r="L186" s="129"/>
      <c r="M186" s="129"/>
      <c r="N186" s="129"/>
      <c r="O186" s="129"/>
      <c r="P186" s="129"/>
      <c r="Q186" s="129"/>
      <c r="R186" s="129"/>
      <c r="S186" s="129"/>
      <c r="T186" s="129"/>
      <c r="U186" s="129"/>
      <c r="V186" s="129"/>
      <c r="W186" s="129"/>
      <c r="X186" s="129"/>
      <c r="Y186" s="129"/>
      <c r="Z186" s="129"/>
      <c r="AA186" s="129"/>
      <c r="AB186" s="129"/>
      <c r="AC186" s="129"/>
      <c r="AD186" s="129"/>
      <c r="AE186" s="129"/>
      <c r="AF186" s="129"/>
      <c r="AG186" s="129"/>
      <c r="AH186" s="129"/>
      <c r="AI186" s="129"/>
      <c r="AJ186" s="129"/>
      <c r="AK186" s="129"/>
      <c r="AL186" s="129"/>
      <c r="AM186" s="129"/>
      <c r="AN186" s="129"/>
      <c r="AO186" s="129"/>
      <c r="AP186" s="129"/>
      <c r="AQ186" s="129"/>
      <c r="AR186" s="129"/>
      <c r="AS186" s="129"/>
      <c r="AT186" s="129"/>
      <c r="AU186" s="129"/>
      <c r="AV186" s="129"/>
      <c r="AW186" s="129"/>
      <c r="AX186" s="129"/>
      <c r="AY186" s="129"/>
      <c r="AZ186" s="129"/>
      <c r="BA186" s="129"/>
      <c r="BB186" s="129"/>
      <c r="BC186" s="129"/>
      <c r="BD186" s="129"/>
      <c r="BE186" s="129"/>
      <c r="BF186" s="129"/>
      <c r="BG186" s="129"/>
      <c r="BH186" s="129"/>
      <c r="BI186" s="129"/>
      <c r="BJ186" s="129"/>
      <c r="BK186" s="129"/>
      <c r="BL186" s="129"/>
      <c r="BM186" s="129"/>
      <c r="BN186" s="129"/>
      <c r="BO186" s="129"/>
      <c r="BP186" s="129"/>
      <c r="BQ186" s="129"/>
      <c r="BR186" s="129"/>
      <c r="BS186" s="129"/>
      <c r="BT186" s="129"/>
      <c r="BU186" s="129"/>
      <c r="BV186" s="129"/>
      <c r="BW186" s="129"/>
      <c r="BX186" s="129"/>
      <c r="BY186" s="129"/>
      <c r="BZ186" s="129"/>
      <c r="CA186" s="129"/>
      <c r="CB186" s="129"/>
      <c r="CC186" s="129"/>
      <c r="CD186" s="129"/>
      <c r="CE186" s="129"/>
      <c r="CF186" s="129"/>
      <c r="CG186" s="129"/>
      <c r="CH186" s="129"/>
      <c r="CI186" s="129"/>
      <c r="CJ186" s="129"/>
      <c r="CK186" s="129"/>
      <c r="CL186" s="129"/>
      <c r="CM186" s="129"/>
      <c r="CN186" s="129"/>
      <c r="CO186" s="129"/>
      <c r="CP186" s="129"/>
      <c r="CQ186" s="129"/>
      <c r="CR186" s="129"/>
      <c r="CS186" s="129"/>
      <c r="CT186" s="129"/>
      <c r="CU186" s="129"/>
      <c r="CV186" s="129"/>
      <c r="CW186" s="129"/>
      <c r="CX186" s="129"/>
      <c r="CY186" s="129"/>
      <c r="CZ186" s="129"/>
      <c r="DA186" s="129"/>
      <c r="DB186" s="129"/>
      <c r="DC186" s="129"/>
      <c r="DD186" s="129"/>
      <c r="DE186" s="129"/>
      <c r="DF186" s="129"/>
      <c r="DG186" s="129"/>
      <c r="DH186" s="129"/>
      <c r="DI186" s="129"/>
      <c r="DJ186" s="129"/>
      <c r="DK186" s="129"/>
      <c r="DL186" s="129"/>
      <c r="DM186" s="129"/>
      <c r="DN186" s="129"/>
      <c r="DO186" s="129"/>
      <c r="DP186" s="129"/>
      <c r="DQ186" s="129"/>
      <c r="DR186" s="129"/>
      <c r="DS186" s="129"/>
      <c r="DT186" s="129" t="str">
        <f t="shared" ca="1" si="11"/>
        <v/>
      </c>
      <c r="DU186" s="129"/>
      <c r="DV186" s="129"/>
      <c r="DW186" s="129"/>
      <c r="DX186" s="129"/>
      <c r="DY186" s="129"/>
      <c r="DZ186" s="129"/>
      <c r="EA186" s="129"/>
      <c r="EB186" s="129"/>
      <c r="EC186" s="129"/>
      <c r="ED186" s="129"/>
      <c r="EE186" s="129"/>
      <c r="EF186" s="129"/>
      <c r="IE186" s="128" t="str">
        <f t="shared" ca="1" si="12"/>
        <v/>
      </c>
    </row>
    <row r="187" spans="1:239" x14ac:dyDescent="0.25">
      <c r="A187" s="129"/>
      <c r="B187" s="129"/>
      <c r="C187" s="129"/>
      <c r="D187" s="129"/>
      <c r="E187" s="129"/>
      <c r="F187" s="129"/>
      <c r="G187" s="129"/>
      <c r="H187" s="129"/>
      <c r="I187" s="129"/>
      <c r="J187" s="129"/>
      <c r="K187" s="129"/>
      <c r="L187" s="129"/>
      <c r="M187" s="129"/>
      <c r="N187" s="129"/>
      <c r="O187" s="129"/>
      <c r="P187" s="129"/>
      <c r="Q187" s="129"/>
      <c r="R187" s="129"/>
      <c r="S187" s="129"/>
      <c r="T187" s="129"/>
      <c r="U187" s="129"/>
      <c r="V187" s="129"/>
      <c r="W187" s="129"/>
      <c r="X187" s="129"/>
      <c r="Y187" s="129"/>
      <c r="Z187" s="129"/>
      <c r="AA187" s="129"/>
      <c r="AB187" s="129"/>
      <c r="AC187" s="129"/>
      <c r="AD187" s="129"/>
      <c r="AE187" s="129"/>
      <c r="AF187" s="129"/>
      <c r="AG187" s="129"/>
      <c r="AH187" s="129"/>
      <c r="AI187" s="129"/>
      <c r="AJ187" s="129"/>
      <c r="AK187" s="129"/>
      <c r="AL187" s="129"/>
      <c r="AM187" s="129"/>
      <c r="AN187" s="129"/>
      <c r="AO187" s="129"/>
      <c r="AP187" s="129"/>
      <c r="AQ187" s="129"/>
      <c r="AR187" s="129"/>
      <c r="AS187" s="129"/>
      <c r="AT187" s="129"/>
      <c r="AU187" s="129"/>
      <c r="AV187" s="129"/>
      <c r="AW187" s="129"/>
      <c r="AX187" s="129"/>
      <c r="AY187" s="129"/>
      <c r="AZ187" s="129"/>
      <c r="BA187" s="129"/>
      <c r="BB187" s="129"/>
      <c r="BC187" s="129"/>
      <c r="BD187" s="129"/>
      <c r="BE187" s="129"/>
      <c r="BF187" s="129"/>
      <c r="BG187" s="129"/>
      <c r="BH187" s="129"/>
      <c r="BI187" s="129"/>
      <c r="BJ187" s="129"/>
      <c r="BK187" s="129"/>
      <c r="BL187" s="129"/>
      <c r="BM187" s="129"/>
      <c r="BN187" s="129"/>
      <c r="BO187" s="129"/>
      <c r="BP187" s="129"/>
      <c r="BQ187" s="129"/>
      <c r="BR187" s="129"/>
      <c r="BS187" s="129"/>
      <c r="BT187" s="129"/>
      <c r="BU187" s="129"/>
      <c r="BV187" s="129"/>
      <c r="BW187" s="129"/>
      <c r="BX187" s="129"/>
      <c r="BY187" s="129"/>
      <c r="BZ187" s="129"/>
      <c r="CA187" s="129"/>
      <c r="CB187" s="129"/>
      <c r="CC187" s="129"/>
      <c r="CD187" s="129"/>
      <c r="CE187" s="129"/>
      <c r="CF187" s="129"/>
      <c r="CG187" s="129"/>
      <c r="CH187" s="129"/>
      <c r="CI187" s="129"/>
      <c r="CJ187" s="129"/>
      <c r="CK187" s="129"/>
      <c r="CL187" s="129"/>
      <c r="CM187" s="129"/>
      <c r="CN187" s="129"/>
      <c r="CO187" s="129"/>
      <c r="CP187" s="129"/>
      <c r="CQ187" s="129"/>
      <c r="CR187" s="129"/>
      <c r="CS187" s="129"/>
      <c r="CT187" s="129"/>
      <c r="CU187" s="129"/>
      <c r="CV187" s="129"/>
      <c r="CW187" s="129"/>
      <c r="CX187" s="129"/>
      <c r="CY187" s="129"/>
      <c r="CZ187" s="129"/>
      <c r="DA187" s="129"/>
      <c r="DB187" s="129"/>
      <c r="DC187" s="129"/>
      <c r="DD187" s="129"/>
      <c r="DE187" s="129"/>
      <c r="DF187" s="129"/>
      <c r="DG187" s="129"/>
      <c r="DH187" s="129"/>
      <c r="DI187" s="129"/>
      <c r="DJ187" s="129"/>
      <c r="DK187" s="129"/>
      <c r="DL187" s="129"/>
      <c r="DM187" s="129"/>
      <c r="DN187" s="129"/>
      <c r="DO187" s="129"/>
      <c r="DP187" s="129"/>
      <c r="DQ187" s="129"/>
      <c r="DR187" s="129"/>
      <c r="DS187" s="129"/>
      <c r="DT187" s="129" t="str">
        <f t="shared" ca="1" si="11"/>
        <v/>
      </c>
      <c r="DU187" s="129"/>
      <c r="DV187" s="129"/>
      <c r="DW187" s="129"/>
      <c r="DX187" s="129"/>
      <c r="DY187" s="129"/>
      <c r="DZ187" s="129"/>
      <c r="EA187" s="129"/>
      <c r="EB187" s="129"/>
      <c r="EC187" s="129"/>
      <c r="ED187" s="129"/>
      <c r="EE187" s="129"/>
      <c r="EF187" s="129"/>
      <c r="IE187" s="128" t="str">
        <f t="shared" ca="1" si="12"/>
        <v/>
      </c>
    </row>
    <row r="188" spans="1:239" x14ac:dyDescent="0.25">
      <c r="A188" s="129"/>
      <c r="B188" s="129"/>
      <c r="C188" s="129"/>
      <c r="D188" s="129"/>
      <c r="E188" s="129"/>
      <c r="F188" s="129"/>
      <c r="G188" s="129"/>
      <c r="H188" s="129"/>
      <c r="I188" s="129"/>
      <c r="J188" s="129"/>
      <c r="K188" s="129"/>
      <c r="L188" s="129"/>
      <c r="M188" s="129"/>
      <c r="N188" s="129"/>
      <c r="O188" s="129"/>
      <c r="P188" s="129"/>
      <c r="Q188" s="129"/>
      <c r="R188" s="129"/>
      <c r="S188" s="129"/>
      <c r="T188" s="129"/>
      <c r="U188" s="129"/>
      <c r="V188" s="129"/>
      <c r="W188" s="129"/>
      <c r="X188" s="129"/>
      <c r="Y188" s="129"/>
      <c r="Z188" s="129"/>
      <c r="AA188" s="129"/>
      <c r="AB188" s="129"/>
      <c r="AC188" s="129"/>
      <c r="AD188" s="129"/>
      <c r="AE188" s="129"/>
      <c r="AF188" s="129"/>
      <c r="AG188" s="129"/>
      <c r="AH188" s="129"/>
      <c r="AI188" s="129"/>
      <c r="AJ188" s="129"/>
      <c r="AK188" s="129"/>
      <c r="AL188" s="129"/>
      <c r="AM188" s="129"/>
      <c r="AN188" s="129"/>
      <c r="AO188" s="129"/>
      <c r="AP188" s="129"/>
      <c r="AQ188" s="129"/>
      <c r="AR188" s="129"/>
      <c r="AS188" s="129"/>
      <c r="AT188" s="129"/>
      <c r="AU188" s="129"/>
      <c r="AV188" s="129"/>
      <c r="AW188" s="129"/>
      <c r="AX188" s="129"/>
      <c r="AY188" s="129"/>
      <c r="AZ188" s="129"/>
      <c r="BA188" s="129"/>
      <c r="BB188" s="129"/>
      <c r="BC188" s="129"/>
      <c r="BD188" s="129"/>
      <c r="BE188" s="129"/>
      <c r="BF188" s="129"/>
      <c r="BG188" s="129"/>
      <c r="BH188" s="129"/>
      <c r="BI188" s="129"/>
      <c r="BJ188" s="129"/>
      <c r="BK188" s="129"/>
      <c r="BL188" s="129"/>
      <c r="BM188" s="129"/>
      <c r="BN188" s="129"/>
      <c r="BO188" s="129"/>
      <c r="BP188" s="129"/>
      <c r="BQ188" s="129"/>
      <c r="BR188" s="129"/>
      <c r="BS188" s="129"/>
      <c r="BT188" s="129"/>
      <c r="BU188" s="129"/>
      <c r="BV188" s="129"/>
      <c r="BW188" s="129"/>
      <c r="BX188" s="129"/>
      <c r="BY188" s="129"/>
      <c r="BZ188" s="129"/>
      <c r="CA188" s="129"/>
      <c r="CB188" s="129"/>
      <c r="CC188" s="129"/>
      <c r="CD188" s="129"/>
      <c r="CE188" s="129"/>
      <c r="CF188" s="129"/>
      <c r="CG188" s="129"/>
      <c r="CH188" s="129"/>
      <c r="CI188" s="129"/>
      <c r="CJ188" s="129"/>
      <c r="CK188" s="129"/>
      <c r="CL188" s="129"/>
      <c r="CM188" s="129"/>
      <c r="CN188" s="129"/>
      <c r="CO188" s="129"/>
      <c r="CP188" s="129"/>
      <c r="CQ188" s="129"/>
      <c r="CR188" s="129"/>
      <c r="CS188" s="129"/>
      <c r="CT188" s="129"/>
      <c r="CU188" s="129"/>
      <c r="CV188" s="129"/>
      <c r="CW188" s="129"/>
      <c r="CX188" s="129"/>
      <c r="CY188" s="129"/>
      <c r="CZ188" s="129"/>
      <c r="DA188" s="129"/>
      <c r="DB188" s="129"/>
      <c r="DC188" s="129"/>
      <c r="DD188" s="129"/>
      <c r="DE188" s="129"/>
      <c r="DF188" s="129"/>
      <c r="DG188" s="129"/>
      <c r="DH188" s="129"/>
      <c r="DI188" s="129"/>
      <c r="DJ188" s="129"/>
      <c r="DK188" s="129"/>
      <c r="DL188" s="129"/>
      <c r="DM188" s="129"/>
      <c r="DN188" s="129"/>
      <c r="DO188" s="129"/>
      <c r="DP188" s="129"/>
      <c r="DQ188" s="129"/>
      <c r="DR188" s="129"/>
      <c r="DS188" s="129"/>
      <c r="DT188" s="129" t="str">
        <f t="shared" ca="1" si="11"/>
        <v/>
      </c>
      <c r="DU188" s="129"/>
      <c r="DV188" s="129"/>
      <c r="DW188" s="129"/>
      <c r="DX188" s="129"/>
      <c r="DY188" s="129"/>
      <c r="DZ188" s="129"/>
      <c r="EA188" s="129"/>
      <c r="EB188" s="129"/>
      <c r="EC188" s="129"/>
      <c r="ED188" s="129"/>
      <c r="EE188" s="129"/>
      <c r="EF188" s="129"/>
      <c r="IE188" s="128" t="str">
        <f t="shared" ca="1" si="12"/>
        <v/>
      </c>
    </row>
    <row r="189" spans="1:239" x14ac:dyDescent="0.25">
      <c r="A189" s="129"/>
      <c r="B189" s="129"/>
      <c r="C189" s="129"/>
      <c r="D189" s="129"/>
      <c r="E189" s="129"/>
      <c r="F189" s="129"/>
      <c r="G189" s="129"/>
      <c r="H189" s="129"/>
      <c r="I189" s="129"/>
      <c r="J189" s="129"/>
      <c r="K189" s="129"/>
      <c r="L189" s="129"/>
      <c r="M189" s="129"/>
      <c r="N189" s="129"/>
      <c r="O189" s="129"/>
      <c r="P189" s="129"/>
      <c r="Q189" s="129"/>
      <c r="R189" s="129"/>
      <c r="S189" s="129"/>
      <c r="T189" s="129"/>
      <c r="U189" s="129"/>
      <c r="V189" s="129"/>
      <c r="W189" s="129"/>
      <c r="X189" s="129"/>
      <c r="Y189" s="129"/>
      <c r="Z189" s="129"/>
      <c r="AA189" s="129"/>
      <c r="AB189" s="129"/>
      <c r="AC189" s="129"/>
      <c r="AD189" s="129"/>
      <c r="AE189" s="129"/>
      <c r="AF189" s="129"/>
      <c r="AG189" s="129"/>
      <c r="AH189" s="129"/>
      <c r="AI189" s="129"/>
      <c r="AJ189" s="129"/>
      <c r="AK189" s="129"/>
      <c r="AL189" s="129"/>
      <c r="AM189" s="129"/>
      <c r="AN189" s="129"/>
      <c r="AO189" s="129"/>
      <c r="AP189" s="129"/>
      <c r="AQ189" s="129"/>
      <c r="AR189" s="129"/>
      <c r="AS189" s="129"/>
      <c r="AT189" s="129"/>
      <c r="AU189" s="129"/>
      <c r="AV189" s="129"/>
      <c r="AW189" s="129"/>
      <c r="AX189" s="129"/>
      <c r="AY189" s="129"/>
      <c r="AZ189" s="129"/>
      <c r="BA189" s="129"/>
      <c r="BB189" s="129"/>
      <c r="BC189" s="129"/>
      <c r="BD189" s="129"/>
      <c r="BE189" s="129"/>
      <c r="BF189" s="129"/>
      <c r="BG189" s="129"/>
      <c r="BH189" s="129"/>
      <c r="BI189" s="129"/>
      <c r="BJ189" s="129"/>
      <c r="BK189" s="129"/>
      <c r="BL189" s="129"/>
      <c r="BM189" s="129"/>
      <c r="BN189" s="129"/>
      <c r="BO189" s="129"/>
      <c r="BP189" s="129"/>
      <c r="BQ189" s="129"/>
      <c r="BR189" s="129"/>
      <c r="BS189" s="129"/>
      <c r="BT189" s="129"/>
      <c r="BU189" s="129"/>
      <c r="BV189" s="129"/>
      <c r="BW189" s="129"/>
      <c r="BX189" s="129"/>
      <c r="BY189" s="129"/>
      <c r="BZ189" s="129"/>
      <c r="CA189" s="129"/>
      <c r="CB189" s="129"/>
      <c r="CC189" s="129"/>
      <c r="CD189" s="129"/>
      <c r="CE189" s="129"/>
      <c r="CF189" s="129"/>
      <c r="CG189" s="129"/>
      <c r="CH189" s="129"/>
      <c r="CI189" s="129"/>
      <c r="CJ189" s="129"/>
      <c r="CK189" s="129"/>
      <c r="CL189" s="129"/>
      <c r="CM189" s="129"/>
      <c r="CN189" s="129"/>
      <c r="CO189" s="129"/>
      <c r="CP189" s="129"/>
      <c r="CQ189" s="129"/>
      <c r="CR189" s="129"/>
      <c r="CS189" s="129"/>
      <c r="CT189" s="129"/>
      <c r="CU189" s="129"/>
      <c r="CV189" s="129"/>
      <c r="CW189" s="129"/>
      <c r="CX189" s="129"/>
      <c r="CY189" s="129"/>
      <c r="CZ189" s="129"/>
      <c r="DA189" s="129"/>
      <c r="DB189" s="129"/>
      <c r="DC189" s="129"/>
      <c r="DD189" s="129"/>
      <c r="DE189" s="129"/>
      <c r="DF189" s="129"/>
      <c r="DG189" s="129"/>
      <c r="DH189" s="129"/>
      <c r="DI189" s="129"/>
      <c r="DJ189" s="129"/>
      <c r="DK189" s="129"/>
      <c r="DL189" s="129"/>
      <c r="DM189" s="129"/>
      <c r="DN189" s="129"/>
      <c r="DO189" s="129"/>
      <c r="DP189" s="129"/>
      <c r="DQ189" s="129"/>
      <c r="DR189" s="129"/>
      <c r="DS189" s="129"/>
      <c r="DT189" s="129" t="str">
        <f t="shared" ca="1" si="11"/>
        <v/>
      </c>
      <c r="DU189" s="129"/>
      <c r="DV189" s="129"/>
      <c r="DW189" s="129"/>
      <c r="DX189" s="129"/>
      <c r="DY189" s="129"/>
      <c r="DZ189" s="129"/>
      <c r="EA189" s="129"/>
      <c r="EB189" s="129"/>
      <c r="EC189" s="129"/>
      <c r="ED189" s="129"/>
      <c r="EE189" s="129"/>
      <c r="EF189" s="129"/>
      <c r="IE189" s="128" t="str">
        <f t="shared" ca="1" si="12"/>
        <v/>
      </c>
    </row>
    <row r="190" spans="1:239" x14ac:dyDescent="0.25">
      <c r="A190" s="129"/>
      <c r="B190" s="129"/>
      <c r="C190" s="129"/>
      <c r="D190" s="129"/>
      <c r="E190" s="129"/>
      <c r="F190" s="129"/>
      <c r="G190" s="129"/>
      <c r="H190" s="129"/>
      <c r="I190" s="129"/>
      <c r="J190" s="129"/>
      <c r="K190" s="129"/>
      <c r="L190" s="129"/>
      <c r="M190" s="129"/>
      <c r="N190" s="129"/>
      <c r="O190" s="129"/>
      <c r="P190" s="129"/>
      <c r="Q190" s="129"/>
      <c r="R190" s="129"/>
      <c r="S190" s="129"/>
      <c r="T190" s="129"/>
      <c r="U190" s="129"/>
      <c r="V190" s="129"/>
      <c r="W190" s="129"/>
      <c r="X190" s="129"/>
      <c r="Y190" s="129"/>
      <c r="Z190" s="129"/>
      <c r="AA190" s="129"/>
      <c r="AB190" s="129"/>
      <c r="AC190" s="129"/>
      <c r="AD190" s="129"/>
      <c r="AE190" s="129"/>
      <c r="AF190" s="129"/>
      <c r="AG190" s="129"/>
      <c r="AH190" s="129"/>
      <c r="AI190" s="129"/>
      <c r="AJ190" s="129"/>
      <c r="AK190" s="129"/>
      <c r="AL190" s="129"/>
      <c r="AM190" s="129"/>
      <c r="AN190" s="129"/>
      <c r="AO190" s="129"/>
      <c r="AP190" s="129"/>
      <c r="AQ190" s="129"/>
      <c r="AR190" s="129"/>
      <c r="AS190" s="129"/>
      <c r="AT190" s="129"/>
      <c r="AU190" s="129"/>
      <c r="AV190" s="129"/>
      <c r="AW190" s="129"/>
      <c r="AX190" s="129"/>
      <c r="AY190" s="129"/>
      <c r="AZ190" s="129"/>
      <c r="BA190" s="129"/>
      <c r="BB190" s="129"/>
      <c r="BC190" s="129"/>
      <c r="BD190" s="129"/>
      <c r="BE190" s="129"/>
      <c r="BF190" s="129"/>
      <c r="BG190" s="129"/>
      <c r="BH190" s="129"/>
      <c r="BI190" s="129"/>
      <c r="BJ190" s="129"/>
      <c r="BK190" s="129"/>
      <c r="BL190" s="129"/>
      <c r="BM190" s="129"/>
      <c r="BN190" s="129"/>
      <c r="BO190" s="129"/>
      <c r="BP190" s="129"/>
      <c r="BQ190" s="129"/>
      <c r="BR190" s="129"/>
      <c r="BS190" s="129"/>
      <c r="BT190" s="129"/>
      <c r="BU190" s="129"/>
      <c r="BV190" s="129"/>
      <c r="BW190" s="129"/>
      <c r="BX190" s="129"/>
      <c r="BY190" s="129"/>
      <c r="BZ190" s="129"/>
      <c r="CA190" s="129"/>
      <c r="CB190" s="129"/>
      <c r="CC190" s="129"/>
      <c r="CD190" s="129"/>
      <c r="CE190" s="129"/>
      <c r="CF190" s="129"/>
      <c r="CG190" s="129"/>
      <c r="CH190" s="129"/>
      <c r="CI190" s="129"/>
      <c r="CJ190" s="129"/>
      <c r="CK190" s="129"/>
      <c r="CL190" s="129"/>
      <c r="CM190" s="129"/>
      <c r="CN190" s="129"/>
      <c r="CO190" s="129"/>
      <c r="CP190" s="129"/>
      <c r="CQ190" s="129"/>
      <c r="CR190" s="129"/>
      <c r="CS190" s="129"/>
      <c r="CT190" s="129"/>
      <c r="CU190" s="129"/>
      <c r="CV190" s="129"/>
      <c r="CW190" s="129"/>
      <c r="CX190" s="129"/>
      <c r="CY190" s="129"/>
      <c r="CZ190" s="129"/>
      <c r="DA190" s="129"/>
      <c r="DB190" s="129"/>
      <c r="DC190" s="129"/>
      <c r="DD190" s="129"/>
      <c r="DE190" s="129"/>
      <c r="DF190" s="129"/>
      <c r="DG190" s="129"/>
      <c r="DH190" s="129"/>
      <c r="DI190" s="129"/>
      <c r="DJ190" s="129"/>
      <c r="DK190" s="129"/>
      <c r="DL190" s="129"/>
      <c r="DM190" s="129"/>
      <c r="DN190" s="129"/>
      <c r="DO190" s="129"/>
      <c r="DP190" s="129"/>
      <c r="DQ190" s="129"/>
      <c r="DR190" s="129"/>
      <c r="DS190" s="129"/>
      <c r="DT190" s="129" t="str">
        <f t="shared" ca="1" si="11"/>
        <v/>
      </c>
      <c r="DU190" s="129"/>
      <c r="DV190" s="129"/>
      <c r="DW190" s="129"/>
      <c r="DX190" s="129"/>
      <c r="DY190" s="129"/>
      <c r="DZ190" s="129"/>
      <c r="EA190" s="129"/>
      <c r="EB190" s="129"/>
      <c r="EC190" s="129"/>
      <c r="ED190" s="129"/>
      <c r="EE190" s="129"/>
      <c r="EF190" s="129"/>
      <c r="IE190" s="128" t="str">
        <f t="shared" ca="1" si="12"/>
        <v/>
      </c>
    </row>
    <row r="191" spans="1:239" x14ac:dyDescent="0.25">
      <c r="A191" s="129"/>
      <c r="B191" s="129"/>
      <c r="C191" s="129"/>
      <c r="D191" s="129"/>
      <c r="E191" s="129"/>
      <c r="F191" s="129"/>
      <c r="G191" s="129"/>
      <c r="H191" s="129"/>
      <c r="I191" s="129"/>
      <c r="J191" s="129"/>
      <c r="K191" s="129"/>
      <c r="L191" s="129"/>
      <c r="M191" s="129"/>
      <c r="N191" s="129"/>
      <c r="O191" s="129"/>
      <c r="P191" s="129"/>
      <c r="Q191" s="129"/>
      <c r="R191" s="129"/>
      <c r="S191" s="129"/>
      <c r="T191" s="129"/>
      <c r="U191" s="129"/>
      <c r="V191" s="129"/>
      <c r="W191" s="129"/>
      <c r="X191" s="129"/>
      <c r="Y191" s="129"/>
      <c r="Z191" s="129"/>
      <c r="AA191" s="129"/>
      <c r="AB191" s="129"/>
      <c r="AC191" s="129"/>
      <c r="AD191" s="129"/>
      <c r="AE191" s="129"/>
      <c r="AF191" s="129"/>
      <c r="AG191" s="129"/>
      <c r="AH191" s="129"/>
      <c r="AI191" s="129"/>
      <c r="AJ191" s="129"/>
      <c r="AK191" s="129"/>
      <c r="AL191" s="129"/>
      <c r="AM191" s="129"/>
      <c r="AN191" s="129"/>
      <c r="AO191" s="129"/>
      <c r="AP191" s="129"/>
      <c r="AQ191" s="129"/>
      <c r="AR191" s="129"/>
      <c r="AS191" s="129"/>
      <c r="AT191" s="129"/>
      <c r="AU191" s="129"/>
      <c r="AV191" s="129"/>
      <c r="AW191" s="129"/>
      <c r="AX191" s="129"/>
      <c r="AY191" s="129"/>
      <c r="AZ191" s="129"/>
      <c r="BA191" s="129"/>
      <c r="BB191" s="129"/>
      <c r="BC191" s="129"/>
      <c r="BD191" s="129"/>
      <c r="BE191" s="129"/>
      <c r="BF191" s="129"/>
      <c r="BG191" s="129"/>
      <c r="BH191" s="129"/>
      <c r="BI191" s="129"/>
      <c r="BJ191" s="129"/>
      <c r="BK191" s="129"/>
      <c r="BL191" s="129"/>
      <c r="BM191" s="129"/>
      <c r="BN191" s="129"/>
      <c r="BO191" s="129"/>
      <c r="BP191" s="129"/>
      <c r="BQ191" s="129"/>
      <c r="BR191" s="129"/>
      <c r="BS191" s="129"/>
      <c r="BT191" s="129"/>
      <c r="BU191" s="129"/>
      <c r="BV191" s="129"/>
      <c r="BW191" s="129"/>
      <c r="BX191" s="129"/>
      <c r="BY191" s="129"/>
      <c r="BZ191" s="129"/>
      <c r="CA191" s="129"/>
      <c r="CB191" s="129"/>
      <c r="CC191" s="129"/>
      <c r="CD191" s="129"/>
      <c r="CE191" s="129"/>
      <c r="CF191" s="129"/>
      <c r="CG191" s="129"/>
      <c r="CH191" s="129"/>
      <c r="CI191" s="129"/>
      <c r="CJ191" s="129"/>
      <c r="CK191" s="129"/>
      <c r="CL191" s="129"/>
      <c r="CM191" s="129"/>
      <c r="CN191" s="129"/>
      <c r="CO191" s="129"/>
      <c r="CP191" s="129"/>
      <c r="CQ191" s="129"/>
      <c r="CR191" s="129"/>
      <c r="CS191" s="129"/>
      <c r="CT191" s="129"/>
      <c r="CU191" s="129"/>
      <c r="CV191" s="129"/>
      <c r="CW191" s="129"/>
      <c r="CX191" s="129"/>
      <c r="CY191" s="129"/>
      <c r="CZ191" s="129"/>
      <c r="DA191" s="129"/>
      <c r="DB191" s="129"/>
      <c r="DC191" s="129"/>
      <c r="DD191" s="129"/>
      <c r="DE191" s="129"/>
      <c r="DF191" s="129"/>
      <c r="DG191" s="129"/>
      <c r="DH191" s="129"/>
      <c r="DI191" s="129"/>
      <c r="DJ191" s="129"/>
      <c r="DK191" s="129"/>
      <c r="DL191" s="129"/>
      <c r="DM191" s="129"/>
      <c r="DN191" s="129"/>
      <c r="DO191" s="129"/>
      <c r="DP191" s="129"/>
      <c r="DQ191" s="129"/>
      <c r="DR191" s="129"/>
      <c r="DS191" s="129"/>
      <c r="DT191" s="129" t="str">
        <f t="shared" ca="1" si="11"/>
        <v/>
      </c>
      <c r="DU191" s="129"/>
      <c r="DV191" s="129"/>
      <c r="DW191" s="129"/>
      <c r="DX191" s="129"/>
      <c r="DY191" s="129"/>
      <c r="DZ191" s="129"/>
      <c r="EA191" s="129"/>
      <c r="EB191" s="129"/>
      <c r="EC191" s="129"/>
      <c r="ED191" s="129"/>
      <c r="EE191" s="129"/>
      <c r="EF191" s="129"/>
      <c r="IE191" s="128" t="str">
        <f t="shared" ca="1" si="12"/>
        <v/>
      </c>
    </row>
    <row r="192" spans="1:239" x14ac:dyDescent="0.25">
      <c r="A192" s="129"/>
      <c r="B192" s="129"/>
      <c r="C192" s="129"/>
      <c r="D192" s="129"/>
      <c r="E192" s="129"/>
      <c r="F192" s="129"/>
      <c r="G192" s="129"/>
      <c r="H192" s="129"/>
      <c r="I192" s="129"/>
      <c r="J192" s="129"/>
      <c r="K192" s="129"/>
      <c r="L192" s="129"/>
      <c r="M192" s="129"/>
      <c r="N192" s="129"/>
      <c r="O192" s="129"/>
      <c r="P192" s="129"/>
      <c r="Q192" s="129"/>
      <c r="R192" s="129"/>
      <c r="S192" s="129"/>
      <c r="T192" s="129"/>
      <c r="U192" s="129"/>
      <c r="V192" s="129"/>
      <c r="W192" s="129"/>
      <c r="X192" s="129"/>
      <c r="Y192" s="129"/>
      <c r="Z192" s="129"/>
      <c r="AA192" s="129"/>
      <c r="AB192" s="129"/>
      <c r="AC192" s="129"/>
      <c r="AD192" s="129"/>
      <c r="AE192" s="129"/>
      <c r="AF192" s="129"/>
      <c r="AG192" s="129"/>
      <c r="AH192" s="129"/>
      <c r="AI192" s="129"/>
      <c r="AJ192" s="129"/>
      <c r="AK192" s="129"/>
      <c r="AL192" s="129"/>
      <c r="AM192" s="129"/>
      <c r="AN192" s="129"/>
      <c r="AO192" s="129"/>
      <c r="AP192" s="129"/>
      <c r="AQ192" s="129"/>
      <c r="AR192" s="129"/>
      <c r="AS192" s="129"/>
      <c r="AT192" s="129"/>
      <c r="AU192" s="129"/>
      <c r="AV192" s="129"/>
      <c r="AW192" s="129"/>
      <c r="AX192" s="129"/>
      <c r="AY192" s="129"/>
      <c r="AZ192" s="129"/>
      <c r="BA192" s="129"/>
      <c r="BB192" s="129"/>
      <c r="BC192" s="129"/>
      <c r="BD192" s="129"/>
      <c r="BE192" s="129"/>
      <c r="BF192" s="129"/>
      <c r="BG192" s="129"/>
      <c r="BH192" s="129"/>
      <c r="BI192" s="129"/>
      <c r="BJ192" s="129"/>
      <c r="BK192" s="129"/>
      <c r="BL192" s="129"/>
      <c r="BM192" s="129"/>
      <c r="BN192" s="129"/>
      <c r="BO192" s="129"/>
      <c r="BP192" s="129"/>
      <c r="BQ192" s="129"/>
      <c r="BR192" s="129"/>
      <c r="BS192" s="129"/>
      <c r="BT192" s="129"/>
      <c r="BU192" s="129"/>
      <c r="BV192" s="129"/>
      <c r="BW192" s="129"/>
      <c r="BX192" s="129"/>
      <c r="BY192" s="129"/>
      <c r="BZ192" s="129"/>
      <c r="CA192" s="129"/>
      <c r="CB192" s="129"/>
      <c r="CC192" s="129"/>
      <c r="CD192" s="129"/>
      <c r="CE192" s="129"/>
      <c r="CF192" s="129"/>
      <c r="CG192" s="129"/>
      <c r="CH192" s="129"/>
      <c r="CI192" s="129"/>
      <c r="CJ192" s="129"/>
      <c r="CK192" s="129"/>
      <c r="CL192" s="129"/>
      <c r="CM192" s="129"/>
      <c r="CN192" s="129"/>
      <c r="CO192" s="129"/>
      <c r="CP192" s="129"/>
      <c r="CQ192" s="129"/>
      <c r="CR192" s="129"/>
      <c r="CS192" s="129"/>
      <c r="CT192" s="129"/>
      <c r="CU192" s="129"/>
      <c r="CV192" s="129"/>
      <c r="CW192" s="129"/>
      <c r="CX192" s="129"/>
      <c r="CY192" s="129"/>
      <c r="CZ192" s="129"/>
      <c r="DA192" s="129"/>
      <c r="DB192" s="129"/>
      <c r="DC192" s="129"/>
      <c r="DD192" s="129"/>
      <c r="DE192" s="129"/>
      <c r="DF192" s="129"/>
      <c r="DG192" s="129"/>
      <c r="DH192" s="129"/>
      <c r="DI192" s="129"/>
      <c r="DJ192" s="129"/>
      <c r="DK192" s="129"/>
      <c r="DL192" s="129"/>
      <c r="DM192" s="129"/>
      <c r="DN192" s="129"/>
      <c r="DO192" s="129"/>
      <c r="DP192" s="129"/>
      <c r="DQ192" s="129"/>
      <c r="DR192" s="129"/>
      <c r="DS192" s="129"/>
      <c r="DT192" s="129" t="str">
        <f t="shared" ca="1" si="11"/>
        <v/>
      </c>
      <c r="DU192" s="129"/>
      <c r="DV192" s="129"/>
      <c r="DW192" s="129"/>
      <c r="DX192" s="129"/>
      <c r="DY192" s="129"/>
      <c r="DZ192" s="129"/>
      <c r="EA192" s="129"/>
      <c r="EB192" s="129"/>
      <c r="EC192" s="129"/>
      <c r="ED192" s="129"/>
      <c r="EE192" s="129"/>
      <c r="EF192" s="129"/>
      <c r="IE192" s="128" t="str">
        <f t="shared" ca="1" si="12"/>
        <v/>
      </c>
    </row>
    <row r="193" spans="1:239" x14ac:dyDescent="0.25">
      <c r="A193" s="129"/>
      <c r="B193" s="129"/>
      <c r="C193" s="129"/>
      <c r="D193" s="129"/>
      <c r="E193" s="129"/>
      <c r="F193" s="129"/>
      <c r="G193" s="129"/>
      <c r="H193" s="129"/>
      <c r="I193" s="129"/>
      <c r="J193" s="129"/>
      <c r="K193" s="129"/>
      <c r="L193" s="129"/>
      <c r="M193" s="129"/>
      <c r="N193" s="129"/>
      <c r="O193" s="129"/>
      <c r="P193" s="129"/>
      <c r="Q193" s="129"/>
      <c r="R193" s="129"/>
      <c r="S193" s="129"/>
      <c r="T193" s="129"/>
      <c r="U193" s="129"/>
      <c r="V193" s="129"/>
      <c r="W193" s="129"/>
      <c r="X193" s="129"/>
      <c r="Y193" s="129"/>
      <c r="Z193" s="129"/>
      <c r="AA193" s="129"/>
      <c r="AB193" s="129"/>
      <c r="AC193" s="129"/>
      <c r="AD193" s="129"/>
      <c r="AE193" s="129"/>
      <c r="AF193" s="129"/>
      <c r="AG193" s="129"/>
      <c r="AH193" s="129"/>
      <c r="AI193" s="129"/>
      <c r="AJ193" s="129"/>
      <c r="AK193" s="129"/>
      <c r="AL193" s="129"/>
      <c r="AM193" s="129"/>
      <c r="AN193" s="129"/>
      <c r="AO193" s="129"/>
      <c r="AP193" s="129"/>
      <c r="AQ193" s="129"/>
      <c r="AR193" s="129"/>
      <c r="AS193" s="129"/>
      <c r="AT193" s="129"/>
      <c r="AU193" s="129"/>
      <c r="AV193" s="129"/>
      <c r="AW193" s="129"/>
      <c r="AX193" s="129"/>
      <c r="AY193" s="129"/>
      <c r="AZ193" s="129"/>
      <c r="BA193" s="129"/>
      <c r="BB193" s="129"/>
      <c r="BC193" s="129"/>
      <c r="BD193" s="129"/>
      <c r="BE193" s="129"/>
      <c r="BF193" s="129"/>
      <c r="BG193" s="129"/>
      <c r="BH193" s="129"/>
      <c r="BI193" s="129"/>
      <c r="BJ193" s="129"/>
      <c r="BK193" s="129"/>
      <c r="BL193" s="129"/>
      <c r="BM193" s="129"/>
      <c r="BN193" s="129"/>
      <c r="BO193" s="129"/>
      <c r="BP193" s="129"/>
      <c r="BQ193" s="129"/>
      <c r="BR193" s="129"/>
      <c r="BS193" s="129"/>
      <c r="BT193" s="129"/>
      <c r="BU193" s="129"/>
      <c r="BV193" s="129"/>
      <c r="BW193" s="129"/>
      <c r="BX193" s="129"/>
      <c r="BY193" s="129"/>
      <c r="BZ193" s="129"/>
      <c r="CA193" s="129"/>
      <c r="CB193" s="129"/>
      <c r="CC193" s="129"/>
      <c r="CD193" s="129"/>
      <c r="CE193" s="129"/>
      <c r="CF193" s="129"/>
      <c r="CG193" s="129"/>
      <c r="CH193" s="129"/>
      <c r="CI193" s="129"/>
      <c r="CJ193" s="129"/>
      <c r="CK193" s="129"/>
      <c r="CL193" s="129"/>
      <c r="CM193" s="129"/>
      <c r="CN193" s="129"/>
      <c r="CO193" s="129"/>
      <c r="CP193" s="129"/>
      <c r="CQ193" s="129"/>
      <c r="CR193" s="129"/>
      <c r="CS193" s="129"/>
      <c r="CT193" s="129"/>
      <c r="CU193" s="129"/>
      <c r="CV193" s="129"/>
      <c r="CW193" s="129"/>
      <c r="CX193" s="129"/>
      <c r="CY193" s="129"/>
      <c r="CZ193" s="129"/>
      <c r="DA193" s="129"/>
      <c r="DB193" s="129"/>
      <c r="DC193" s="129"/>
      <c r="DD193" s="129"/>
      <c r="DE193" s="129"/>
      <c r="DF193" s="129"/>
      <c r="DG193" s="129"/>
      <c r="DH193" s="129"/>
      <c r="DI193" s="129"/>
      <c r="DJ193" s="129"/>
      <c r="DK193" s="129"/>
      <c r="DL193" s="129"/>
      <c r="DM193" s="129"/>
      <c r="DN193" s="129"/>
      <c r="DO193" s="129"/>
      <c r="DP193" s="129"/>
      <c r="DQ193" s="129"/>
      <c r="DR193" s="129"/>
      <c r="DS193" s="129"/>
      <c r="DT193" s="129" t="str">
        <f t="shared" ca="1" si="11"/>
        <v/>
      </c>
      <c r="DU193" s="129"/>
      <c r="DV193" s="129"/>
      <c r="DW193" s="129"/>
      <c r="DX193" s="129"/>
      <c r="DY193" s="129"/>
      <c r="DZ193" s="129"/>
      <c r="EA193" s="129"/>
      <c r="EB193" s="129"/>
      <c r="EC193" s="129"/>
      <c r="ED193" s="129"/>
      <c r="EE193" s="129"/>
      <c r="EF193" s="129"/>
      <c r="IE193" s="128" t="str">
        <f t="shared" ca="1" si="12"/>
        <v/>
      </c>
    </row>
    <row r="194" spans="1:239" x14ac:dyDescent="0.25">
      <c r="A194" s="129"/>
      <c r="B194" s="129"/>
      <c r="C194" s="129"/>
      <c r="D194" s="129"/>
      <c r="E194" s="129"/>
      <c r="F194" s="129"/>
      <c r="G194" s="129"/>
      <c r="H194" s="129"/>
      <c r="I194" s="129"/>
      <c r="J194" s="129"/>
      <c r="K194" s="129"/>
      <c r="L194" s="129"/>
      <c r="M194" s="129"/>
      <c r="N194" s="129"/>
      <c r="O194" s="129"/>
      <c r="P194" s="129"/>
      <c r="Q194" s="129"/>
      <c r="R194" s="129"/>
      <c r="S194" s="129"/>
      <c r="T194" s="129"/>
      <c r="U194" s="129"/>
      <c r="V194" s="129"/>
      <c r="W194" s="129"/>
      <c r="X194" s="129"/>
      <c r="Y194" s="129"/>
      <c r="Z194" s="129"/>
      <c r="AA194" s="129"/>
      <c r="AB194" s="129"/>
      <c r="AC194" s="129"/>
      <c r="AD194" s="129"/>
      <c r="AE194" s="129"/>
      <c r="AF194" s="129"/>
      <c r="AG194" s="129"/>
      <c r="AH194" s="129"/>
      <c r="AI194" s="129"/>
      <c r="AJ194" s="129"/>
      <c r="AK194" s="129"/>
      <c r="AL194" s="129"/>
      <c r="AM194" s="129"/>
      <c r="AN194" s="129"/>
      <c r="AO194" s="129"/>
      <c r="AP194" s="129"/>
      <c r="AQ194" s="129"/>
      <c r="AR194" s="129"/>
      <c r="AS194" s="129"/>
      <c r="AT194" s="129"/>
      <c r="AU194" s="129"/>
      <c r="AV194" s="129"/>
      <c r="AW194" s="129"/>
      <c r="AX194" s="129"/>
      <c r="AY194" s="129"/>
      <c r="AZ194" s="129"/>
      <c r="BA194" s="129"/>
      <c r="BB194" s="129"/>
      <c r="BC194" s="129"/>
      <c r="BD194" s="129"/>
      <c r="BE194" s="129"/>
      <c r="BF194" s="129"/>
      <c r="BG194" s="129"/>
      <c r="BH194" s="129"/>
      <c r="BI194" s="129"/>
      <c r="BJ194" s="129"/>
      <c r="BK194" s="129"/>
      <c r="BL194" s="129"/>
      <c r="BM194" s="129"/>
      <c r="BN194" s="129"/>
      <c r="BO194" s="129"/>
      <c r="BP194" s="129"/>
      <c r="BQ194" s="129"/>
      <c r="BR194" s="129"/>
      <c r="BS194" s="129"/>
      <c r="BT194" s="129"/>
      <c r="BU194" s="129"/>
      <c r="BV194" s="129"/>
      <c r="BW194" s="129"/>
      <c r="BX194" s="129"/>
      <c r="BY194" s="129"/>
      <c r="BZ194" s="129"/>
      <c r="CA194" s="129"/>
      <c r="CB194" s="129"/>
      <c r="CC194" s="129"/>
      <c r="CD194" s="129"/>
      <c r="CE194" s="129"/>
      <c r="CF194" s="129"/>
      <c r="CG194" s="129"/>
      <c r="CH194" s="129"/>
      <c r="CI194" s="129"/>
      <c r="CJ194" s="129"/>
      <c r="CK194" s="129"/>
      <c r="CL194" s="129"/>
      <c r="CM194" s="129"/>
      <c r="CN194" s="129"/>
      <c r="CO194" s="129"/>
      <c r="CP194" s="129"/>
      <c r="CQ194" s="129"/>
      <c r="CR194" s="129"/>
      <c r="CS194" s="129"/>
      <c r="CT194" s="129"/>
      <c r="CU194" s="129"/>
      <c r="CV194" s="129"/>
      <c r="CW194" s="129"/>
      <c r="CX194" s="129"/>
      <c r="CY194" s="129"/>
      <c r="CZ194" s="129"/>
      <c r="DA194" s="129"/>
      <c r="DB194" s="129"/>
      <c r="DC194" s="129"/>
      <c r="DD194" s="129"/>
      <c r="DE194" s="129"/>
      <c r="DF194" s="129"/>
      <c r="DG194" s="129"/>
      <c r="DH194" s="129"/>
      <c r="DI194" s="129"/>
      <c r="DJ194" s="129"/>
      <c r="DK194" s="129"/>
      <c r="DL194" s="129"/>
      <c r="DM194" s="129"/>
      <c r="DN194" s="129"/>
      <c r="DO194" s="129"/>
      <c r="DP194" s="129"/>
      <c r="DQ194" s="129"/>
      <c r="DR194" s="129"/>
      <c r="DS194" s="129"/>
      <c r="DT194" s="129" t="str">
        <f t="shared" ca="1" si="11"/>
        <v/>
      </c>
      <c r="DU194" s="129"/>
      <c r="DV194" s="129"/>
      <c r="DW194" s="129"/>
      <c r="DX194" s="129"/>
      <c r="DY194" s="129"/>
      <c r="DZ194" s="129"/>
      <c r="EA194" s="129"/>
      <c r="EB194" s="129"/>
      <c r="EC194" s="129"/>
      <c r="ED194" s="129"/>
      <c r="EE194" s="129"/>
      <c r="EF194" s="129"/>
      <c r="IE194" s="128" t="str">
        <f t="shared" ca="1" si="12"/>
        <v/>
      </c>
    </row>
    <row r="195" spans="1:239" x14ac:dyDescent="0.25">
      <c r="A195" s="129"/>
      <c r="B195" s="129"/>
      <c r="C195" s="129"/>
      <c r="D195" s="129"/>
      <c r="E195" s="129"/>
      <c r="F195" s="129"/>
      <c r="G195" s="129"/>
      <c r="H195" s="129"/>
      <c r="I195" s="129"/>
      <c r="J195" s="129"/>
      <c r="K195" s="129"/>
      <c r="L195" s="129"/>
      <c r="M195" s="129"/>
      <c r="N195" s="129"/>
      <c r="O195" s="129"/>
      <c r="P195" s="129"/>
      <c r="Q195" s="129"/>
      <c r="R195" s="129"/>
      <c r="S195" s="129"/>
      <c r="T195" s="129"/>
      <c r="U195" s="129"/>
      <c r="V195" s="129"/>
      <c r="W195" s="129"/>
      <c r="X195" s="129"/>
      <c r="Y195" s="129"/>
      <c r="Z195" s="129"/>
      <c r="AA195" s="129"/>
      <c r="AB195" s="129"/>
      <c r="AC195" s="129"/>
      <c r="AD195" s="129"/>
      <c r="AE195" s="129"/>
      <c r="AF195" s="129"/>
      <c r="AG195" s="129"/>
      <c r="AH195" s="129"/>
      <c r="AI195" s="129"/>
      <c r="AJ195" s="129"/>
      <c r="AK195" s="129"/>
      <c r="AL195" s="129"/>
      <c r="AM195" s="129"/>
      <c r="AN195" s="129"/>
      <c r="AO195" s="129"/>
      <c r="AP195" s="129"/>
      <c r="AQ195" s="129"/>
      <c r="AR195" s="129"/>
      <c r="AS195" s="129"/>
      <c r="AT195" s="129"/>
      <c r="AU195" s="129"/>
      <c r="AV195" s="129"/>
      <c r="AW195" s="129"/>
      <c r="AX195" s="129"/>
      <c r="AY195" s="129"/>
      <c r="AZ195" s="129"/>
      <c r="BA195" s="129"/>
      <c r="BB195" s="129"/>
      <c r="BC195" s="129"/>
      <c r="BD195" s="129"/>
      <c r="BE195" s="129"/>
      <c r="BF195" s="129"/>
      <c r="BG195" s="129"/>
      <c r="BH195" s="129"/>
      <c r="BI195" s="129"/>
      <c r="BJ195" s="129"/>
      <c r="BK195" s="129"/>
      <c r="BL195" s="129"/>
      <c r="BM195" s="129"/>
      <c r="BN195" s="129"/>
      <c r="BO195" s="129"/>
      <c r="BP195" s="129"/>
      <c r="BQ195" s="129"/>
      <c r="BR195" s="129"/>
      <c r="BS195" s="129"/>
      <c r="BT195" s="129"/>
      <c r="BU195" s="129"/>
      <c r="BV195" s="129"/>
      <c r="BW195" s="129"/>
      <c r="BX195" s="129"/>
      <c r="BY195" s="129"/>
      <c r="BZ195" s="129"/>
      <c r="CA195" s="129"/>
      <c r="CB195" s="129"/>
      <c r="CC195" s="129"/>
      <c r="CD195" s="129"/>
      <c r="CE195" s="129"/>
      <c r="CF195" s="129"/>
      <c r="CG195" s="129"/>
      <c r="CH195" s="129"/>
      <c r="CI195" s="129"/>
      <c r="CJ195" s="129"/>
      <c r="CK195" s="129"/>
      <c r="CL195" s="129"/>
      <c r="CM195" s="129"/>
      <c r="CN195" s="129"/>
      <c r="CO195" s="129"/>
      <c r="CP195" s="129"/>
      <c r="CQ195" s="129"/>
      <c r="CR195" s="129"/>
      <c r="CS195" s="129"/>
      <c r="CT195" s="129"/>
      <c r="CU195" s="129"/>
      <c r="CV195" s="129"/>
      <c r="CW195" s="129"/>
      <c r="CX195" s="129"/>
      <c r="CY195" s="129"/>
      <c r="CZ195" s="129"/>
      <c r="DA195" s="129"/>
      <c r="DB195" s="129"/>
      <c r="DC195" s="129"/>
      <c r="DD195" s="129"/>
      <c r="DE195" s="129"/>
      <c r="DF195" s="129"/>
      <c r="DG195" s="129"/>
      <c r="DH195" s="129"/>
      <c r="DI195" s="129"/>
      <c r="DJ195" s="129"/>
      <c r="DK195" s="129"/>
      <c r="DL195" s="129"/>
      <c r="DM195" s="129"/>
      <c r="DN195" s="129"/>
      <c r="DO195" s="129"/>
      <c r="DP195" s="129"/>
      <c r="DQ195" s="129"/>
      <c r="DR195" s="129"/>
      <c r="DS195" s="129"/>
      <c r="DT195" s="129" t="str">
        <f t="shared" ca="1" si="11"/>
        <v/>
      </c>
      <c r="DU195" s="129"/>
      <c r="DV195" s="129"/>
      <c r="DW195" s="129"/>
      <c r="DX195" s="129"/>
      <c r="DY195" s="129"/>
      <c r="DZ195" s="129"/>
      <c r="EA195" s="129"/>
      <c r="EB195" s="129"/>
      <c r="EC195" s="129"/>
      <c r="ED195" s="129"/>
      <c r="EE195" s="129"/>
      <c r="EF195" s="129"/>
      <c r="IE195" s="128" t="str">
        <f t="shared" ca="1" si="12"/>
        <v/>
      </c>
    </row>
    <row r="196" spans="1:239" x14ac:dyDescent="0.25">
      <c r="A196" s="129"/>
      <c r="B196" s="129"/>
      <c r="C196" s="129"/>
      <c r="D196" s="129"/>
      <c r="E196" s="129"/>
      <c r="F196" s="129"/>
      <c r="G196" s="129"/>
      <c r="H196" s="129"/>
      <c r="I196" s="129"/>
      <c r="J196" s="129"/>
      <c r="K196" s="129"/>
      <c r="L196" s="129"/>
      <c r="M196" s="129"/>
      <c r="N196" s="129"/>
      <c r="O196" s="129"/>
      <c r="P196" s="129"/>
      <c r="Q196" s="129"/>
      <c r="R196" s="129"/>
      <c r="S196" s="129"/>
      <c r="T196" s="129"/>
      <c r="U196" s="129"/>
      <c r="V196" s="129"/>
      <c r="W196" s="129"/>
      <c r="X196" s="129"/>
      <c r="Y196" s="129"/>
      <c r="Z196" s="129"/>
      <c r="AA196" s="129"/>
      <c r="AB196" s="129"/>
      <c r="AC196" s="129"/>
      <c r="AD196" s="129"/>
      <c r="AE196" s="129"/>
      <c r="AF196" s="129"/>
      <c r="AG196" s="129"/>
      <c r="AH196" s="129"/>
      <c r="AI196" s="129"/>
      <c r="AJ196" s="129"/>
      <c r="AK196" s="129"/>
      <c r="AL196" s="129"/>
      <c r="AM196" s="129"/>
      <c r="AN196" s="129"/>
      <c r="AO196" s="129"/>
      <c r="AP196" s="129"/>
      <c r="AQ196" s="129"/>
      <c r="AR196" s="129"/>
      <c r="AS196" s="129"/>
      <c r="AT196" s="129"/>
      <c r="AU196" s="129"/>
      <c r="AV196" s="129"/>
      <c r="AW196" s="129"/>
      <c r="AX196" s="129"/>
      <c r="AY196" s="129"/>
      <c r="AZ196" s="129"/>
      <c r="BA196" s="129"/>
      <c r="BB196" s="129"/>
      <c r="BC196" s="129"/>
      <c r="BD196" s="129"/>
      <c r="BE196" s="129"/>
      <c r="BF196" s="129"/>
      <c r="BG196" s="129"/>
      <c r="BH196" s="129"/>
      <c r="BI196" s="129"/>
      <c r="BJ196" s="129"/>
      <c r="BK196" s="129"/>
      <c r="BL196" s="129"/>
      <c r="BM196" s="129"/>
      <c r="BN196" s="129"/>
      <c r="BO196" s="129"/>
      <c r="BP196" s="129"/>
      <c r="BQ196" s="129"/>
      <c r="BR196" s="129"/>
      <c r="BS196" s="129"/>
      <c r="BT196" s="129"/>
      <c r="BU196" s="129"/>
      <c r="BV196" s="129"/>
      <c r="BW196" s="129"/>
      <c r="BX196" s="129"/>
      <c r="BY196" s="129"/>
      <c r="BZ196" s="129"/>
      <c r="CA196" s="129"/>
      <c r="CB196" s="129"/>
      <c r="CC196" s="129"/>
      <c r="CD196" s="129"/>
      <c r="CE196" s="129"/>
      <c r="CF196" s="129"/>
      <c r="CG196" s="129"/>
      <c r="CH196" s="129"/>
      <c r="CI196" s="129"/>
      <c r="CJ196" s="129"/>
      <c r="CK196" s="129"/>
      <c r="CL196" s="129"/>
      <c r="CM196" s="129"/>
      <c r="CN196" s="129"/>
      <c r="CO196" s="129"/>
      <c r="CP196" s="129"/>
      <c r="CQ196" s="129"/>
      <c r="CR196" s="129"/>
      <c r="CS196" s="129"/>
      <c r="CT196" s="129"/>
      <c r="CU196" s="129"/>
      <c r="CV196" s="129"/>
      <c r="CW196" s="129"/>
      <c r="CX196" s="129"/>
      <c r="CY196" s="129"/>
      <c r="CZ196" s="129"/>
      <c r="DA196" s="129"/>
      <c r="DB196" s="129"/>
      <c r="DC196" s="129"/>
      <c r="DD196" s="129"/>
      <c r="DE196" s="129"/>
      <c r="DF196" s="129"/>
      <c r="DG196" s="129"/>
      <c r="DH196" s="129"/>
      <c r="DI196" s="129"/>
      <c r="DJ196" s="129"/>
      <c r="DK196" s="129"/>
      <c r="DL196" s="129"/>
      <c r="DM196" s="129"/>
      <c r="DN196" s="129"/>
      <c r="DO196" s="129"/>
      <c r="DP196" s="129"/>
      <c r="DQ196" s="129"/>
      <c r="DR196" s="129"/>
      <c r="DS196" s="129"/>
      <c r="DT196" s="129" t="str">
        <f t="shared" ca="1" si="11"/>
        <v/>
      </c>
      <c r="DU196" s="129"/>
      <c r="DV196" s="129"/>
      <c r="DW196" s="129"/>
      <c r="DX196" s="129"/>
      <c r="DY196" s="129"/>
      <c r="DZ196" s="129"/>
      <c r="EA196" s="129"/>
      <c r="EB196" s="129"/>
      <c r="EC196" s="129"/>
      <c r="ED196" s="129"/>
      <c r="EE196" s="129"/>
      <c r="EF196" s="129"/>
      <c r="IE196" s="128" t="str">
        <f t="shared" ca="1" si="12"/>
        <v/>
      </c>
    </row>
    <row r="197" spans="1:239" x14ac:dyDescent="0.25">
      <c r="A197" s="129"/>
      <c r="B197" s="129"/>
      <c r="C197" s="129"/>
      <c r="D197" s="129"/>
      <c r="E197" s="129"/>
      <c r="F197" s="129"/>
      <c r="G197" s="129"/>
      <c r="H197" s="129"/>
      <c r="I197" s="129"/>
      <c r="J197" s="129"/>
      <c r="K197" s="129"/>
      <c r="L197" s="129"/>
      <c r="M197" s="129"/>
      <c r="N197" s="129"/>
      <c r="O197" s="129"/>
      <c r="P197" s="129"/>
      <c r="Q197" s="129"/>
      <c r="R197" s="129"/>
      <c r="S197" s="129"/>
      <c r="T197" s="129"/>
      <c r="U197" s="129"/>
      <c r="V197" s="129"/>
      <c r="W197" s="129"/>
      <c r="X197" s="129"/>
      <c r="Y197" s="129"/>
      <c r="Z197" s="129"/>
      <c r="AA197" s="129"/>
      <c r="AB197" s="129"/>
      <c r="AC197" s="129"/>
      <c r="AD197" s="129"/>
      <c r="AE197" s="129"/>
      <c r="AF197" s="129"/>
      <c r="AG197" s="129"/>
      <c r="AH197" s="129"/>
      <c r="AI197" s="129"/>
      <c r="AJ197" s="129"/>
      <c r="AK197" s="129"/>
      <c r="AL197" s="129"/>
      <c r="AM197" s="129"/>
      <c r="AN197" s="129"/>
      <c r="AO197" s="129"/>
      <c r="AP197" s="129"/>
      <c r="AQ197" s="129"/>
      <c r="AR197" s="129"/>
      <c r="AS197" s="129"/>
      <c r="AT197" s="129"/>
      <c r="AU197" s="129"/>
      <c r="AV197" s="129"/>
      <c r="AW197" s="129"/>
      <c r="AX197" s="129"/>
      <c r="AY197" s="129"/>
      <c r="AZ197" s="129"/>
      <c r="BA197" s="129"/>
      <c r="BB197" s="129"/>
      <c r="BC197" s="129"/>
      <c r="BD197" s="129"/>
      <c r="BE197" s="129"/>
      <c r="BF197" s="129"/>
      <c r="BG197" s="129"/>
      <c r="BH197" s="129"/>
      <c r="BI197" s="129"/>
      <c r="BJ197" s="129"/>
      <c r="BK197" s="129"/>
      <c r="BL197" s="129"/>
      <c r="BM197" s="129"/>
      <c r="BN197" s="129"/>
      <c r="BO197" s="129"/>
      <c r="BP197" s="129"/>
      <c r="BQ197" s="129"/>
      <c r="BR197" s="129"/>
      <c r="BS197" s="129"/>
      <c r="BT197" s="129"/>
      <c r="BU197" s="129"/>
      <c r="BV197" s="129"/>
      <c r="BW197" s="129"/>
      <c r="BX197" s="129"/>
      <c r="BY197" s="129"/>
      <c r="BZ197" s="129"/>
      <c r="CA197" s="129"/>
      <c r="CB197" s="129"/>
      <c r="CC197" s="129"/>
      <c r="CD197" s="129"/>
      <c r="CE197" s="129"/>
      <c r="CF197" s="129"/>
      <c r="CG197" s="129"/>
      <c r="CH197" s="129"/>
      <c r="CI197" s="129"/>
      <c r="CJ197" s="129"/>
      <c r="CK197" s="129"/>
      <c r="CL197" s="129"/>
      <c r="CM197" s="129"/>
      <c r="CN197" s="129"/>
      <c r="CO197" s="129"/>
      <c r="CP197" s="129"/>
      <c r="CQ197" s="129"/>
      <c r="CR197" s="129"/>
      <c r="CS197" s="129"/>
      <c r="CT197" s="129"/>
      <c r="CU197" s="129"/>
      <c r="CV197" s="129"/>
      <c r="CW197" s="129"/>
      <c r="CX197" s="129"/>
      <c r="CY197" s="129"/>
      <c r="CZ197" s="129"/>
      <c r="DA197" s="129"/>
      <c r="DB197" s="129"/>
      <c r="DC197" s="129"/>
      <c r="DD197" s="129"/>
      <c r="DE197" s="129"/>
      <c r="DF197" s="129"/>
      <c r="DG197" s="129"/>
      <c r="DH197" s="129"/>
      <c r="DI197" s="129"/>
      <c r="DJ197" s="129"/>
      <c r="DK197" s="129"/>
      <c r="DL197" s="129"/>
      <c r="DM197" s="129"/>
      <c r="DN197" s="129"/>
      <c r="DO197" s="129"/>
      <c r="DP197" s="129"/>
      <c r="DQ197" s="129"/>
      <c r="DR197" s="129"/>
      <c r="DS197" s="129"/>
      <c r="DT197" s="129" t="str">
        <f t="shared" ca="1" si="11"/>
        <v/>
      </c>
      <c r="DU197" s="129"/>
      <c r="DV197" s="129"/>
      <c r="DW197" s="129"/>
      <c r="DX197" s="129"/>
      <c r="DY197" s="129"/>
      <c r="DZ197" s="129"/>
      <c r="EA197" s="129"/>
      <c r="EB197" s="129"/>
      <c r="EC197" s="129"/>
      <c r="ED197" s="129"/>
      <c r="EE197" s="129"/>
      <c r="EF197" s="129"/>
      <c r="IE197" s="128" t="str">
        <f t="shared" ca="1" si="12"/>
        <v/>
      </c>
    </row>
    <row r="198" spans="1:239" x14ac:dyDescent="0.25">
      <c r="A198" s="129"/>
      <c r="B198" s="129"/>
      <c r="C198" s="129"/>
      <c r="D198" s="129"/>
      <c r="E198" s="129"/>
      <c r="F198" s="129"/>
      <c r="G198" s="129"/>
      <c r="H198" s="129"/>
      <c r="I198" s="129"/>
      <c r="J198" s="129"/>
      <c r="K198" s="129"/>
      <c r="L198" s="129"/>
      <c r="M198" s="129"/>
      <c r="N198" s="129"/>
      <c r="O198" s="129"/>
      <c r="P198" s="129"/>
      <c r="Q198" s="129"/>
      <c r="R198" s="129"/>
      <c r="S198" s="129"/>
      <c r="T198" s="129"/>
      <c r="U198" s="129"/>
      <c r="V198" s="129"/>
      <c r="W198" s="129"/>
      <c r="X198" s="129"/>
      <c r="Y198" s="129"/>
      <c r="Z198" s="129"/>
      <c r="AA198" s="129"/>
      <c r="AB198" s="129"/>
      <c r="AC198" s="129"/>
      <c r="AD198" s="129"/>
      <c r="AE198" s="129"/>
      <c r="AF198" s="129"/>
      <c r="AG198" s="129"/>
      <c r="AH198" s="129"/>
      <c r="AI198" s="129"/>
      <c r="AJ198" s="129"/>
      <c r="AK198" s="129"/>
      <c r="AL198" s="129"/>
      <c r="AM198" s="129"/>
      <c r="AN198" s="129"/>
      <c r="AO198" s="129"/>
      <c r="AP198" s="129"/>
      <c r="AQ198" s="129"/>
      <c r="AR198" s="129"/>
      <c r="AS198" s="129"/>
      <c r="AT198" s="129"/>
      <c r="AU198" s="129"/>
      <c r="AV198" s="129"/>
      <c r="AW198" s="129"/>
      <c r="AX198" s="129"/>
      <c r="AY198" s="129"/>
      <c r="AZ198" s="129"/>
      <c r="BA198" s="129"/>
      <c r="BB198" s="129"/>
      <c r="BC198" s="129"/>
      <c r="BD198" s="129"/>
      <c r="BE198" s="129"/>
      <c r="BF198" s="129"/>
      <c r="BG198" s="129"/>
      <c r="BH198" s="129"/>
      <c r="BI198" s="129"/>
      <c r="BJ198" s="129"/>
      <c r="BK198" s="129"/>
      <c r="BL198" s="129"/>
      <c r="BM198" s="129"/>
      <c r="BN198" s="129"/>
      <c r="BO198" s="129"/>
      <c r="BP198" s="129"/>
      <c r="BQ198" s="129"/>
      <c r="BR198" s="129"/>
      <c r="BS198" s="129"/>
      <c r="BT198" s="129"/>
      <c r="BU198" s="129"/>
      <c r="BV198" s="129"/>
      <c r="BW198" s="129"/>
      <c r="BX198" s="129"/>
      <c r="BY198" s="129"/>
      <c r="BZ198" s="129"/>
      <c r="CA198" s="129"/>
      <c r="CB198" s="129"/>
      <c r="CC198" s="129"/>
      <c r="CD198" s="129"/>
      <c r="CE198" s="129"/>
      <c r="CF198" s="129"/>
      <c r="CG198" s="129"/>
      <c r="CH198" s="129"/>
      <c r="CI198" s="129"/>
      <c r="CJ198" s="129"/>
      <c r="CK198" s="129"/>
      <c r="CL198" s="129"/>
      <c r="CM198" s="129"/>
      <c r="CN198" s="129"/>
      <c r="CO198" s="129"/>
      <c r="CP198" s="129"/>
      <c r="CQ198" s="129"/>
      <c r="CR198" s="129"/>
      <c r="CS198" s="129"/>
      <c r="CT198" s="129"/>
      <c r="CU198" s="129"/>
      <c r="CV198" s="129"/>
      <c r="CW198" s="129"/>
      <c r="CX198" s="129"/>
      <c r="CY198" s="129"/>
      <c r="CZ198" s="129"/>
      <c r="DA198" s="129"/>
      <c r="DB198" s="129"/>
      <c r="DC198" s="129"/>
      <c r="DD198" s="129"/>
      <c r="DE198" s="129"/>
      <c r="DF198" s="129"/>
      <c r="DG198" s="129"/>
      <c r="DH198" s="129"/>
      <c r="DI198" s="129"/>
      <c r="DJ198" s="129"/>
      <c r="DK198" s="129"/>
      <c r="DL198" s="129"/>
      <c r="DM198" s="129"/>
      <c r="DN198" s="129"/>
      <c r="DO198" s="129"/>
      <c r="DP198" s="129"/>
      <c r="DQ198" s="129"/>
      <c r="DR198" s="129"/>
      <c r="DS198" s="129"/>
      <c r="DT198" s="129" t="str">
        <f t="shared" ca="1" si="11"/>
        <v/>
      </c>
      <c r="DU198" s="129"/>
      <c r="DV198" s="129"/>
      <c r="DW198" s="129"/>
      <c r="DX198" s="129"/>
      <c r="DY198" s="129"/>
      <c r="DZ198" s="129"/>
      <c r="EA198" s="129"/>
      <c r="EB198" s="129"/>
      <c r="EC198" s="129"/>
      <c r="ED198" s="129"/>
      <c r="EE198" s="129"/>
      <c r="EF198" s="129"/>
      <c r="IE198" s="128" t="str">
        <f t="shared" ca="1" si="12"/>
        <v/>
      </c>
    </row>
    <row r="199" spans="1:239" x14ac:dyDescent="0.25">
      <c r="A199" s="129"/>
      <c r="B199" s="129"/>
      <c r="C199" s="129"/>
      <c r="D199" s="129"/>
      <c r="E199" s="129"/>
      <c r="F199" s="129"/>
      <c r="G199" s="129"/>
      <c r="H199" s="129"/>
      <c r="I199" s="129"/>
      <c r="J199" s="129"/>
      <c r="K199" s="129"/>
      <c r="L199" s="129"/>
      <c r="M199" s="129"/>
      <c r="N199" s="129"/>
      <c r="O199" s="129"/>
      <c r="P199" s="129"/>
      <c r="Q199" s="129"/>
      <c r="R199" s="129"/>
      <c r="S199" s="129"/>
      <c r="T199" s="129"/>
      <c r="U199" s="129"/>
      <c r="V199" s="129"/>
      <c r="W199" s="129"/>
      <c r="X199" s="129"/>
      <c r="Y199" s="129"/>
      <c r="Z199" s="129"/>
      <c r="AA199" s="129"/>
      <c r="AB199" s="129"/>
      <c r="AC199" s="129"/>
      <c r="AD199" s="129"/>
      <c r="AE199" s="129"/>
      <c r="AF199" s="129"/>
      <c r="AG199" s="129"/>
      <c r="AH199" s="129"/>
      <c r="AI199" s="129"/>
      <c r="AJ199" s="129"/>
      <c r="AK199" s="129"/>
      <c r="AL199" s="129"/>
      <c r="AM199" s="129"/>
      <c r="AN199" s="129"/>
      <c r="AO199" s="129"/>
      <c r="AP199" s="129"/>
      <c r="AQ199" s="129"/>
      <c r="AR199" s="129"/>
      <c r="AS199" s="129"/>
      <c r="AT199" s="129"/>
      <c r="AU199" s="129"/>
      <c r="AV199" s="129"/>
      <c r="AW199" s="129"/>
      <c r="AX199" s="129"/>
      <c r="AY199" s="129"/>
      <c r="AZ199" s="129"/>
      <c r="BA199" s="129"/>
      <c r="BB199" s="129"/>
      <c r="BC199" s="129"/>
      <c r="BD199" s="129"/>
      <c r="BE199" s="129"/>
      <c r="BF199" s="129"/>
      <c r="BG199" s="129"/>
      <c r="BH199" s="129"/>
      <c r="BI199" s="129"/>
      <c r="BJ199" s="129"/>
      <c r="BK199" s="129"/>
      <c r="BL199" s="129"/>
      <c r="BM199" s="129"/>
      <c r="BN199" s="129"/>
      <c r="BO199" s="129"/>
      <c r="BP199" s="129"/>
      <c r="BQ199" s="129"/>
      <c r="BR199" s="129"/>
      <c r="BS199" s="129"/>
      <c r="BT199" s="129"/>
      <c r="BU199" s="129"/>
      <c r="BV199" s="129"/>
      <c r="BW199" s="129"/>
      <c r="BX199" s="129"/>
      <c r="BY199" s="129"/>
      <c r="BZ199" s="129"/>
      <c r="CA199" s="129"/>
      <c r="CB199" s="129"/>
      <c r="CC199" s="129"/>
      <c r="CD199" s="129"/>
      <c r="CE199" s="129"/>
      <c r="CF199" s="129"/>
      <c r="CG199" s="129"/>
      <c r="CH199" s="129"/>
      <c r="CI199" s="129"/>
      <c r="CJ199" s="129"/>
      <c r="CK199" s="129"/>
      <c r="CL199" s="129"/>
      <c r="CM199" s="129"/>
      <c r="CN199" s="129"/>
      <c r="CO199" s="129"/>
      <c r="CP199" s="129"/>
      <c r="CQ199" s="129"/>
      <c r="CR199" s="129"/>
      <c r="CS199" s="129"/>
      <c r="CT199" s="129"/>
      <c r="CU199" s="129"/>
      <c r="CV199" s="129"/>
      <c r="CW199" s="129"/>
      <c r="CX199" s="129"/>
      <c r="CY199" s="129"/>
      <c r="CZ199" s="129"/>
      <c r="DA199" s="129"/>
      <c r="DB199" s="129"/>
      <c r="DC199" s="129"/>
      <c r="DD199" s="129"/>
      <c r="DE199" s="129"/>
      <c r="DF199" s="129"/>
      <c r="DG199" s="129"/>
      <c r="DH199" s="129"/>
      <c r="DI199" s="129"/>
      <c r="DJ199" s="129"/>
      <c r="DK199" s="129"/>
      <c r="DL199" s="129"/>
      <c r="DM199" s="129"/>
      <c r="DN199" s="129"/>
      <c r="DO199" s="129"/>
      <c r="DP199" s="129"/>
      <c r="DQ199" s="129"/>
      <c r="DR199" s="129"/>
      <c r="DS199" s="129"/>
      <c r="DT199" s="129" t="str">
        <f t="shared" ca="1" si="11"/>
        <v/>
      </c>
      <c r="DU199" s="129"/>
      <c r="DV199" s="129"/>
      <c r="DW199" s="129"/>
      <c r="DX199" s="129"/>
      <c r="DY199" s="129"/>
      <c r="DZ199" s="129"/>
      <c r="EA199" s="129"/>
      <c r="EB199" s="129"/>
      <c r="EC199" s="129"/>
      <c r="ED199" s="129"/>
      <c r="EE199" s="129"/>
      <c r="EF199" s="129"/>
      <c r="IE199" s="128" t="str">
        <f t="shared" ca="1" si="12"/>
        <v/>
      </c>
    </row>
    <row r="200" spans="1:239" x14ac:dyDescent="0.25">
      <c r="A200" s="129"/>
      <c r="B200" s="129"/>
      <c r="C200" s="129"/>
      <c r="D200" s="129"/>
      <c r="E200" s="129"/>
      <c r="F200" s="129"/>
      <c r="G200" s="129"/>
      <c r="H200" s="129"/>
      <c r="I200" s="129"/>
      <c r="J200" s="129"/>
      <c r="K200" s="129"/>
      <c r="L200" s="129"/>
      <c r="M200" s="129"/>
      <c r="N200" s="129"/>
      <c r="O200" s="129"/>
      <c r="P200" s="129"/>
      <c r="Q200" s="129"/>
      <c r="R200" s="129"/>
      <c r="S200" s="129"/>
      <c r="T200" s="129"/>
      <c r="U200" s="129"/>
      <c r="V200" s="129"/>
      <c r="W200" s="129"/>
      <c r="X200" s="129"/>
      <c r="Y200" s="129"/>
      <c r="Z200" s="129"/>
      <c r="AA200" s="129"/>
      <c r="AB200" s="129"/>
      <c r="AC200" s="129"/>
      <c r="AD200" s="129"/>
      <c r="AE200" s="129"/>
      <c r="AF200" s="129"/>
      <c r="AG200" s="129"/>
      <c r="AH200" s="129"/>
      <c r="AI200" s="129"/>
      <c r="AJ200" s="129"/>
      <c r="AK200" s="129"/>
      <c r="AL200" s="129"/>
      <c r="AM200" s="129"/>
      <c r="AN200" s="129"/>
      <c r="AO200" s="129"/>
      <c r="AP200" s="129"/>
      <c r="AQ200" s="129"/>
      <c r="AR200" s="129"/>
      <c r="AS200" s="129"/>
      <c r="AT200" s="129"/>
      <c r="AU200" s="129"/>
      <c r="AV200" s="129"/>
      <c r="AW200" s="129"/>
      <c r="AX200" s="129"/>
      <c r="AY200" s="129"/>
      <c r="AZ200" s="129"/>
      <c r="BA200" s="129"/>
      <c r="BB200" s="129"/>
      <c r="BC200" s="129"/>
      <c r="BD200" s="129"/>
      <c r="BE200" s="129"/>
      <c r="BF200" s="129"/>
      <c r="BG200" s="129"/>
      <c r="BH200" s="129"/>
      <c r="BI200" s="129"/>
      <c r="BJ200" s="129"/>
      <c r="BK200" s="129"/>
      <c r="BL200" s="129"/>
      <c r="BM200" s="129"/>
      <c r="BN200" s="129"/>
      <c r="BO200" s="129"/>
      <c r="BP200" s="129"/>
      <c r="BQ200" s="129"/>
      <c r="BR200" s="129"/>
      <c r="BS200" s="129"/>
      <c r="BT200" s="129"/>
      <c r="BU200" s="129"/>
      <c r="BV200" s="129"/>
      <c r="BW200" s="129"/>
      <c r="BX200" s="129"/>
      <c r="BY200" s="129"/>
      <c r="BZ200" s="129"/>
      <c r="CA200" s="129"/>
      <c r="CB200" s="129"/>
      <c r="CC200" s="129"/>
      <c r="CD200" s="129"/>
      <c r="CE200" s="129"/>
      <c r="CF200" s="129"/>
      <c r="CG200" s="129"/>
      <c r="CH200" s="129"/>
      <c r="CI200" s="129"/>
      <c r="CJ200" s="129"/>
      <c r="CK200" s="129"/>
      <c r="CL200" s="129"/>
      <c r="CM200" s="129"/>
      <c r="CN200" s="129"/>
      <c r="CO200" s="129"/>
      <c r="CP200" s="129"/>
      <c r="CQ200" s="129"/>
      <c r="CR200" s="129"/>
      <c r="CS200" s="129"/>
      <c r="CT200" s="129"/>
      <c r="CU200" s="129"/>
      <c r="CV200" s="129"/>
      <c r="CW200" s="129"/>
      <c r="CX200" s="129"/>
      <c r="CY200" s="129"/>
      <c r="CZ200" s="129"/>
      <c r="DA200" s="129"/>
      <c r="DB200" s="129"/>
      <c r="DC200" s="129"/>
      <c r="DD200" s="129"/>
      <c r="DE200" s="129"/>
      <c r="DF200" s="129"/>
      <c r="DG200" s="129"/>
      <c r="DH200" s="129"/>
      <c r="DI200" s="129"/>
      <c r="DJ200" s="129"/>
      <c r="DK200" s="129"/>
      <c r="DL200" s="129"/>
      <c r="DM200" s="129"/>
      <c r="DN200" s="129"/>
      <c r="DO200" s="129"/>
      <c r="DP200" s="129"/>
      <c r="DQ200" s="129"/>
      <c r="DR200" s="129"/>
      <c r="DS200" s="129"/>
      <c r="DT200" s="129" t="str">
        <f t="shared" ca="1" si="11"/>
        <v/>
      </c>
      <c r="DU200" s="129"/>
      <c r="DV200" s="129"/>
      <c r="DW200" s="129"/>
      <c r="DX200" s="129"/>
      <c r="DY200" s="129"/>
      <c r="DZ200" s="129"/>
      <c r="EA200" s="129"/>
      <c r="EB200" s="129"/>
      <c r="EC200" s="129"/>
      <c r="ED200" s="129"/>
      <c r="EE200" s="129"/>
      <c r="EF200" s="129"/>
      <c r="IE200" s="128" t="str">
        <f t="shared" ca="1" si="12"/>
        <v/>
      </c>
    </row>
    <row r="201" spans="1:239" x14ac:dyDescent="0.25">
      <c r="A201" s="129"/>
      <c r="B201" s="129"/>
      <c r="C201" s="129"/>
      <c r="D201" s="129"/>
      <c r="E201" s="129"/>
      <c r="F201" s="129"/>
      <c r="G201" s="129"/>
      <c r="H201" s="129"/>
      <c r="I201" s="129"/>
      <c r="J201" s="129"/>
      <c r="K201" s="129"/>
      <c r="L201" s="129"/>
      <c r="M201" s="129"/>
      <c r="N201" s="129"/>
      <c r="O201" s="129"/>
      <c r="P201" s="129"/>
      <c r="Q201" s="129"/>
      <c r="R201" s="129"/>
      <c r="S201" s="129"/>
      <c r="T201" s="129"/>
      <c r="U201" s="129"/>
      <c r="V201" s="129"/>
      <c r="W201" s="129"/>
      <c r="X201" s="129"/>
      <c r="Y201" s="129"/>
      <c r="Z201" s="129"/>
      <c r="AA201" s="129"/>
      <c r="AB201" s="129"/>
      <c r="AC201" s="129"/>
      <c r="AD201" s="129"/>
      <c r="AE201" s="129"/>
      <c r="AF201" s="129"/>
      <c r="AG201" s="129"/>
      <c r="AH201" s="129"/>
      <c r="AI201" s="129"/>
      <c r="AJ201" s="129"/>
      <c r="AK201" s="129"/>
      <c r="AL201" s="129"/>
      <c r="AM201" s="129"/>
      <c r="AN201" s="129"/>
      <c r="AO201" s="129"/>
      <c r="AP201" s="129"/>
      <c r="AQ201" s="129"/>
      <c r="AR201" s="129"/>
      <c r="AS201" s="129"/>
      <c r="AT201" s="129"/>
      <c r="AU201" s="129"/>
      <c r="AV201" s="129"/>
      <c r="AW201" s="129"/>
      <c r="AX201" s="129"/>
      <c r="AY201" s="129"/>
      <c r="AZ201" s="129"/>
      <c r="BA201" s="129"/>
      <c r="BB201" s="129"/>
      <c r="BC201" s="129"/>
      <c r="BD201" s="129"/>
      <c r="BE201" s="129"/>
      <c r="BF201" s="129"/>
      <c r="BG201" s="129"/>
      <c r="BH201" s="129"/>
      <c r="BI201" s="129"/>
      <c r="BJ201" s="129"/>
      <c r="BK201" s="129"/>
      <c r="BL201" s="129"/>
      <c r="BM201" s="129"/>
      <c r="BN201" s="129"/>
      <c r="BO201" s="129"/>
      <c r="BP201" s="129"/>
      <c r="BQ201" s="129"/>
      <c r="BR201" s="129"/>
      <c r="BS201" s="129"/>
      <c r="BT201" s="129"/>
      <c r="BU201" s="129"/>
      <c r="BV201" s="129"/>
      <c r="BW201" s="129"/>
      <c r="BX201" s="129"/>
      <c r="BY201" s="129"/>
      <c r="BZ201" s="129"/>
      <c r="CA201" s="129"/>
      <c r="CB201" s="129"/>
      <c r="CC201" s="129"/>
      <c r="CD201" s="129"/>
      <c r="CE201" s="129"/>
      <c r="CF201" s="129"/>
      <c r="CG201" s="129"/>
      <c r="CH201" s="129"/>
      <c r="CI201" s="129"/>
      <c r="CJ201" s="129"/>
      <c r="CK201" s="129"/>
      <c r="CL201" s="129"/>
      <c r="CM201" s="129"/>
      <c r="CN201" s="129"/>
      <c r="CO201" s="129"/>
      <c r="CP201" s="129"/>
      <c r="CQ201" s="129"/>
      <c r="CR201" s="129"/>
      <c r="CS201" s="129"/>
      <c r="CT201" s="129"/>
      <c r="CU201" s="129"/>
      <c r="CV201" s="129"/>
      <c r="CW201" s="129"/>
      <c r="CX201" s="129"/>
      <c r="CY201" s="129"/>
      <c r="CZ201" s="129"/>
      <c r="DA201" s="129"/>
      <c r="DB201" s="129"/>
      <c r="DC201" s="129"/>
      <c r="DD201" s="129"/>
      <c r="DE201" s="129"/>
      <c r="DF201" s="129"/>
      <c r="DG201" s="129"/>
      <c r="DH201" s="129"/>
      <c r="DI201" s="129"/>
      <c r="DJ201" s="129"/>
      <c r="DK201" s="129"/>
      <c r="DL201" s="129"/>
      <c r="DM201" s="129"/>
      <c r="DN201" s="129"/>
      <c r="DO201" s="129"/>
      <c r="DP201" s="129"/>
      <c r="DQ201" s="129"/>
      <c r="DR201" s="129"/>
      <c r="DS201" s="129"/>
      <c r="DT201" s="129" t="str">
        <f t="shared" ca="1" si="11"/>
        <v/>
      </c>
      <c r="DU201" s="129"/>
      <c r="DV201" s="129"/>
      <c r="DW201" s="129"/>
      <c r="DX201" s="129"/>
      <c r="DY201" s="129"/>
      <c r="DZ201" s="129"/>
      <c r="EA201" s="129"/>
      <c r="EB201" s="129"/>
      <c r="EC201" s="129"/>
      <c r="ED201" s="129"/>
      <c r="EE201" s="129"/>
      <c r="EF201" s="129"/>
      <c r="IE201" s="128" t="str">
        <f t="shared" ca="1" si="12"/>
        <v/>
      </c>
    </row>
    <row r="202" spans="1:239" x14ac:dyDescent="0.25">
      <c r="A202" s="129"/>
      <c r="B202" s="129"/>
      <c r="C202" s="129"/>
      <c r="D202" s="129"/>
      <c r="E202" s="129"/>
      <c r="F202" s="129"/>
      <c r="G202" s="129"/>
      <c r="H202" s="129"/>
      <c r="I202" s="129"/>
      <c r="J202" s="129"/>
      <c r="K202" s="129"/>
      <c r="L202" s="129"/>
      <c r="M202" s="129"/>
      <c r="N202" s="129"/>
      <c r="O202" s="129"/>
      <c r="P202" s="129"/>
      <c r="Q202" s="129"/>
      <c r="R202" s="129"/>
      <c r="S202" s="129"/>
      <c r="T202" s="129"/>
      <c r="U202" s="129"/>
      <c r="V202" s="129"/>
      <c r="W202" s="129"/>
      <c r="X202" s="129"/>
      <c r="Y202" s="129"/>
      <c r="Z202" s="129"/>
      <c r="AA202" s="129"/>
      <c r="AB202" s="129"/>
      <c r="AC202" s="129"/>
      <c r="AD202" s="129"/>
      <c r="AE202" s="129"/>
      <c r="AF202" s="129"/>
      <c r="AG202" s="129"/>
      <c r="AH202" s="129"/>
      <c r="AI202" s="129"/>
      <c r="AJ202" s="129"/>
      <c r="AK202" s="129"/>
      <c r="AL202" s="129"/>
      <c r="AM202" s="129"/>
      <c r="AN202" s="129"/>
      <c r="AO202" s="129"/>
      <c r="AP202" s="129"/>
      <c r="AQ202" s="129"/>
      <c r="AR202" s="129"/>
      <c r="AS202" s="129"/>
      <c r="AT202" s="129"/>
      <c r="AU202" s="129"/>
      <c r="AV202" s="129"/>
      <c r="AW202" s="129"/>
      <c r="AX202" s="129"/>
      <c r="AY202" s="129"/>
      <c r="AZ202" s="129"/>
      <c r="BA202" s="129"/>
      <c r="BB202" s="129"/>
      <c r="BC202" s="129"/>
      <c r="BD202" s="129"/>
      <c r="BE202" s="129"/>
      <c r="BF202" s="129"/>
      <c r="BG202" s="129"/>
      <c r="BH202" s="129"/>
      <c r="BI202" s="129"/>
      <c r="BJ202" s="129"/>
      <c r="BK202" s="129"/>
      <c r="BL202" s="129"/>
      <c r="BM202" s="129"/>
      <c r="BN202" s="129"/>
      <c r="BO202" s="129"/>
      <c r="BP202" s="129"/>
      <c r="BQ202" s="129"/>
      <c r="BR202" s="129"/>
      <c r="BS202" s="129"/>
      <c r="BT202" s="129"/>
      <c r="BU202" s="129"/>
      <c r="BV202" s="129"/>
      <c r="BW202" s="129"/>
      <c r="BX202" s="129"/>
      <c r="BY202" s="129"/>
      <c r="BZ202" s="129"/>
      <c r="CA202" s="129"/>
      <c r="CB202" s="129"/>
      <c r="CC202" s="129"/>
      <c r="CD202" s="129"/>
      <c r="CE202" s="129"/>
      <c r="CF202" s="129"/>
      <c r="CG202" s="129"/>
      <c r="CH202" s="129"/>
      <c r="CI202" s="129"/>
      <c r="CJ202" s="129"/>
      <c r="CK202" s="129"/>
      <c r="CL202" s="129"/>
      <c r="CM202" s="129"/>
      <c r="CN202" s="129"/>
      <c r="CO202" s="129"/>
      <c r="CP202" s="129"/>
      <c r="CQ202" s="129"/>
      <c r="CR202" s="129"/>
      <c r="CS202" s="129"/>
      <c r="CT202" s="129"/>
      <c r="CU202" s="129"/>
      <c r="CV202" s="129"/>
      <c r="CW202" s="129"/>
      <c r="CX202" s="129"/>
      <c r="CY202" s="129"/>
      <c r="CZ202" s="129"/>
      <c r="DA202" s="129"/>
      <c r="DB202" s="129"/>
      <c r="DC202" s="129"/>
      <c r="DD202" s="129"/>
      <c r="DE202" s="129"/>
      <c r="DF202" s="129"/>
      <c r="DG202" s="129"/>
      <c r="DH202" s="129"/>
      <c r="DI202" s="129"/>
      <c r="DJ202" s="129"/>
      <c r="DK202" s="129"/>
      <c r="DL202" s="129"/>
      <c r="DM202" s="129"/>
      <c r="DN202" s="129"/>
      <c r="DO202" s="129"/>
      <c r="DP202" s="129"/>
      <c r="DQ202" s="129"/>
      <c r="DR202" s="129"/>
      <c r="DS202" s="129"/>
      <c r="DT202" s="129" t="str">
        <f t="shared" ca="1" si="11"/>
        <v/>
      </c>
      <c r="DU202" s="129"/>
      <c r="DV202" s="129"/>
      <c r="DW202" s="129"/>
      <c r="DX202" s="129"/>
      <c r="DY202" s="129"/>
      <c r="DZ202" s="129"/>
      <c r="EA202" s="129"/>
      <c r="EB202" s="129"/>
      <c r="EC202" s="129"/>
      <c r="ED202" s="129"/>
      <c r="EE202" s="129"/>
      <c r="EF202" s="129"/>
      <c r="IE202" s="128" t="str">
        <f t="shared" ca="1" si="12"/>
        <v/>
      </c>
    </row>
    <row r="203" spans="1:239" x14ac:dyDescent="0.25">
      <c r="A203" s="129"/>
      <c r="B203" s="129"/>
      <c r="C203" s="129"/>
      <c r="D203" s="129"/>
      <c r="E203" s="129"/>
      <c r="F203" s="129"/>
      <c r="G203" s="129"/>
      <c r="H203" s="129"/>
      <c r="I203" s="129"/>
      <c r="J203" s="129"/>
      <c r="K203" s="129"/>
      <c r="L203" s="129"/>
      <c r="M203" s="129"/>
      <c r="N203" s="129"/>
      <c r="O203" s="129"/>
      <c r="P203" s="129"/>
      <c r="Q203" s="129"/>
      <c r="R203" s="129"/>
      <c r="S203" s="129"/>
      <c r="T203" s="129"/>
      <c r="U203" s="129"/>
      <c r="V203" s="129"/>
      <c r="W203" s="129"/>
      <c r="X203" s="129"/>
      <c r="Y203" s="129"/>
      <c r="Z203" s="129"/>
      <c r="AA203" s="129"/>
      <c r="AB203" s="129"/>
      <c r="AC203" s="129"/>
      <c r="AD203" s="129"/>
      <c r="AE203" s="129"/>
      <c r="AF203" s="129"/>
      <c r="AG203" s="129"/>
      <c r="AH203" s="129"/>
      <c r="AI203" s="129"/>
      <c r="AJ203" s="129"/>
      <c r="AK203" s="129"/>
      <c r="AL203" s="129"/>
      <c r="AM203" s="129"/>
      <c r="AN203" s="129"/>
      <c r="AO203" s="129"/>
      <c r="AP203" s="129"/>
      <c r="AQ203" s="129"/>
      <c r="AR203" s="129"/>
      <c r="AS203" s="129"/>
      <c r="AT203" s="129"/>
      <c r="AU203" s="129"/>
      <c r="AV203" s="129"/>
      <c r="AW203" s="129"/>
      <c r="AX203" s="129"/>
      <c r="AY203" s="129"/>
      <c r="AZ203" s="129"/>
      <c r="BA203" s="129"/>
      <c r="BB203" s="129"/>
      <c r="BC203" s="129"/>
      <c r="BD203" s="129"/>
      <c r="BE203" s="129"/>
      <c r="BF203" s="129"/>
      <c r="BG203" s="129"/>
      <c r="BH203" s="129"/>
      <c r="BI203" s="129"/>
      <c r="BJ203" s="129"/>
      <c r="BK203" s="129"/>
      <c r="BL203" s="129"/>
      <c r="BM203" s="129"/>
      <c r="BN203" s="129"/>
      <c r="BO203" s="129"/>
      <c r="BP203" s="129"/>
      <c r="BQ203" s="129"/>
      <c r="BR203" s="129"/>
      <c r="BS203" s="129"/>
      <c r="BT203" s="129"/>
      <c r="BU203" s="129"/>
      <c r="BV203" s="129"/>
      <c r="BW203" s="129"/>
      <c r="BX203" s="129"/>
      <c r="BY203" s="129"/>
      <c r="BZ203" s="129"/>
      <c r="CA203" s="129"/>
      <c r="CB203" s="129"/>
      <c r="CC203" s="129"/>
      <c r="CD203" s="129"/>
      <c r="CE203" s="129"/>
      <c r="CF203" s="129"/>
      <c r="CG203" s="129"/>
      <c r="CH203" s="129"/>
      <c r="CI203" s="129"/>
      <c r="CJ203" s="129"/>
      <c r="CK203" s="129"/>
      <c r="CL203" s="129"/>
      <c r="CM203" s="129"/>
      <c r="CN203" s="129"/>
      <c r="CO203" s="129"/>
      <c r="CP203" s="129"/>
      <c r="CQ203" s="129"/>
      <c r="CR203" s="129"/>
      <c r="CS203" s="129"/>
      <c r="CT203" s="129"/>
      <c r="CU203" s="129"/>
      <c r="CV203" s="129"/>
      <c r="CW203" s="129"/>
      <c r="CX203" s="129"/>
      <c r="CY203" s="129"/>
      <c r="CZ203" s="129"/>
      <c r="DA203" s="129"/>
      <c r="DB203" s="129"/>
      <c r="DC203" s="129"/>
      <c r="DD203" s="129"/>
      <c r="DE203" s="129"/>
      <c r="DF203" s="129"/>
      <c r="DG203" s="129"/>
      <c r="DH203" s="129"/>
      <c r="DI203" s="129"/>
      <c r="DJ203" s="129"/>
      <c r="DK203" s="129"/>
      <c r="DL203" s="129"/>
      <c r="DM203" s="129"/>
      <c r="DN203" s="129"/>
      <c r="DO203" s="129"/>
      <c r="DP203" s="129"/>
      <c r="DQ203" s="129"/>
      <c r="DR203" s="129"/>
      <c r="DS203" s="129"/>
      <c r="DT203" s="129" t="str">
        <f t="shared" ca="1" si="11"/>
        <v/>
      </c>
      <c r="DU203" s="129"/>
      <c r="DV203" s="129"/>
      <c r="DW203" s="129"/>
      <c r="DX203" s="129"/>
      <c r="DY203" s="129"/>
      <c r="DZ203" s="129"/>
      <c r="EA203" s="129"/>
      <c r="EB203" s="129"/>
      <c r="EC203" s="129"/>
      <c r="ED203" s="129"/>
      <c r="EE203" s="129"/>
      <c r="EF203" s="129"/>
      <c r="IE203" s="128" t="str">
        <f t="shared" ca="1" si="12"/>
        <v/>
      </c>
    </row>
    <row r="204" spans="1:239" x14ac:dyDescent="0.25">
      <c r="A204" s="129"/>
      <c r="B204" s="129"/>
      <c r="C204" s="129"/>
      <c r="D204" s="129"/>
      <c r="E204" s="129"/>
      <c r="F204" s="129"/>
      <c r="G204" s="129"/>
      <c r="H204" s="129"/>
      <c r="I204" s="129"/>
      <c r="J204" s="129"/>
      <c r="K204" s="129"/>
      <c r="L204" s="129"/>
      <c r="M204" s="129"/>
      <c r="N204" s="129"/>
      <c r="O204" s="129"/>
      <c r="P204" s="129"/>
      <c r="Q204" s="129"/>
      <c r="R204" s="129"/>
      <c r="S204" s="129"/>
      <c r="T204" s="129"/>
      <c r="U204" s="129"/>
      <c r="V204" s="129"/>
      <c r="W204" s="129"/>
      <c r="X204" s="129"/>
      <c r="Y204" s="129"/>
      <c r="Z204" s="129"/>
      <c r="AA204" s="129"/>
      <c r="AB204" s="129"/>
      <c r="AC204" s="129"/>
      <c r="AD204" s="129"/>
      <c r="AE204" s="129"/>
      <c r="AF204" s="129"/>
      <c r="AG204" s="129"/>
      <c r="AH204" s="129"/>
      <c r="AI204" s="129"/>
      <c r="AJ204" s="129"/>
      <c r="AK204" s="129"/>
      <c r="AL204" s="129"/>
      <c r="AM204" s="129"/>
      <c r="AN204" s="129"/>
      <c r="AO204" s="129"/>
      <c r="AP204" s="129"/>
      <c r="AQ204" s="129"/>
      <c r="AR204" s="129"/>
      <c r="AS204" s="129"/>
      <c r="AT204" s="129"/>
      <c r="AU204" s="129"/>
      <c r="AV204" s="129"/>
      <c r="AW204" s="129"/>
      <c r="AX204" s="129"/>
      <c r="AY204" s="129"/>
      <c r="AZ204" s="129"/>
      <c r="BA204" s="129"/>
      <c r="BB204" s="129"/>
      <c r="BC204" s="129"/>
      <c r="BD204" s="129"/>
      <c r="BE204" s="129"/>
      <c r="BF204" s="129"/>
      <c r="BG204" s="129"/>
      <c r="BH204" s="129"/>
      <c r="BI204" s="129"/>
      <c r="BJ204" s="129"/>
      <c r="BK204" s="129"/>
      <c r="BL204" s="129"/>
      <c r="BM204" s="129"/>
      <c r="BN204" s="129"/>
      <c r="BO204" s="129"/>
      <c r="BP204" s="129"/>
      <c r="BQ204" s="129"/>
      <c r="BR204" s="129"/>
      <c r="BS204" s="129"/>
      <c r="BT204" s="129"/>
      <c r="BU204" s="129"/>
      <c r="BV204" s="129"/>
      <c r="BW204" s="129"/>
      <c r="BX204" s="129"/>
      <c r="BY204" s="129"/>
      <c r="BZ204" s="129"/>
      <c r="CA204" s="129"/>
      <c r="CB204" s="129"/>
      <c r="CC204" s="129"/>
      <c r="CD204" s="129"/>
      <c r="CE204" s="129"/>
      <c r="CF204" s="129"/>
      <c r="CG204" s="129"/>
      <c r="CH204" s="129"/>
      <c r="CI204" s="129"/>
      <c r="CJ204" s="129"/>
      <c r="CK204" s="129"/>
      <c r="CL204" s="129"/>
      <c r="CM204" s="129"/>
      <c r="CN204" s="129"/>
      <c r="CO204" s="129"/>
      <c r="CP204" s="129"/>
      <c r="CQ204" s="129"/>
      <c r="CR204" s="129"/>
      <c r="CS204" s="129"/>
      <c r="CT204" s="129"/>
      <c r="CU204" s="129"/>
      <c r="CV204" s="129"/>
      <c r="CW204" s="129"/>
      <c r="CX204" s="129"/>
      <c r="CY204" s="129"/>
      <c r="CZ204" s="129"/>
      <c r="DA204" s="129"/>
      <c r="DB204" s="129"/>
      <c r="DC204" s="129"/>
      <c r="DD204" s="129"/>
      <c r="DE204" s="129"/>
      <c r="DF204" s="129"/>
      <c r="DG204" s="129"/>
      <c r="DH204" s="129"/>
      <c r="DI204" s="129"/>
      <c r="DJ204" s="129"/>
      <c r="DK204" s="129"/>
      <c r="DL204" s="129"/>
      <c r="DM204" s="129"/>
      <c r="DN204" s="129"/>
      <c r="DO204" s="129"/>
      <c r="DP204" s="129"/>
      <c r="DQ204" s="129"/>
      <c r="DR204" s="129"/>
      <c r="DS204" s="129"/>
      <c r="DT204" s="129" t="str">
        <f t="shared" ca="1" si="11"/>
        <v/>
      </c>
      <c r="DU204" s="129"/>
      <c r="DV204" s="129"/>
      <c r="DW204" s="129"/>
      <c r="DX204" s="129"/>
      <c r="DY204" s="129"/>
      <c r="DZ204" s="129"/>
      <c r="EA204" s="129"/>
      <c r="EB204" s="129"/>
      <c r="EC204" s="129"/>
      <c r="ED204" s="129"/>
      <c r="EE204" s="129"/>
      <c r="EF204" s="129"/>
      <c r="IE204" s="128" t="str">
        <f t="shared" ca="1" si="12"/>
        <v/>
      </c>
    </row>
    <row r="205" spans="1:239" x14ac:dyDescent="0.25">
      <c r="A205" s="129"/>
      <c r="B205" s="129"/>
      <c r="C205" s="129"/>
      <c r="D205" s="129"/>
      <c r="E205" s="129"/>
      <c r="F205" s="129"/>
      <c r="G205" s="129"/>
      <c r="H205" s="129"/>
      <c r="I205" s="129"/>
      <c r="J205" s="129"/>
      <c r="K205" s="129"/>
      <c r="L205" s="129"/>
      <c r="M205" s="129"/>
      <c r="N205" s="129"/>
      <c r="O205" s="129"/>
      <c r="P205" s="129"/>
      <c r="Q205" s="129"/>
      <c r="R205" s="129"/>
      <c r="S205" s="129"/>
      <c r="T205" s="129"/>
      <c r="U205" s="129"/>
      <c r="V205" s="129"/>
      <c r="W205" s="129"/>
      <c r="X205" s="129"/>
      <c r="Y205" s="129"/>
      <c r="Z205" s="129"/>
      <c r="AA205" s="129"/>
      <c r="AB205" s="129"/>
      <c r="AC205" s="129"/>
      <c r="AD205" s="129"/>
      <c r="AE205" s="129"/>
      <c r="AF205" s="129"/>
      <c r="AG205" s="129"/>
      <c r="AH205" s="129"/>
      <c r="AI205" s="129"/>
      <c r="AJ205" s="129"/>
      <c r="AK205" s="129"/>
      <c r="AL205" s="129"/>
      <c r="AM205" s="129"/>
      <c r="AN205" s="129"/>
      <c r="AO205" s="129"/>
      <c r="AP205" s="129"/>
      <c r="AQ205" s="129"/>
      <c r="AR205" s="129"/>
      <c r="AS205" s="129"/>
      <c r="AT205" s="129"/>
      <c r="AU205" s="129"/>
      <c r="AV205" s="129"/>
      <c r="AW205" s="129"/>
      <c r="AX205" s="129"/>
      <c r="AY205" s="129"/>
      <c r="AZ205" s="129"/>
      <c r="BA205" s="129"/>
      <c r="BB205" s="129"/>
      <c r="BC205" s="129"/>
      <c r="BD205" s="129"/>
      <c r="BE205" s="129"/>
      <c r="BF205" s="129"/>
      <c r="BG205" s="129"/>
      <c r="BH205" s="129"/>
      <c r="BI205" s="129"/>
      <c r="BJ205" s="129"/>
      <c r="BK205" s="129"/>
      <c r="BL205" s="129"/>
      <c r="BM205" s="129"/>
      <c r="BN205" s="129"/>
      <c r="BO205" s="129"/>
      <c r="BP205" s="129"/>
      <c r="BQ205" s="129"/>
      <c r="BR205" s="129"/>
      <c r="BS205" s="129"/>
      <c r="BT205" s="129"/>
      <c r="BU205" s="129"/>
      <c r="BV205" s="129"/>
      <c r="BW205" s="129"/>
      <c r="BX205" s="129"/>
      <c r="BY205" s="129"/>
      <c r="BZ205" s="129"/>
      <c r="CA205" s="129"/>
      <c r="CB205" s="129"/>
      <c r="CC205" s="129"/>
      <c r="CD205" s="129"/>
      <c r="CE205" s="129"/>
      <c r="CF205" s="129"/>
      <c r="CG205" s="129"/>
      <c r="CH205" s="129"/>
      <c r="CI205" s="129"/>
      <c r="CJ205" s="129"/>
      <c r="CK205" s="129"/>
      <c r="CL205" s="129"/>
      <c r="CM205" s="129"/>
      <c r="CN205" s="129"/>
      <c r="CO205" s="129"/>
      <c r="CP205" s="129"/>
      <c r="CQ205" s="129"/>
      <c r="CR205" s="129"/>
      <c r="CS205" s="129"/>
      <c r="CT205" s="129"/>
      <c r="CU205" s="129"/>
      <c r="CV205" s="129"/>
      <c r="CW205" s="129"/>
      <c r="CX205" s="129"/>
      <c r="CY205" s="129"/>
      <c r="CZ205" s="129"/>
      <c r="DA205" s="129"/>
      <c r="DB205" s="129"/>
      <c r="DC205" s="129"/>
      <c r="DD205" s="129"/>
      <c r="DE205" s="129"/>
      <c r="DF205" s="129"/>
      <c r="DG205" s="129"/>
      <c r="DH205" s="129"/>
      <c r="DI205" s="129"/>
      <c r="DJ205" s="129"/>
      <c r="DK205" s="129"/>
      <c r="DL205" s="129"/>
      <c r="DM205" s="129"/>
      <c r="DN205" s="129"/>
      <c r="DO205" s="129"/>
      <c r="DP205" s="129"/>
      <c r="DQ205" s="129"/>
      <c r="DR205" s="129"/>
      <c r="DS205" s="129"/>
      <c r="DT205" s="129" t="str">
        <f t="shared" ca="1" si="11"/>
        <v/>
      </c>
      <c r="DU205" s="129"/>
      <c r="DV205" s="129"/>
      <c r="DW205" s="129"/>
      <c r="DX205" s="129"/>
      <c r="DY205" s="129"/>
      <c r="DZ205" s="129"/>
      <c r="EA205" s="129"/>
      <c r="EB205" s="129"/>
      <c r="EC205" s="129"/>
      <c r="ED205" s="129"/>
      <c r="EE205" s="129"/>
      <c r="EF205" s="129"/>
      <c r="IE205" s="128" t="str">
        <f t="shared" ca="1" si="12"/>
        <v/>
      </c>
    </row>
    <row r="206" spans="1:239" x14ac:dyDescent="0.25">
      <c r="A206" s="129"/>
      <c r="B206" s="129"/>
      <c r="C206" s="129"/>
      <c r="D206" s="129"/>
      <c r="E206" s="129"/>
      <c r="F206" s="129"/>
      <c r="G206" s="129"/>
      <c r="H206" s="129"/>
      <c r="I206" s="129"/>
      <c r="J206" s="129"/>
      <c r="K206" s="129"/>
      <c r="L206" s="129"/>
      <c r="M206" s="129"/>
      <c r="N206" s="129"/>
      <c r="O206" s="129"/>
      <c r="P206" s="129"/>
      <c r="Q206" s="129"/>
      <c r="R206" s="129"/>
      <c r="S206" s="129"/>
      <c r="T206" s="129"/>
      <c r="U206" s="129"/>
      <c r="V206" s="129"/>
      <c r="W206" s="129"/>
      <c r="X206" s="129"/>
      <c r="Y206" s="129"/>
      <c r="Z206" s="129"/>
      <c r="AA206" s="129"/>
      <c r="AB206" s="129"/>
      <c r="AC206" s="129"/>
      <c r="AD206" s="129"/>
      <c r="AE206" s="129"/>
      <c r="AF206" s="129"/>
      <c r="AG206" s="129"/>
      <c r="AH206" s="129"/>
      <c r="AI206" s="129"/>
      <c r="AJ206" s="129"/>
      <c r="AK206" s="129"/>
      <c r="AL206" s="129"/>
      <c r="AM206" s="129"/>
      <c r="AN206" s="129"/>
      <c r="AO206" s="129"/>
      <c r="AP206" s="129"/>
      <c r="AQ206" s="129"/>
      <c r="AR206" s="129"/>
      <c r="AS206" s="129"/>
      <c r="AT206" s="129"/>
      <c r="AU206" s="129"/>
      <c r="AV206" s="129"/>
      <c r="AW206" s="129"/>
      <c r="AX206" s="129"/>
      <c r="AY206" s="129"/>
      <c r="AZ206" s="129"/>
      <c r="BA206" s="129"/>
      <c r="BB206" s="129"/>
      <c r="BC206" s="129"/>
      <c r="BD206" s="129"/>
      <c r="BE206" s="129"/>
      <c r="BF206" s="129"/>
      <c r="BG206" s="129"/>
      <c r="BH206" s="129"/>
      <c r="BI206" s="129"/>
      <c r="BJ206" s="129"/>
      <c r="BK206" s="129"/>
      <c r="BL206" s="129"/>
      <c r="BM206" s="129"/>
      <c r="BN206" s="129"/>
      <c r="BO206" s="129"/>
      <c r="BP206" s="129"/>
      <c r="BQ206" s="129"/>
      <c r="BR206" s="129"/>
      <c r="BS206" s="129"/>
      <c r="BT206" s="129"/>
      <c r="BU206" s="129"/>
      <c r="BV206" s="129"/>
      <c r="BW206" s="129"/>
      <c r="BX206" s="129"/>
      <c r="BY206" s="129"/>
      <c r="BZ206" s="129"/>
      <c r="CA206" s="129"/>
      <c r="CB206" s="129"/>
      <c r="CC206" s="129"/>
      <c r="CD206" s="129"/>
      <c r="CE206" s="129"/>
      <c r="CF206" s="129"/>
      <c r="CG206" s="129"/>
      <c r="CH206" s="129"/>
      <c r="CI206" s="129"/>
      <c r="CJ206" s="129"/>
      <c r="CK206" s="129"/>
      <c r="CL206" s="129"/>
      <c r="CM206" s="129"/>
      <c r="CN206" s="129"/>
      <c r="CO206" s="129"/>
      <c r="CP206" s="129"/>
      <c r="CQ206" s="129"/>
      <c r="CR206" s="129"/>
      <c r="CS206" s="129"/>
      <c r="CT206" s="129"/>
      <c r="CU206" s="129"/>
      <c r="CV206" s="129"/>
      <c r="CW206" s="129"/>
      <c r="CX206" s="129"/>
      <c r="CY206" s="129"/>
      <c r="CZ206" s="129"/>
      <c r="DA206" s="129"/>
      <c r="DB206" s="129"/>
      <c r="DC206" s="129"/>
      <c r="DD206" s="129"/>
      <c r="DE206" s="129"/>
      <c r="DF206" s="129"/>
      <c r="DG206" s="129"/>
      <c r="DH206" s="129"/>
      <c r="DI206" s="129"/>
      <c r="DJ206" s="129"/>
      <c r="DK206" s="129"/>
      <c r="DL206" s="129"/>
      <c r="DM206" s="129"/>
      <c r="DN206" s="129"/>
      <c r="DO206" s="129"/>
      <c r="DP206" s="129"/>
      <c r="DQ206" s="129"/>
      <c r="DR206" s="129"/>
      <c r="DS206" s="129"/>
      <c r="DT206" s="129" t="str">
        <f t="shared" ca="1" si="11"/>
        <v/>
      </c>
      <c r="DU206" s="129"/>
      <c r="DV206" s="129"/>
      <c r="DW206" s="129"/>
      <c r="DX206" s="129"/>
      <c r="DY206" s="129"/>
      <c r="DZ206" s="129"/>
      <c r="EA206" s="129"/>
      <c r="EB206" s="129"/>
      <c r="EC206" s="129"/>
      <c r="ED206" s="129"/>
      <c r="EE206" s="129"/>
      <c r="EF206" s="129"/>
      <c r="IE206" s="128" t="str">
        <f t="shared" ca="1" si="12"/>
        <v/>
      </c>
    </row>
    <row r="207" spans="1:239" x14ac:dyDescent="0.25">
      <c r="A207" s="129"/>
      <c r="B207" s="129"/>
      <c r="C207" s="129"/>
      <c r="D207" s="129"/>
      <c r="E207" s="129"/>
      <c r="F207" s="129"/>
      <c r="G207" s="129"/>
      <c r="H207" s="129"/>
      <c r="I207" s="129"/>
      <c r="J207" s="129"/>
      <c r="K207" s="129"/>
      <c r="L207" s="129"/>
      <c r="M207" s="129"/>
      <c r="N207" s="129"/>
      <c r="O207" s="129"/>
      <c r="P207" s="129"/>
      <c r="Q207" s="129"/>
      <c r="R207" s="129"/>
      <c r="S207" s="129"/>
      <c r="T207" s="129"/>
      <c r="U207" s="129"/>
      <c r="V207" s="129"/>
      <c r="W207" s="129"/>
      <c r="X207" s="129"/>
      <c r="Y207" s="129"/>
      <c r="Z207" s="129"/>
      <c r="AA207" s="129"/>
      <c r="AB207" s="129"/>
      <c r="AC207" s="129"/>
      <c r="AD207" s="129"/>
      <c r="AE207" s="129"/>
      <c r="AF207" s="129"/>
      <c r="AG207" s="129"/>
      <c r="AH207" s="129"/>
      <c r="AI207" s="129"/>
      <c r="AJ207" s="129"/>
      <c r="AK207" s="129"/>
      <c r="AL207" s="129"/>
      <c r="AM207" s="129"/>
      <c r="AN207" s="129"/>
      <c r="AO207" s="129"/>
      <c r="AP207" s="129"/>
      <c r="AQ207" s="129"/>
      <c r="AR207" s="129"/>
      <c r="AS207" s="129"/>
      <c r="AT207" s="129"/>
      <c r="AU207" s="129"/>
      <c r="AV207" s="129"/>
      <c r="AW207" s="129"/>
      <c r="AX207" s="129"/>
      <c r="AY207" s="129"/>
      <c r="AZ207" s="129"/>
      <c r="BA207" s="129"/>
      <c r="BB207" s="129"/>
      <c r="BC207" s="129"/>
      <c r="BD207" s="129"/>
      <c r="BE207" s="129"/>
      <c r="BF207" s="129"/>
      <c r="BG207" s="129"/>
      <c r="BH207" s="129"/>
      <c r="BI207" s="129"/>
      <c r="BJ207" s="129"/>
      <c r="BK207" s="129"/>
      <c r="BL207" s="129"/>
      <c r="BM207" s="129"/>
      <c r="BN207" s="129"/>
      <c r="BO207" s="129"/>
      <c r="BP207" s="129"/>
      <c r="BQ207" s="129"/>
      <c r="BR207" s="129"/>
      <c r="BS207" s="129"/>
      <c r="BT207" s="129"/>
      <c r="BU207" s="129"/>
      <c r="BV207" s="129"/>
      <c r="BW207" s="129"/>
      <c r="BX207" s="129"/>
      <c r="BY207" s="129"/>
      <c r="BZ207" s="129"/>
      <c r="CA207" s="129"/>
      <c r="CB207" s="129"/>
      <c r="CC207" s="129"/>
      <c r="CD207" s="129"/>
      <c r="CE207" s="129"/>
      <c r="CF207" s="129"/>
      <c r="CG207" s="129"/>
      <c r="CH207" s="129"/>
      <c r="CI207" s="129"/>
      <c r="CJ207" s="129"/>
      <c r="CK207" s="129"/>
      <c r="CL207" s="129"/>
      <c r="CM207" s="129"/>
      <c r="CN207" s="129"/>
      <c r="CO207" s="129"/>
      <c r="CP207" s="129"/>
      <c r="CQ207" s="129"/>
      <c r="CR207" s="129"/>
      <c r="CS207" s="129"/>
      <c r="CT207" s="129"/>
      <c r="CU207" s="129"/>
      <c r="CV207" s="129"/>
      <c r="CW207" s="129"/>
      <c r="CX207" s="129"/>
      <c r="CY207" s="129"/>
      <c r="CZ207" s="129"/>
      <c r="DA207" s="129"/>
      <c r="DB207" s="129"/>
      <c r="DC207" s="129"/>
      <c r="DD207" s="129"/>
      <c r="DE207" s="129"/>
      <c r="DF207" s="129"/>
      <c r="DG207" s="129"/>
      <c r="DH207" s="129"/>
      <c r="DI207" s="129"/>
      <c r="DJ207" s="129"/>
      <c r="DK207" s="129"/>
      <c r="DL207" s="129"/>
      <c r="DM207" s="129"/>
      <c r="DN207" s="129"/>
      <c r="DO207" s="129"/>
      <c r="DP207" s="129"/>
      <c r="DQ207" s="129"/>
      <c r="DR207" s="129"/>
      <c r="DS207" s="129"/>
      <c r="DT207" s="129" t="str">
        <f t="shared" ca="1" si="11"/>
        <v/>
      </c>
      <c r="DU207" s="129"/>
      <c r="DV207" s="129"/>
      <c r="DW207" s="129"/>
      <c r="DX207" s="129"/>
      <c r="DY207" s="129"/>
      <c r="DZ207" s="129"/>
      <c r="EA207" s="129"/>
      <c r="EB207" s="129"/>
      <c r="EC207" s="129"/>
      <c r="ED207" s="129"/>
      <c r="EE207" s="129"/>
      <c r="EF207" s="129"/>
      <c r="IE207" s="128" t="str">
        <f t="shared" ca="1" si="12"/>
        <v/>
      </c>
    </row>
    <row r="208" spans="1:239" x14ac:dyDescent="0.25">
      <c r="A208" s="129"/>
      <c r="B208" s="129"/>
      <c r="C208" s="129"/>
      <c r="D208" s="129"/>
      <c r="E208" s="129"/>
      <c r="F208" s="129"/>
      <c r="G208" s="129"/>
      <c r="H208" s="129"/>
      <c r="I208" s="129"/>
      <c r="J208" s="129"/>
      <c r="K208" s="129"/>
      <c r="L208" s="129"/>
      <c r="M208" s="129"/>
      <c r="N208" s="129"/>
      <c r="O208" s="129"/>
      <c r="P208" s="129"/>
      <c r="Q208" s="129"/>
      <c r="R208" s="129"/>
      <c r="S208" s="129"/>
      <c r="T208" s="129"/>
      <c r="U208" s="129"/>
      <c r="V208" s="129"/>
      <c r="W208" s="129"/>
      <c r="X208" s="129"/>
      <c r="Y208" s="129"/>
      <c r="Z208" s="129"/>
      <c r="AA208" s="129"/>
      <c r="AB208" s="129"/>
      <c r="AC208" s="129"/>
      <c r="AD208" s="129"/>
      <c r="AE208" s="129"/>
      <c r="AF208" s="129"/>
      <c r="AG208" s="129"/>
      <c r="AH208" s="129"/>
      <c r="AI208" s="129"/>
      <c r="AJ208" s="129"/>
      <c r="AK208" s="129"/>
      <c r="AL208" s="129"/>
      <c r="AM208" s="129"/>
      <c r="AN208" s="129"/>
      <c r="AO208" s="129"/>
      <c r="AP208" s="129"/>
      <c r="AQ208" s="129"/>
      <c r="AR208" s="129"/>
      <c r="AS208" s="129"/>
      <c r="AT208" s="129"/>
      <c r="AU208" s="129"/>
      <c r="AV208" s="129"/>
      <c r="AW208" s="129"/>
      <c r="AX208" s="129"/>
      <c r="AY208" s="129"/>
      <c r="AZ208" s="129"/>
      <c r="BA208" s="129"/>
      <c r="BB208" s="129"/>
      <c r="BC208" s="129"/>
      <c r="BD208" s="129"/>
      <c r="BE208" s="129"/>
      <c r="BF208" s="129"/>
      <c r="BG208" s="129"/>
      <c r="BH208" s="129"/>
      <c r="BI208" s="129"/>
      <c r="BJ208" s="129"/>
      <c r="BK208" s="129"/>
      <c r="BL208" s="129"/>
      <c r="BM208" s="129"/>
      <c r="BN208" s="129"/>
      <c r="BO208" s="129"/>
      <c r="BP208" s="129"/>
      <c r="BQ208" s="129"/>
      <c r="BR208" s="129"/>
      <c r="BS208" s="129"/>
      <c r="BT208" s="129"/>
      <c r="BU208" s="129"/>
      <c r="BV208" s="129"/>
      <c r="BW208" s="129"/>
      <c r="BX208" s="129"/>
      <c r="BY208" s="129"/>
      <c r="BZ208" s="129"/>
      <c r="CA208" s="129"/>
      <c r="CB208" s="129"/>
      <c r="CC208" s="129"/>
      <c r="CD208" s="129"/>
      <c r="CE208" s="129"/>
      <c r="CF208" s="129"/>
      <c r="CG208" s="129"/>
      <c r="CH208" s="129"/>
      <c r="CI208" s="129"/>
      <c r="CJ208" s="129"/>
      <c r="CK208" s="129"/>
      <c r="CL208" s="129"/>
      <c r="CM208" s="129"/>
      <c r="CN208" s="129"/>
      <c r="CO208" s="129"/>
      <c r="CP208" s="129"/>
      <c r="CQ208" s="129"/>
      <c r="CR208" s="129"/>
      <c r="CS208" s="129"/>
      <c r="CT208" s="129"/>
      <c r="CU208" s="129"/>
      <c r="CV208" s="129"/>
      <c r="CW208" s="129"/>
      <c r="CX208" s="129"/>
      <c r="CY208" s="129"/>
      <c r="CZ208" s="129"/>
      <c r="DA208" s="129"/>
      <c r="DB208" s="129"/>
      <c r="DC208" s="129"/>
      <c r="DD208" s="129"/>
      <c r="DE208" s="129"/>
      <c r="DF208" s="129"/>
      <c r="DG208" s="129"/>
      <c r="DH208" s="129"/>
      <c r="DI208" s="129"/>
      <c r="DJ208" s="129"/>
      <c r="DK208" s="129"/>
      <c r="DL208" s="129"/>
      <c r="DM208" s="129"/>
      <c r="DN208" s="129"/>
      <c r="DO208" s="129"/>
      <c r="DP208" s="129"/>
      <c r="DQ208" s="129"/>
      <c r="DR208" s="129"/>
      <c r="DS208" s="129"/>
      <c r="DT208" s="129" t="str">
        <f t="shared" ca="1" si="11"/>
        <v/>
      </c>
      <c r="DU208" s="129"/>
      <c r="DV208" s="129"/>
      <c r="DW208" s="129"/>
      <c r="DX208" s="129"/>
      <c r="DY208" s="129"/>
      <c r="DZ208" s="129"/>
      <c r="EA208" s="129"/>
      <c r="EB208" s="129"/>
      <c r="EC208" s="129"/>
      <c r="ED208" s="129"/>
      <c r="EE208" s="129"/>
      <c r="EF208" s="129"/>
      <c r="IE208" s="128" t="str">
        <f t="shared" ca="1" si="12"/>
        <v/>
      </c>
    </row>
    <row r="209" spans="1:239" x14ac:dyDescent="0.25">
      <c r="A209" s="129"/>
      <c r="B209" s="129"/>
      <c r="C209" s="129"/>
      <c r="D209" s="129"/>
      <c r="E209" s="129"/>
      <c r="F209" s="129"/>
      <c r="G209" s="129"/>
      <c r="H209" s="129"/>
      <c r="I209" s="129"/>
      <c r="J209" s="129"/>
      <c r="K209" s="129"/>
      <c r="L209" s="129"/>
      <c r="M209" s="129"/>
      <c r="N209" s="129"/>
      <c r="O209" s="129"/>
      <c r="P209" s="129"/>
      <c r="Q209" s="129"/>
      <c r="R209" s="129"/>
      <c r="S209" s="129"/>
      <c r="T209" s="129"/>
      <c r="U209" s="129"/>
      <c r="V209" s="129"/>
      <c r="W209" s="129"/>
      <c r="X209" s="129"/>
      <c r="Y209" s="129"/>
      <c r="Z209" s="129"/>
      <c r="AA209" s="129"/>
      <c r="AB209" s="129"/>
      <c r="AC209" s="129"/>
      <c r="AD209" s="129"/>
      <c r="AE209" s="129"/>
      <c r="AF209" s="129"/>
      <c r="AG209" s="129"/>
      <c r="AH209" s="129"/>
      <c r="AI209" s="129"/>
      <c r="AJ209" s="129"/>
      <c r="AK209" s="129"/>
      <c r="AL209" s="129"/>
      <c r="AM209" s="129"/>
      <c r="AN209" s="129"/>
      <c r="AO209" s="129"/>
      <c r="AP209" s="129"/>
      <c r="AQ209" s="129"/>
      <c r="AR209" s="129"/>
      <c r="AS209" s="129"/>
      <c r="AT209" s="129"/>
      <c r="AU209" s="129"/>
      <c r="AV209" s="129"/>
      <c r="AW209" s="129"/>
      <c r="AX209" s="129"/>
      <c r="AY209" s="129"/>
      <c r="AZ209" s="129"/>
      <c r="BA209" s="129"/>
      <c r="BB209" s="129"/>
      <c r="BC209" s="129"/>
      <c r="BD209" s="129"/>
      <c r="BE209" s="129"/>
      <c r="BF209" s="129"/>
      <c r="BG209" s="129"/>
      <c r="BH209" s="129"/>
      <c r="BI209" s="129"/>
      <c r="BJ209" s="129"/>
      <c r="BK209" s="129"/>
      <c r="BL209" s="129"/>
      <c r="BM209" s="129"/>
      <c r="BN209" s="129"/>
      <c r="BO209" s="129"/>
      <c r="BP209" s="129"/>
      <c r="BQ209" s="129"/>
      <c r="BR209" s="129"/>
      <c r="BS209" s="129"/>
      <c r="BT209" s="129"/>
      <c r="BU209" s="129"/>
      <c r="BV209" s="129"/>
      <c r="BW209" s="129"/>
      <c r="BX209" s="129"/>
      <c r="BY209" s="129"/>
      <c r="BZ209" s="129"/>
      <c r="CA209" s="129"/>
      <c r="CB209" s="129"/>
      <c r="CC209" s="129"/>
      <c r="CD209" s="129"/>
      <c r="CE209" s="129"/>
      <c r="CF209" s="129"/>
      <c r="CG209" s="129"/>
      <c r="CH209" s="129"/>
      <c r="CI209" s="129"/>
      <c r="CJ209" s="129"/>
      <c r="CK209" s="129"/>
      <c r="CL209" s="129"/>
      <c r="CM209" s="129"/>
      <c r="CN209" s="129"/>
      <c r="CO209" s="129"/>
      <c r="CP209" s="129"/>
      <c r="CQ209" s="129"/>
      <c r="CR209" s="129"/>
      <c r="CS209" s="129"/>
      <c r="CT209" s="129"/>
      <c r="CU209" s="129"/>
      <c r="CV209" s="129"/>
      <c r="CW209" s="129"/>
      <c r="CX209" s="129"/>
      <c r="CY209" s="129"/>
      <c r="CZ209" s="129"/>
      <c r="DA209" s="129"/>
      <c r="DB209" s="129"/>
      <c r="DC209" s="129"/>
      <c r="DD209" s="129"/>
      <c r="DE209" s="129"/>
      <c r="DF209" s="129"/>
      <c r="DG209" s="129"/>
      <c r="DH209" s="129"/>
      <c r="DI209" s="129"/>
      <c r="DJ209" s="129"/>
      <c r="DK209" s="129"/>
      <c r="DL209" s="129"/>
      <c r="DM209" s="129"/>
      <c r="DN209" s="129"/>
      <c r="DO209" s="129"/>
      <c r="DP209" s="129"/>
      <c r="DQ209" s="129"/>
      <c r="DR209" s="129"/>
      <c r="DS209" s="129"/>
      <c r="DT209" s="129" t="str">
        <f t="shared" ca="1" si="11"/>
        <v/>
      </c>
      <c r="DU209" s="129"/>
      <c r="DV209" s="129"/>
      <c r="DW209" s="129"/>
      <c r="DX209" s="129"/>
      <c r="DY209" s="129"/>
      <c r="DZ209" s="129"/>
      <c r="EA209" s="129"/>
      <c r="EB209" s="129"/>
      <c r="EC209" s="129"/>
      <c r="ED209" s="129"/>
      <c r="EE209" s="129"/>
      <c r="EF209" s="129"/>
      <c r="IE209" s="128" t="str">
        <f t="shared" ca="1" si="12"/>
        <v/>
      </c>
    </row>
    <row r="210" spans="1:239" x14ac:dyDescent="0.25">
      <c r="A210" s="129"/>
      <c r="B210" s="129"/>
      <c r="C210" s="129"/>
      <c r="D210" s="129"/>
      <c r="E210" s="129"/>
      <c r="F210" s="129"/>
      <c r="G210" s="129"/>
      <c r="H210" s="129"/>
      <c r="I210" s="129"/>
      <c r="J210" s="129"/>
      <c r="K210" s="129"/>
      <c r="L210" s="129"/>
      <c r="M210" s="129"/>
      <c r="N210" s="129"/>
      <c r="O210" s="129"/>
      <c r="P210" s="129"/>
      <c r="Q210" s="129"/>
      <c r="R210" s="129"/>
      <c r="S210" s="129"/>
      <c r="T210" s="129"/>
      <c r="U210" s="129"/>
      <c r="V210" s="129"/>
      <c r="W210" s="129"/>
      <c r="X210" s="129"/>
      <c r="Y210" s="129"/>
      <c r="Z210" s="129"/>
      <c r="AA210" s="129"/>
      <c r="AB210" s="129"/>
      <c r="AC210" s="129"/>
      <c r="AD210" s="129"/>
      <c r="AE210" s="129"/>
      <c r="AF210" s="129"/>
      <c r="AG210" s="129"/>
      <c r="AH210" s="129"/>
      <c r="AI210" s="129"/>
      <c r="AJ210" s="129"/>
      <c r="AK210" s="129"/>
      <c r="AL210" s="129"/>
      <c r="AM210" s="129"/>
      <c r="AN210" s="129"/>
      <c r="AO210" s="129"/>
      <c r="AP210" s="129"/>
      <c r="AQ210" s="129"/>
      <c r="AR210" s="129"/>
      <c r="AS210" s="129"/>
      <c r="AT210" s="129"/>
      <c r="AU210" s="129"/>
      <c r="AV210" s="129"/>
      <c r="AW210" s="129"/>
      <c r="AX210" s="129"/>
      <c r="AY210" s="129"/>
      <c r="AZ210" s="129"/>
      <c r="BA210" s="129"/>
      <c r="BB210" s="129"/>
      <c r="BC210" s="129"/>
      <c r="BD210" s="129"/>
      <c r="BE210" s="129"/>
      <c r="BF210" s="129"/>
      <c r="BG210" s="129"/>
      <c r="BH210" s="129"/>
      <c r="BI210" s="129"/>
      <c r="BJ210" s="129"/>
      <c r="BK210" s="129"/>
      <c r="BL210" s="129"/>
      <c r="BM210" s="129"/>
      <c r="BN210" s="129"/>
      <c r="BO210" s="129"/>
      <c r="BP210" s="129"/>
      <c r="BQ210" s="129"/>
      <c r="BR210" s="129"/>
      <c r="BS210" s="129"/>
      <c r="BT210" s="129"/>
      <c r="BU210" s="129"/>
      <c r="BV210" s="129"/>
      <c r="BW210" s="129"/>
      <c r="BX210" s="129"/>
      <c r="BY210" s="129"/>
      <c r="BZ210" s="129"/>
      <c r="CA210" s="129"/>
      <c r="CB210" s="129"/>
      <c r="CC210" s="129"/>
      <c r="CD210" s="129"/>
      <c r="CE210" s="129"/>
      <c r="CF210" s="129"/>
      <c r="CG210" s="129"/>
      <c r="CH210" s="129"/>
      <c r="CI210" s="129"/>
      <c r="CJ210" s="129"/>
      <c r="CK210" s="129"/>
      <c r="CL210" s="129"/>
      <c r="CM210" s="129"/>
      <c r="CN210" s="129"/>
      <c r="CO210" s="129"/>
      <c r="CP210" s="129"/>
      <c r="CQ210" s="129"/>
      <c r="CR210" s="129"/>
      <c r="CS210" s="129"/>
      <c r="CT210" s="129"/>
      <c r="CU210" s="129"/>
      <c r="CV210" s="129"/>
      <c r="CW210" s="129"/>
      <c r="CX210" s="129"/>
      <c r="CY210" s="129"/>
      <c r="CZ210" s="129"/>
      <c r="DA210" s="129"/>
      <c r="DB210" s="129"/>
      <c r="DC210" s="129"/>
      <c r="DD210" s="129"/>
      <c r="DE210" s="129"/>
      <c r="DF210" s="129"/>
      <c r="DG210" s="129"/>
      <c r="DH210" s="129"/>
      <c r="DI210" s="129"/>
      <c r="DJ210" s="129"/>
      <c r="DK210" s="129"/>
      <c r="DL210" s="129"/>
      <c r="DM210" s="129"/>
      <c r="DN210" s="129"/>
      <c r="DO210" s="129"/>
      <c r="DP210" s="129"/>
      <c r="DQ210" s="129"/>
      <c r="DR210" s="129"/>
      <c r="DS210" s="129"/>
      <c r="DT210" s="129" t="str">
        <f t="shared" ca="1" si="11"/>
        <v/>
      </c>
      <c r="DU210" s="129"/>
      <c r="DV210" s="129"/>
      <c r="DW210" s="129"/>
      <c r="DX210" s="129"/>
      <c r="DY210" s="129"/>
      <c r="DZ210" s="129"/>
      <c r="EA210" s="129"/>
      <c r="EB210" s="129"/>
      <c r="EC210" s="129"/>
      <c r="ED210" s="129"/>
      <c r="EE210" s="129"/>
      <c r="EF210" s="129"/>
      <c r="IE210" s="128" t="str">
        <f t="shared" ca="1" si="12"/>
        <v/>
      </c>
    </row>
    <row r="211" spans="1:239" x14ac:dyDescent="0.25">
      <c r="A211" s="129"/>
      <c r="B211" s="129"/>
      <c r="C211" s="129"/>
      <c r="D211" s="129"/>
      <c r="E211" s="129"/>
      <c r="F211" s="129"/>
      <c r="G211" s="129"/>
      <c r="H211" s="129"/>
      <c r="I211" s="129"/>
      <c r="J211" s="129"/>
      <c r="K211" s="129"/>
      <c r="L211" s="129"/>
      <c r="M211" s="129"/>
      <c r="N211" s="129"/>
      <c r="O211" s="129"/>
      <c r="P211" s="129"/>
      <c r="Q211" s="129"/>
      <c r="R211" s="129"/>
      <c r="S211" s="129"/>
      <c r="T211" s="129"/>
      <c r="U211" s="129"/>
      <c r="V211" s="129"/>
      <c r="W211" s="129"/>
      <c r="X211" s="129"/>
      <c r="Y211" s="129"/>
      <c r="Z211" s="129"/>
      <c r="AA211" s="129"/>
      <c r="AB211" s="129"/>
      <c r="AC211" s="129"/>
      <c r="AD211" s="129"/>
      <c r="AE211" s="129"/>
      <c r="AF211" s="129"/>
      <c r="AG211" s="129"/>
      <c r="AH211" s="129"/>
      <c r="AI211" s="129"/>
      <c r="AJ211" s="129"/>
      <c r="AK211" s="129"/>
      <c r="AL211" s="129"/>
      <c r="AM211" s="129"/>
      <c r="AN211" s="129"/>
      <c r="AO211" s="129"/>
      <c r="AP211" s="129"/>
      <c r="AQ211" s="129"/>
      <c r="AR211" s="129"/>
      <c r="AS211" s="129"/>
      <c r="AT211" s="129"/>
      <c r="AU211" s="129"/>
      <c r="AV211" s="129"/>
      <c r="AW211" s="129"/>
      <c r="AX211" s="129"/>
      <c r="AY211" s="129"/>
      <c r="AZ211" s="129"/>
      <c r="BA211" s="129"/>
      <c r="BB211" s="129"/>
      <c r="BC211" s="129"/>
      <c r="BD211" s="129"/>
      <c r="BE211" s="129"/>
      <c r="BF211" s="129"/>
      <c r="BG211" s="129"/>
      <c r="BH211" s="129"/>
      <c r="BI211" s="129"/>
      <c r="BJ211" s="129"/>
      <c r="BK211" s="129"/>
      <c r="BL211" s="129"/>
      <c r="BM211" s="129"/>
      <c r="BN211" s="129"/>
      <c r="BO211" s="129"/>
      <c r="BP211" s="129"/>
      <c r="BQ211" s="129"/>
      <c r="BR211" s="129"/>
      <c r="BS211" s="129"/>
      <c r="BT211" s="129"/>
      <c r="BU211" s="129"/>
      <c r="BV211" s="129"/>
      <c r="BW211" s="129"/>
      <c r="BX211" s="129"/>
      <c r="BY211" s="129"/>
      <c r="BZ211" s="129"/>
      <c r="CA211" s="129"/>
      <c r="CB211" s="129"/>
      <c r="CC211" s="129"/>
      <c r="CD211" s="129"/>
      <c r="CE211" s="129"/>
      <c r="CF211" s="129"/>
      <c r="CG211" s="129"/>
      <c r="CH211" s="129"/>
      <c r="CI211" s="129"/>
      <c r="CJ211" s="129"/>
      <c r="CK211" s="129"/>
      <c r="CL211" s="129"/>
      <c r="CM211" s="129"/>
      <c r="CN211" s="129"/>
      <c r="CO211" s="129"/>
      <c r="CP211" s="129"/>
      <c r="CQ211" s="129"/>
      <c r="CR211" s="129"/>
      <c r="CS211" s="129"/>
      <c r="CT211" s="129"/>
      <c r="CU211" s="129"/>
      <c r="CV211" s="129"/>
      <c r="CW211" s="129"/>
      <c r="CX211" s="129"/>
      <c r="CY211" s="129"/>
      <c r="CZ211" s="129"/>
      <c r="DA211" s="129"/>
      <c r="DB211" s="129"/>
      <c r="DC211" s="129"/>
      <c r="DD211" s="129"/>
      <c r="DE211" s="129"/>
      <c r="DF211" s="129"/>
      <c r="DG211" s="129"/>
      <c r="DH211" s="129"/>
      <c r="DI211" s="129"/>
      <c r="DJ211" s="129"/>
      <c r="DK211" s="129"/>
      <c r="DL211" s="129"/>
      <c r="DM211" s="129"/>
      <c r="DN211" s="129"/>
      <c r="DO211" s="129"/>
      <c r="DP211" s="129"/>
      <c r="DQ211" s="129"/>
      <c r="DR211" s="129"/>
      <c r="DS211" s="129"/>
      <c r="DT211" s="129" t="str">
        <f t="shared" ca="1" si="11"/>
        <v/>
      </c>
      <c r="DU211" s="129"/>
      <c r="DV211" s="129"/>
      <c r="DW211" s="129"/>
      <c r="DX211" s="129"/>
      <c r="DY211" s="129"/>
      <c r="DZ211" s="129"/>
      <c r="EA211" s="129"/>
      <c r="EB211" s="129"/>
      <c r="EC211" s="129"/>
      <c r="ED211" s="129"/>
      <c r="EE211" s="129"/>
      <c r="EF211" s="129"/>
      <c r="IE211" s="128" t="str">
        <f t="shared" ca="1" si="12"/>
        <v/>
      </c>
    </row>
    <row r="212" spans="1:239" x14ac:dyDescent="0.25">
      <c r="A212" s="129"/>
      <c r="B212" s="129"/>
      <c r="C212" s="129"/>
      <c r="D212" s="129"/>
      <c r="E212" s="129"/>
      <c r="F212" s="129"/>
      <c r="G212" s="129"/>
      <c r="H212" s="129"/>
      <c r="I212" s="129"/>
      <c r="J212" s="129"/>
      <c r="K212" s="129"/>
      <c r="L212" s="129"/>
      <c r="M212" s="129"/>
      <c r="N212" s="129"/>
      <c r="O212" s="129"/>
      <c r="P212" s="129"/>
      <c r="Q212" s="129"/>
      <c r="R212" s="129"/>
      <c r="S212" s="129"/>
      <c r="T212" s="129"/>
      <c r="U212" s="129"/>
      <c r="V212" s="129"/>
      <c r="W212" s="129"/>
      <c r="X212" s="129"/>
      <c r="Y212" s="129"/>
      <c r="Z212" s="129"/>
      <c r="AA212" s="129"/>
      <c r="AB212" s="129"/>
      <c r="AC212" s="129"/>
      <c r="AD212" s="129"/>
      <c r="AE212" s="129"/>
      <c r="AF212" s="129"/>
      <c r="AG212" s="129"/>
      <c r="AH212" s="129"/>
      <c r="AI212" s="129"/>
      <c r="AJ212" s="129"/>
      <c r="AK212" s="129"/>
      <c r="AL212" s="129"/>
      <c r="AM212" s="129"/>
      <c r="AN212" s="129"/>
      <c r="AO212" s="129"/>
      <c r="AP212" s="129"/>
      <c r="AQ212" s="129"/>
      <c r="AR212" s="129"/>
      <c r="AS212" s="129"/>
      <c r="AT212" s="129"/>
      <c r="AU212" s="129"/>
      <c r="AV212" s="129"/>
      <c r="AW212" s="129"/>
      <c r="AX212" s="129"/>
      <c r="AY212" s="129"/>
      <c r="AZ212" s="129"/>
      <c r="BA212" s="129"/>
      <c r="BB212" s="129"/>
      <c r="BC212" s="129"/>
      <c r="BD212" s="129"/>
      <c r="BE212" s="129"/>
      <c r="BF212" s="129"/>
      <c r="BG212" s="129"/>
      <c r="BH212" s="129"/>
      <c r="BI212" s="129"/>
      <c r="BJ212" s="129"/>
      <c r="BK212" s="129"/>
      <c r="BL212" s="129"/>
      <c r="BM212" s="129"/>
      <c r="BN212" s="129"/>
      <c r="BO212" s="129"/>
      <c r="BP212" s="129"/>
      <c r="BQ212" s="129"/>
      <c r="BR212" s="129"/>
      <c r="BS212" s="129"/>
      <c r="BT212" s="129"/>
      <c r="BU212" s="129"/>
      <c r="BV212" s="129"/>
      <c r="BW212" s="129"/>
      <c r="BX212" s="129"/>
      <c r="BY212" s="129"/>
      <c r="BZ212" s="129"/>
      <c r="CA212" s="129"/>
      <c r="CB212" s="129"/>
      <c r="CC212" s="129"/>
      <c r="CD212" s="129"/>
      <c r="CE212" s="129"/>
      <c r="CF212" s="129"/>
      <c r="CG212" s="129"/>
      <c r="CH212" s="129"/>
      <c r="CI212" s="129"/>
      <c r="CJ212" s="129"/>
      <c r="CK212" s="129"/>
      <c r="CL212" s="129"/>
      <c r="CM212" s="129"/>
      <c r="CN212" s="129"/>
      <c r="CO212" s="129"/>
      <c r="CP212" s="129"/>
      <c r="CQ212" s="129"/>
      <c r="CR212" s="129"/>
      <c r="CS212" s="129"/>
      <c r="CT212" s="129"/>
      <c r="CU212" s="129"/>
      <c r="CV212" s="129"/>
      <c r="CW212" s="129"/>
      <c r="CX212" s="129"/>
      <c r="CY212" s="129"/>
      <c r="CZ212" s="129"/>
      <c r="DA212" s="129"/>
      <c r="DB212" s="129"/>
      <c r="DC212" s="129"/>
      <c r="DD212" s="129"/>
      <c r="DE212" s="129"/>
      <c r="DF212" s="129"/>
      <c r="DG212" s="129"/>
      <c r="DH212" s="129"/>
      <c r="DI212" s="129"/>
      <c r="DJ212" s="129"/>
      <c r="DK212" s="129"/>
      <c r="DL212" s="129"/>
      <c r="DM212" s="129"/>
      <c r="DN212" s="129"/>
      <c r="DO212" s="129"/>
      <c r="DP212" s="129"/>
      <c r="DQ212" s="129"/>
      <c r="DR212" s="129"/>
      <c r="DS212" s="129"/>
      <c r="DT212" s="129" t="str">
        <f t="shared" ca="1" si="11"/>
        <v/>
      </c>
      <c r="DU212" s="129"/>
      <c r="DV212" s="129"/>
      <c r="DW212" s="129"/>
      <c r="DX212" s="129"/>
      <c r="DY212" s="129"/>
      <c r="DZ212" s="129"/>
      <c r="EA212" s="129"/>
      <c r="EB212" s="129"/>
      <c r="EC212" s="129"/>
      <c r="ED212" s="129"/>
      <c r="EE212" s="129"/>
      <c r="EF212" s="129"/>
      <c r="IE212" s="128" t="str">
        <f t="shared" ca="1" si="12"/>
        <v/>
      </c>
    </row>
    <row r="213" spans="1:239" x14ac:dyDescent="0.25">
      <c r="A213" s="129"/>
      <c r="B213" s="129"/>
      <c r="C213" s="129"/>
      <c r="D213" s="129"/>
      <c r="E213" s="129"/>
      <c r="F213" s="129"/>
      <c r="G213" s="129"/>
      <c r="H213" s="129"/>
      <c r="I213" s="129"/>
      <c r="J213" s="129"/>
      <c r="K213" s="129"/>
      <c r="L213" s="129"/>
      <c r="M213" s="129"/>
      <c r="N213" s="129"/>
      <c r="O213" s="129"/>
      <c r="P213" s="129"/>
      <c r="Q213" s="129"/>
      <c r="R213" s="129"/>
      <c r="S213" s="129"/>
      <c r="T213" s="129"/>
      <c r="U213" s="129"/>
      <c r="V213" s="129"/>
      <c r="W213" s="129"/>
      <c r="X213" s="129"/>
      <c r="Y213" s="129"/>
      <c r="Z213" s="129"/>
      <c r="AA213" s="129"/>
      <c r="AB213" s="129"/>
      <c r="AC213" s="129"/>
      <c r="AD213" s="129"/>
      <c r="AE213" s="129"/>
      <c r="AF213" s="129"/>
      <c r="AG213" s="129"/>
      <c r="AH213" s="129"/>
      <c r="AI213" s="129"/>
      <c r="AJ213" s="129"/>
      <c r="AK213" s="129"/>
      <c r="AL213" s="129"/>
      <c r="AM213" s="129"/>
      <c r="AN213" s="129"/>
      <c r="AO213" s="129"/>
      <c r="AP213" s="129"/>
      <c r="AQ213" s="129"/>
      <c r="AR213" s="129"/>
      <c r="AS213" s="129"/>
      <c r="AT213" s="129"/>
      <c r="AU213" s="129"/>
      <c r="AV213" s="129"/>
      <c r="AW213" s="129"/>
      <c r="AX213" s="129"/>
      <c r="AY213" s="129"/>
      <c r="AZ213" s="129"/>
      <c r="BA213" s="129"/>
      <c r="BB213" s="129"/>
      <c r="BC213" s="129"/>
      <c r="BD213" s="129"/>
      <c r="BE213" s="129"/>
      <c r="BF213" s="129"/>
      <c r="BG213" s="129"/>
      <c r="BH213" s="129"/>
      <c r="BI213" s="129"/>
      <c r="BJ213" s="129"/>
      <c r="BK213" s="129"/>
      <c r="BL213" s="129"/>
      <c r="BM213" s="129"/>
      <c r="BN213" s="129"/>
      <c r="BO213" s="129"/>
      <c r="BP213" s="129"/>
      <c r="BQ213" s="129"/>
      <c r="BR213" s="129"/>
      <c r="BS213" s="129"/>
      <c r="BT213" s="129"/>
      <c r="BU213" s="129"/>
      <c r="BV213" s="129"/>
      <c r="BW213" s="129"/>
      <c r="BX213" s="129"/>
      <c r="BY213" s="129"/>
      <c r="BZ213" s="129"/>
      <c r="CA213" s="129"/>
      <c r="CB213" s="129"/>
      <c r="CC213" s="129"/>
      <c r="CD213" s="129"/>
      <c r="CE213" s="129"/>
      <c r="CF213" s="129"/>
      <c r="CG213" s="129"/>
      <c r="CH213" s="129"/>
      <c r="CI213" s="129"/>
      <c r="CJ213" s="129"/>
      <c r="CK213" s="129"/>
      <c r="CL213" s="129"/>
      <c r="CM213" s="129"/>
      <c r="CN213" s="129"/>
      <c r="CO213" s="129"/>
      <c r="CP213" s="129"/>
      <c r="CQ213" s="129"/>
      <c r="CR213" s="129"/>
      <c r="CS213" s="129"/>
      <c r="CT213" s="129"/>
      <c r="CU213" s="129"/>
      <c r="CV213" s="129"/>
      <c r="CW213" s="129"/>
      <c r="CX213" s="129"/>
      <c r="CY213" s="129"/>
      <c r="CZ213" s="129"/>
      <c r="DA213" s="129"/>
      <c r="DB213" s="129"/>
      <c r="DC213" s="129"/>
      <c r="DD213" s="129"/>
      <c r="DE213" s="129"/>
      <c r="DF213" s="129"/>
      <c r="DG213" s="129"/>
      <c r="DH213" s="129"/>
      <c r="DI213" s="129"/>
      <c r="DJ213" s="129"/>
      <c r="DK213" s="129"/>
      <c r="DL213" s="129"/>
      <c r="DM213" s="129"/>
      <c r="DN213" s="129"/>
      <c r="DO213" s="129"/>
      <c r="DP213" s="129"/>
      <c r="DQ213" s="129"/>
      <c r="DR213" s="129"/>
      <c r="DS213" s="129"/>
      <c r="DT213" s="129" t="str">
        <f t="shared" ca="1" si="11"/>
        <v/>
      </c>
      <c r="DU213" s="129"/>
      <c r="DV213" s="129"/>
      <c r="DW213" s="129"/>
      <c r="DX213" s="129"/>
      <c r="DY213" s="129"/>
      <c r="DZ213" s="129"/>
      <c r="EA213" s="129"/>
      <c r="EB213" s="129"/>
      <c r="EC213" s="129"/>
      <c r="ED213" s="129"/>
      <c r="EE213" s="129"/>
      <c r="EF213" s="129"/>
      <c r="IE213" s="128" t="str">
        <f t="shared" ca="1" si="12"/>
        <v/>
      </c>
    </row>
    <row r="214" spans="1:239" x14ac:dyDescent="0.25">
      <c r="A214" s="129"/>
      <c r="B214" s="129"/>
      <c r="C214" s="129"/>
      <c r="D214" s="129"/>
      <c r="E214" s="129"/>
      <c r="F214" s="129"/>
      <c r="G214" s="129"/>
      <c r="H214" s="129"/>
      <c r="I214" s="129"/>
      <c r="J214" s="129"/>
      <c r="K214" s="129"/>
      <c r="L214" s="129"/>
      <c r="M214" s="129"/>
      <c r="N214" s="129"/>
      <c r="O214" s="129"/>
      <c r="P214" s="129"/>
      <c r="Q214" s="129"/>
      <c r="R214" s="129"/>
      <c r="S214" s="129"/>
      <c r="T214" s="129"/>
      <c r="U214" s="129"/>
      <c r="V214" s="129"/>
      <c r="W214" s="129"/>
      <c r="X214" s="129"/>
      <c r="Y214" s="129"/>
      <c r="Z214" s="129"/>
      <c r="AA214" s="129"/>
      <c r="AB214" s="129"/>
      <c r="AC214" s="129"/>
      <c r="AD214" s="129"/>
      <c r="AE214" s="129"/>
      <c r="AF214" s="129"/>
      <c r="AG214" s="129"/>
      <c r="AH214" s="129"/>
      <c r="AI214" s="129"/>
      <c r="AJ214" s="129"/>
      <c r="AK214" s="129"/>
      <c r="AL214" s="129"/>
      <c r="AM214" s="129"/>
      <c r="AN214" s="129"/>
      <c r="AO214" s="129"/>
      <c r="AP214" s="129"/>
      <c r="AQ214" s="129"/>
      <c r="AR214" s="129"/>
      <c r="AS214" s="129"/>
      <c r="AT214" s="129"/>
      <c r="AU214" s="129"/>
      <c r="AV214" s="129"/>
      <c r="AW214" s="129"/>
      <c r="AX214" s="129"/>
      <c r="AY214" s="129"/>
      <c r="AZ214" s="129"/>
      <c r="BA214" s="129"/>
      <c r="BB214" s="129"/>
      <c r="BC214" s="129"/>
      <c r="BD214" s="129"/>
      <c r="BE214" s="129"/>
      <c r="BF214" s="129"/>
      <c r="BG214" s="129"/>
      <c r="BH214" s="129"/>
      <c r="BI214" s="129"/>
      <c r="BJ214" s="129"/>
      <c r="BK214" s="129"/>
      <c r="BL214" s="129"/>
      <c r="BM214" s="129"/>
      <c r="BN214" s="129"/>
      <c r="BO214" s="129"/>
      <c r="BP214" s="129"/>
      <c r="BQ214" s="129"/>
      <c r="BR214" s="129"/>
      <c r="BS214" s="129"/>
      <c r="BT214" s="129"/>
      <c r="BU214" s="129"/>
      <c r="BV214" s="129"/>
      <c r="BW214" s="129"/>
      <c r="BX214" s="129"/>
      <c r="BY214" s="129"/>
      <c r="BZ214" s="129"/>
      <c r="CA214" s="129"/>
      <c r="CB214" s="129"/>
      <c r="CC214" s="129"/>
      <c r="CD214" s="129"/>
      <c r="CE214" s="129"/>
      <c r="CF214" s="129"/>
      <c r="CG214" s="129"/>
      <c r="CH214" s="129"/>
      <c r="CI214" s="129"/>
      <c r="CJ214" s="129"/>
      <c r="CK214" s="129"/>
      <c r="CL214" s="129"/>
      <c r="CM214" s="129"/>
      <c r="CN214" s="129"/>
      <c r="CO214" s="129"/>
      <c r="CP214" s="129"/>
      <c r="CQ214" s="129"/>
      <c r="CR214" s="129"/>
      <c r="CS214" s="129"/>
      <c r="CT214" s="129"/>
      <c r="CU214" s="129"/>
      <c r="CV214" s="129"/>
      <c r="CW214" s="129"/>
      <c r="CX214" s="129"/>
      <c r="CY214" s="129"/>
      <c r="CZ214" s="129"/>
      <c r="DA214" s="129"/>
      <c r="DB214" s="129"/>
      <c r="DC214" s="129"/>
      <c r="DD214" s="129"/>
      <c r="DE214" s="129"/>
      <c r="DF214" s="129"/>
      <c r="DG214" s="129"/>
      <c r="DH214" s="129"/>
      <c r="DI214" s="129"/>
      <c r="DJ214" s="129"/>
      <c r="DK214" s="129"/>
      <c r="DL214" s="129"/>
      <c r="DM214" s="129"/>
      <c r="DN214" s="129"/>
      <c r="DO214" s="129"/>
      <c r="DP214" s="129"/>
      <c r="DQ214" s="129"/>
      <c r="DR214" s="129"/>
      <c r="DS214" s="129"/>
      <c r="DT214" s="129" t="str">
        <f t="shared" ca="1" si="11"/>
        <v/>
      </c>
      <c r="DU214" s="129"/>
      <c r="DV214" s="129"/>
      <c r="DW214" s="129"/>
      <c r="DX214" s="129"/>
      <c r="DY214" s="129"/>
      <c r="DZ214" s="129"/>
      <c r="EA214" s="129"/>
      <c r="EB214" s="129"/>
      <c r="EC214" s="129"/>
      <c r="ED214" s="129"/>
      <c r="EE214" s="129"/>
      <c r="EF214" s="129"/>
      <c r="IE214" s="128" t="str">
        <f t="shared" ca="1" si="12"/>
        <v/>
      </c>
    </row>
    <row r="215" spans="1:239" x14ac:dyDescent="0.25">
      <c r="A215" s="129"/>
      <c r="B215" s="129"/>
      <c r="C215" s="129"/>
      <c r="D215" s="129"/>
      <c r="E215" s="129"/>
      <c r="F215" s="129"/>
      <c r="G215" s="129"/>
      <c r="H215" s="129"/>
      <c r="I215" s="129"/>
      <c r="J215" s="129"/>
      <c r="K215" s="129"/>
      <c r="L215" s="129"/>
      <c r="M215" s="129"/>
      <c r="N215" s="129"/>
      <c r="O215" s="129"/>
      <c r="P215" s="129"/>
      <c r="Q215" s="129"/>
      <c r="R215" s="129"/>
      <c r="S215" s="129"/>
      <c r="T215" s="129"/>
      <c r="U215" s="129"/>
      <c r="V215" s="129"/>
      <c r="W215" s="129"/>
      <c r="X215" s="129"/>
      <c r="Y215" s="129"/>
      <c r="Z215" s="129"/>
      <c r="AA215" s="129"/>
      <c r="AB215" s="129"/>
      <c r="AC215" s="129"/>
      <c r="AD215" s="129"/>
      <c r="AE215" s="129"/>
      <c r="AF215" s="129"/>
      <c r="AG215" s="129"/>
      <c r="AH215" s="129"/>
      <c r="AI215" s="129"/>
      <c r="AJ215" s="129"/>
      <c r="AK215" s="129"/>
      <c r="AL215" s="129"/>
      <c r="AM215" s="129"/>
      <c r="AN215" s="129"/>
      <c r="AO215" s="129"/>
      <c r="AP215" s="129"/>
      <c r="AQ215" s="129"/>
      <c r="AR215" s="129"/>
      <c r="AS215" s="129"/>
      <c r="AT215" s="129"/>
      <c r="AU215" s="129"/>
      <c r="AV215" s="129"/>
      <c r="AW215" s="129"/>
      <c r="AX215" s="129"/>
      <c r="AY215" s="129"/>
      <c r="AZ215" s="129"/>
      <c r="BA215" s="129"/>
      <c r="BB215" s="129"/>
      <c r="BC215" s="129"/>
      <c r="BD215" s="129"/>
      <c r="BE215" s="129"/>
      <c r="BF215" s="129"/>
      <c r="BG215" s="129"/>
      <c r="BH215" s="129"/>
      <c r="BI215" s="129"/>
      <c r="BJ215" s="129"/>
      <c r="BK215" s="129"/>
      <c r="BL215" s="129"/>
      <c r="BM215" s="129"/>
      <c r="BN215" s="129"/>
      <c r="BO215" s="129"/>
      <c r="BP215" s="129"/>
      <c r="BQ215" s="129"/>
      <c r="BR215" s="129"/>
      <c r="BS215" s="129"/>
      <c r="BT215" s="129"/>
      <c r="BU215" s="129"/>
      <c r="BV215" s="129"/>
      <c r="BW215" s="129"/>
      <c r="BX215" s="129"/>
      <c r="BY215" s="129"/>
      <c r="BZ215" s="129"/>
      <c r="CA215" s="129"/>
      <c r="CB215" s="129"/>
      <c r="CC215" s="129"/>
      <c r="CD215" s="129"/>
      <c r="CE215" s="129"/>
      <c r="CF215" s="129"/>
      <c r="CG215" s="129"/>
      <c r="CH215" s="129"/>
      <c r="CI215" s="129"/>
      <c r="CJ215" s="129"/>
      <c r="CK215" s="129"/>
      <c r="CL215" s="129"/>
      <c r="CM215" s="129"/>
      <c r="CN215" s="129"/>
      <c r="CO215" s="129"/>
      <c r="CP215" s="129"/>
      <c r="CQ215" s="129"/>
      <c r="CR215" s="129"/>
      <c r="CS215" s="129"/>
      <c r="CT215" s="129"/>
      <c r="CU215" s="129"/>
      <c r="CV215" s="129"/>
      <c r="CW215" s="129"/>
      <c r="CX215" s="129"/>
      <c r="CY215" s="129"/>
      <c r="CZ215" s="129"/>
      <c r="DA215" s="129"/>
      <c r="DB215" s="129"/>
      <c r="DC215" s="129"/>
      <c r="DD215" s="129"/>
      <c r="DE215" s="129"/>
      <c r="DF215" s="129"/>
      <c r="DG215" s="129"/>
      <c r="DH215" s="129"/>
      <c r="DI215" s="129"/>
      <c r="DJ215" s="129"/>
      <c r="DK215" s="129"/>
      <c r="DL215" s="129"/>
      <c r="DM215" s="129"/>
      <c r="DN215" s="129"/>
      <c r="DO215" s="129"/>
      <c r="DP215" s="129"/>
      <c r="DQ215" s="129"/>
      <c r="DR215" s="129"/>
      <c r="DS215" s="129"/>
      <c r="DT215" s="129" t="str">
        <f t="shared" ca="1" si="11"/>
        <v/>
      </c>
      <c r="DU215" s="129"/>
      <c r="DV215" s="129"/>
      <c r="DW215" s="129"/>
      <c r="DX215" s="129"/>
      <c r="DY215" s="129"/>
      <c r="DZ215" s="129"/>
      <c r="EA215" s="129"/>
      <c r="EB215" s="129"/>
      <c r="EC215" s="129"/>
      <c r="ED215" s="129"/>
      <c r="EE215" s="129"/>
      <c r="EF215" s="129"/>
      <c r="IE215" s="128" t="str">
        <f t="shared" ca="1" si="12"/>
        <v/>
      </c>
    </row>
    <row r="216" spans="1:239" x14ac:dyDescent="0.25">
      <c r="A216" s="129"/>
      <c r="B216" s="129"/>
      <c r="C216" s="129"/>
      <c r="D216" s="129"/>
      <c r="E216" s="129"/>
      <c r="F216" s="129"/>
      <c r="G216" s="129"/>
      <c r="H216" s="129"/>
      <c r="I216" s="129"/>
      <c r="J216" s="129"/>
      <c r="K216" s="129"/>
      <c r="L216" s="129"/>
      <c r="M216" s="129"/>
      <c r="N216" s="129"/>
      <c r="O216" s="129"/>
      <c r="P216" s="129"/>
      <c r="Q216" s="129"/>
      <c r="R216" s="129"/>
      <c r="S216" s="129"/>
      <c r="T216" s="129"/>
      <c r="U216" s="129"/>
      <c r="V216" s="129"/>
      <c r="W216" s="129"/>
      <c r="X216" s="129"/>
      <c r="Y216" s="129"/>
      <c r="Z216" s="129"/>
      <c r="AA216" s="129"/>
      <c r="AB216" s="129"/>
      <c r="AC216" s="129"/>
      <c r="AD216" s="129"/>
      <c r="AE216" s="129"/>
      <c r="AF216" s="129"/>
      <c r="AG216" s="129"/>
      <c r="AH216" s="129"/>
      <c r="AI216" s="129"/>
      <c r="AJ216" s="129"/>
      <c r="AK216" s="129"/>
      <c r="AL216" s="129"/>
      <c r="AM216" s="129"/>
      <c r="AN216" s="129"/>
      <c r="AO216" s="129"/>
      <c r="AP216" s="129"/>
      <c r="AQ216" s="129"/>
      <c r="AR216" s="129"/>
      <c r="AS216" s="129"/>
      <c r="AT216" s="129"/>
      <c r="AU216" s="129"/>
      <c r="AV216" s="129"/>
      <c r="AW216" s="129"/>
      <c r="AX216" s="129"/>
      <c r="AY216" s="129"/>
      <c r="AZ216" s="129"/>
      <c r="BA216" s="129"/>
      <c r="BB216" s="129"/>
      <c r="BC216" s="129"/>
      <c r="BD216" s="129"/>
      <c r="BE216" s="129"/>
      <c r="BF216" s="129"/>
      <c r="BG216" s="129"/>
      <c r="BH216" s="129"/>
      <c r="BI216" s="129"/>
      <c r="BJ216" s="129"/>
      <c r="BK216" s="129"/>
      <c r="BL216" s="129"/>
      <c r="BM216" s="129"/>
      <c r="BN216" s="129"/>
      <c r="BO216" s="129"/>
      <c r="BP216" s="129"/>
      <c r="BQ216" s="129"/>
      <c r="BR216" s="129"/>
      <c r="BS216" s="129"/>
      <c r="BT216" s="129"/>
      <c r="BU216" s="129"/>
      <c r="BV216" s="129"/>
      <c r="BW216" s="129"/>
      <c r="BX216" s="129"/>
      <c r="BY216" s="129"/>
      <c r="BZ216" s="129"/>
      <c r="CA216" s="129"/>
      <c r="CB216" s="129"/>
      <c r="CC216" s="129"/>
      <c r="CD216" s="129"/>
      <c r="CE216" s="129"/>
      <c r="CF216" s="129"/>
      <c r="CG216" s="129"/>
      <c r="CH216" s="129"/>
      <c r="CI216" s="129"/>
      <c r="CJ216" s="129"/>
      <c r="CK216" s="129"/>
      <c r="CL216" s="129"/>
      <c r="CM216" s="129"/>
      <c r="CN216" s="129"/>
      <c r="CO216" s="129"/>
      <c r="CP216" s="129"/>
      <c r="CQ216" s="129"/>
      <c r="CR216" s="129"/>
      <c r="CS216" s="129"/>
      <c r="CT216" s="129"/>
      <c r="CU216" s="129"/>
      <c r="CV216" s="129"/>
      <c r="CW216" s="129"/>
      <c r="CX216" s="129"/>
      <c r="CY216" s="129"/>
      <c r="CZ216" s="129"/>
      <c r="DA216" s="129"/>
      <c r="DB216" s="129"/>
      <c r="DC216" s="129"/>
      <c r="DD216" s="129"/>
      <c r="DE216" s="129"/>
      <c r="DF216" s="129"/>
      <c r="DG216" s="129"/>
      <c r="DH216" s="129"/>
      <c r="DI216" s="129"/>
      <c r="DJ216" s="129"/>
      <c r="DK216" s="129"/>
      <c r="DL216" s="129"/>
      <c r="DM216" s="129"/>
      <c r="DN216" s="129"/>
      <c r="DO216" s="129"/>
      <c r="DP216" s="129"/>
      <c r="DQ216" s="129"/>
      <c r="DR216" s="129"/>
      <c r="DS216" s="129"/>
      <c r="DT216" s="129" t="str">
        <f t="shared" ca="1" si="11"/>
        <v/>
      </c>
      <c r="DU216" s="129"/>
      <c r="DV216" s="129"/>
      <c r="DW216" s="129"/>
      <c r="DX216" s="129"/>
      <c r="DY216" s="129"/>
      <c r="DZ216" s="129"/>
      <c r="EA216" s="129"/>
      <c r="EB216" s="129"/>
      <c r="EC216" s="129"/>
      <c r="ED216" s="129"/>
      <c r="EE216" s="129"/>
      <c r="EF216" s="129"/>
      <c r="IE216" s="128" t="str">
        <f t="shared" ca="1" si="12"/>
        <v/>
      </c>
    </row>
    <row r="217" spans="1:239" x14ac:dyDescent="0.25">
      <c r="A217" s="129"/>
      <c r="B217" s="129"/>
      <c r="C217" s="129"/>
      <c r="D217" s="129"/>
      <c r="E217" s="129"/>
      <c r="F217" s="129"/>
      <c r="G217" s="129"/>
      <c r="H217" s="129"/>
      <c r="I217" s="129"/>
      <c r="J217" s="129"/>
      <c r="K217" s="129"/>
      <c r="L217" s="129"/>
      <c r="M217" s="129"/>
      <c r="N217" s="129"/>
      <c r="O217" s="129"/>
      <c r="P217" s="129"/>
      <c r="Q217" s="129"/>
      <c r="R217" s="129"/>
      <c r="S217" s="129"/>
      <c r="T217" s="129"/>
      <c r="U217" s="129"/>
      <c r="V217" s="129"/>
      <c r="W217" s="129"/>
      <c r="X217" s="129"/>
      <c r="Y217" s="129"/>
      <c r="Z217" s="129"/>
      <c r="AA217" s="129"/>
      <c r="AB217" s="129"/>
      <c r="AC217" s="129"/>
      <c r="AD217" s="129"/>
      <c r="AE217" s="129"/>
      <c r="AF217" s="129"/>
      <c r="AG217" s="129"/>
      <c r="AH217" s="129"/>
      <c r="AI217" s="129"/>
      <c r="AJ217" s="129"/>
      <c r="AK217" s="129"/>
      <c r="AL217" s="129"/>
      <c r="AM217" s="129"/>
      <c r="AN217" s="129"/>
      <c r="AO217" s="129"/>
      <c r="AP217" s="129"/>
      <c r="AQ217" s="129"/>
      <c r="AR217" s="129"/>
      <c r="AS217" s="129"/>
      <c r="AT217" s="129"/>
      <c r="AU217" s="129"/>
      <c r="AV217" s="129"/>
      <c r="AW217" s="129"/>
      <c r="AX217" s="129"/>
      <c r="AY217" s="129"/>
      <c r="AZ217" s="129"/>
      <c r="BA217" s="129"/>
      <c r="BB217" s="129"/>
      <c r="BC217" s="129"/>
      <c r="BD217" s="129"/>
      <c r="BE217" s="129"/>
      <c r="BF217" s="129"/>
      <c r="BG217" s="129"/>
      <c r="BH217" s="129"/>
      <c r="BI217" s="129"/>
      <c r="BJ217" s="129"/>
      <c r="BK217" s="129"/>
      <c r="BL217" s="129"/>
      <c r="BM217" s="129"/>
      <c r="BN217" s="129"/>
      <c r="BO217" s="129"/>
      <c r="BP217" s="129"/>
      <c r="BQ217" s="129"/>
      <c r="BR217" s="129"/>
      <c r="BS217" s="129"/>
      <c r="BT217" s="129"/>
      <c r="BU217" s="129"/>
      <c r="BV217" s="129"/>
      <c r="BW217" s="129"/>
      <c r="BX217" s="129"/>
      <c r="BY217" s="129"/>
      <c r="BZ217" s="129"/>
      <c r="CA217" s="129"/>
      <c r="CB217" s="129"/>
      <c r="CC217" s="129"/>
      <c r="CD217" s="129"/>
      <c r="CE217" s="129"/>
      <c r="CF217" s="129"/>
      <c r="CG217" s="129"/>
      <c r="CH217" s="129"/>
      <c r="CI217" s="129"/>
      <c r="CJ217" s="129"/>
      <c r="CK217" s="129"/>
      <c r="CL217" s="129"/>
      <c r="CM217" s="129"/>
      <c r="CN217" s="129"/>
      <c r="CO217" s="129"/>
      <c r="CP217" s="129"/>
      <c r="CQ217" s="129"/>
      <c r="CR217" s="129"/>
      <c r="CS217" s="129"/>
      <c r="CT217" s="129"/>
      <c r="CU217" s="129"/>
      <c r="CV217" s="129"/>
      <c r="CW217" s="129"/>
      <c r="CX217" s="129"/>
      <c r="CY217" s="129"/>
      <c r="CZ217" s="129"/>
      <c r="DA217" s="129"/>
      <c r="DB217" s="129"/>
      <c r="DC217" s="129"/>
      <c r="DD217" s="129"/>
      <c r="DE217" s="129"/>
      <c r="DF217" s="129"/>
      <c r="DG217" s="129"/>
      <c r="DH217" s="129"/>
      <c r="DI217" s="129"/>
      <c r="DJ217" s="129"/>
      <c r="DK217" s="129"/>
      <c r="DL217" s="129"/>
      <c r="DM217" s="129"/>
      <c r="DN217" s="129"/>
      <c r="DO217" s="129"/>
      <c r="DP217" s="129"/>
      <c r="DQ217" s="129"/>
      <c r="DR217" s="129"/>
      <c r="DS217" s="129"/>
      <c r="DT217" s="129" t="str">
        <f t="shared" ca="1" si="11"/>
        <v/>
      </c>
      <c r="DU217" s="129"/>
      <c r="DV217" s="129"/>
      <c r="DW217" s="129"/>
      <c r="DX217" s="129"/>
      <c r="DY217" s="129"/>
      <c r="DZ217" s="129"/>
      <c r="EA217" s="129"/>
      <c r="EB217" s="129"/>
      <c r="EC217" s="129"/>
      <c r="ED217" s="129"/>
      <c r="EE217" s="129"/>
      <c r="EF217" s="129"/>
      <c r="IE217" s="128" t="str">
        <f t="shared" ca="1" si="12"/>
        <v/>
      </c>
    </row>
    <row r="218" spans="1:239" x14ac:dyDescent="0.25">
      <c r="A218" s="129"/>
      <c r="B218" s="129"/>
      <c r="C218" s="129"/>
      <c r="D218" s="129"/>
      <c r="E218" s="129"/>
      <c r="F218" s="129"/>
      <c r="G218" s="129"/>
      <c r="H218" s="129"/>
      <c r="I218" s="129"/>
      <c r="J218" s="129"/>
      <c r="K218" s="129"/>
      <c r="L218" s="129"/>
      <c r="M218" s="129"/>
      <c r="N218" s="129"/>
      <c r="O218" s="129"/>
      <c r="P218" s="129"/>
      <c r="Q218" s="129"/>
      <c r="R218" s="129"/>
      <c r="S218" s="129"/>
      <c r="T218" s="129"/>
      <c r="U218" s="129"/>
      <c r="V218" s="129"/>
      <c r="W218" s="129"/>
      <c r="X218" s="129"/>
      <c r="Y218" s="129"/>
      <c r="Z218" s="129"/>
      <c r="AA218" s="129"/>
      <c r="AB218" s="129"/>
      <c r="AC218" s="129"/>
      <c r="AD218" s="129"/>
      <c r="AE218" s="129"/>
      <c r="AF218" s="129"/>
      <c r="AG218" s="129"/>
      <c r="AH218" s="129"/>
      <c r="AI218" s="129"/>
      <c r="AJ218" s="129"/>
      <c r="AK218" s="129"/>
      <c r="AL218" s="129"/>
      <c r="AM218" s="129"/>
      <c r="AN218" s="129"/>
      <c r="AO218" s="129"/>
      <c r="AP218" s="129"/>
      <c r="AQ218" s="129"/>
      <c r="AR218" s="129"/>
      <c r="AS218" s="129"/>
      <c r="AT218" s="129"/>
      <c r="AU218" s="129"/>
      <c r="AV218" s="129"/>
      <c r="AW218" s="129"/>
      <c r="AX218" s="129"/>
      <c r="AY218" s="129"/>
      <c r="AZ218" s="129"/>
      <c r="BA218" s="129"/>
      <c r="BB218" s="129"/>
      <c r="BC218" s="129"/>
      <c r="BD218" s="129"/>
      <c r="BE218" s="129"/>
      <c r="BF218" s="129"/>
      <c r="BG218" s="129"/>
      <c r="BH218" s="129"/>
      <c r="BI218" s="129"/>
      <c r="BJ218" s="129"/>
      <c r="BK218" s="129"/>
      <c r="BL218" s="129"/>
      <c r="BM218" s="129"/>
      <c r="BN218" s="129"/>
      <c r="BO218" s="129"/>
      <c r="BP218" s="129"/>
      <c r="BQ218" s="129"/>
      <c r="BR218" s="129"/>
      <c r="BS218" s="129"/>
      <c r="BT218" s="129"/>
      <c r="BU218" s="129"/>
      <c r="BV218" s="129"/>
      <c r="BW218" s="129"/>
      <c r="BX218" s="129"/>
      <c r="BY218" s="129"/>
      <c r="BZ218" s="129"/>
      <c r="CA218" s="129"/>
      <c r="CB218" s="129"/>
      <c r="CC218" s="129"/>
      <c r="CD218" s="129"/>
      <c r="CE218" s="129"/>
      <c r="CF218" s="129"/>
      <c r="CG218" s="129"/>
      <c r="CH218" s="129"/>
      <c r="CI218" s="129"/>
      <c r="CJ218" s="129"/>
      <c r="CK218" s="129"/>
      <c r="CL218" s="129"/>
      <c r="CM218" s="129"/>
      <c r="CN218" s="129"/>
      <c r="CO218" s="129"/>
      <c r="CP218" s="129"/>
      <c r="CQ218" s="129"/>
      <c r="CR218" s="129"/>
      <c r="CS218" s="129"/>
      <c r="CT218" s="129"/>
      <c r="CU218" s="129"/>
      <c r="CV218" s="129"/>
      <c r="CW218" s="129"/>
      <c r="CX218" s="129"/>
      <c r="CY218" s="129"/>
      <c r="CZ218" s="129"/>
      <c r="DA218" s="129"/>
      <c r="DB218" s="129"/>
      <c r="DC218" s="129"/>
      <c r="DD218" s="129"/>
      <c r="DE218" s="129"/>
      <c r="DF218" s="129"/>
      <c r="DG218" s="129"/>
      <c r="DH218" s="129"/>
      <c r="DI218" s="129"/>
      <c r="DJ218" s="129"/>
      <c r="DK218" s="129"/>
      <c r="DL218" s="129"/>
      <c r="DM218" s="129"/>
      <c r="DN218" s="129"/>
      <c r="DO218" s="129"/>
      <c r="DP218" s="129"/>
      <c r="DQ218" s="129"/>
      <c r="DR218" s="129"/>
      <c r="DS218" s="129"/>
      <c r="DT218" s="129" t="str">
        <f t="shared" ca="1" si="11"/>
        <v/>
      </c>
      <c r="DU218" s="129"/>
      <c r="DV218" s="129"/>
      <c r="DW218" s="129"/>
      <c r="DX218" s="129"/>
      <c r="DY218" s="129"/>
      <c r="DZ218" s="129"/>
      <c r="EA218" s="129"/>
      <c r="EB218" s="129"/>
      <c r="EC218" s="129"/>
      <c r="ED218" s="129"/>
      <c r="EE218" s="129"/>
      <c r="EF218" s="129"/>
      <c r="IE218" s="128" t="str">
        <f t="shared" ca="1" si="12"/>
        <v/>
      </c>
    </row>
    <row r="219" spans="1:239" x14ac:dyDescent="0.25">
      <c r="A219" s="129"/>
      <c r="B219" s="129"/>
      <c r="C219" s="129"/>
      <c r="D219" s="129"/>
      <c r="E219" s="129"/>
      <c r="F219" s="129"/>
      <c r="G219" s="129"/>
      <c r="H219" s="129"/>
      <c r="I219" s="129"/>
      <c r="J219" s="129"/>
      <c r="K219" s="129"/>
      <c r="L219" s="129"/>
      <c r="M219" s="129"/>
      <c r="N219" s="129"/>
      <c r="O219" s="129"/>
      <c r="P219" s="129"/>
      <c r="Q219" s="129"/>
      <c r="R219" s="129"/>
      <c r="S219" s="129"/>
      <c r="T219" s="129"/>
      <c r="U219" s="129"/>
      <c r="V219" s="129"/>
      <c r="W219" s="129"/>
      <c r="X219" s="129"/>
      <c r="Y219" s="129"/>
      <c r="Z219" s="129"/>
      <c r="AA219" s="129"/>
      <c r="AB219" s="129"/>
      <c r="AC219" s="129"/>
      <c r="AD219" s="129"/>
      <c r="AE219" s="129"/>
      <c r="AF219" s="129"/>
      <c r="AG219" s="129"/>
      <c r="AH219" s="129"/>
      <c r="AI219" s="129"/>
      <c r="AJ219" s="129"/>
      <c r="AK219" s="129"/>
      <c r="AL219" s="129"/>
      <c r="AM219" s="129"/>
      <c r="AN219" s="129"/>
      <c r="AO219" s="129"/>
      <c r="AP219" s="129"/>
      <c r="AQ219" s="129"/>
      <c r="AR219" s="129"/>
      <c r="AS219" s="129"/>
      <c r="AT219" s="129"/>
      <c r="AU219" s="129"/>
      <c r="AV219" s="129"/>
      <c r="AW219" s="129"/>
      <c r="AX219" s="129"/>
      <c r="AY219" s="129"/>
      <c r="AZ219" s="129"/>
      <c r="BA219" s="129"/>
      <c r="BB219" s="129"/>
      <c r="BC219" s="129"/>
      <c r="BD219" s="129"/>
      <c r="BE219" s="129"/>
      <c r="BF219" s="129"/>
      <c r="BG219" s="129"/>
      <c r="BH219" s="129"/>
      <c r="BI219" s="129"/>
      <c r="BJ219" s="129"/>
      <c r="BK219" s="129"/>
      <c r="BL219" s="129"/>
      <c r="BM219" s="129"/>
      <c r="BN219" s="129"/>
      <c r="BO219" s="129"/>
      <c r="BP219" s="129"/>
      <c r="BQ219" s="129"/>
      <c r="BR219" s="129"/>
      <c r="BS219" s="129"/>
      <c r="BT219" s="129"/>
      <c r="BU219" s="129"/>
      <c r="BV219" s="129"/>
      <c r="BW219" s="129"/>
      <c r="BX219" s="129"/>
      <c r="BY219" s="129"/>
      <c r="BZ219" s="129"/>
      <c r="CA219" s="129"/>
      <c r="CB219" s="129"/>
      <c r="CC219" s="129"/>
      <c r="CD219" s="129"/>
      <c r="CE219" s="129"/>
      <c r="CF219" s="129"/>
      <c r="CG219" s="129"/>
      <c r="CH219" s="129"/>
      <c r="CI219" s="129"/>
      <c r="CJ219" s="129"/>
      <c r="CK219" s="129"/>
      <c r="CL219" s="129"/>
      <c r="CM219" s="129"/>
      <c r="CN219" s="129"/>
      <c r="CO219" s="129"/>
      <c r="CP219" s="129"/>
      <c r="CQ219" s="129"/>
      <c r="CR219" s="129"/>
      <c r="CS219" s="129"/>
      <c r="CT219" s="129"/>
      <c r="CU219" s="129"/>
      <c r="CV219" s="129"/>
      <c r="CW219" s="129"/>
      <c r="CX219" s="129"/>
      <c r="CY219" s="129"/>
      <c r="CZ219" s="129"/>
      <c r="DA219" s="129"/>
      <c r="DB219" s="129"/>
      <c r="DC219" s="129"/>
      <c r="DD219" s="129"/>
      <c r="DE219" s="129"/>
      <c r="DF219" s="129"/>
      <c r="DG219" s="129"/>
      <c r="DH219" s="129"/>
      <c r="DI219" s="129"/>
      <c r="DJ219" s="129"/>
      <c r="DK219" s="129"/>
      <c r="DL219" s="129"/>
      <c r="DM219" s="129"/>
      <c r="DN219" s="129"/>
      <c r="DO219" s="129"/>
      <c r="DP219" s="129"/>
      <c r="DQ219" s="129"/>
      <c r="DR219" s="129"/>
      <c r="DS219" s="129"/>
      <c r="DT219" s="129" t="str">
        <f t="shared" ca="1" si="11"/>
        <v/>
      </c>
      <c r="DU219" s="129"/>
      <c r="DV219" s="129"/>
      <c r="DW219" s="129"/>
      <c r="DX219" s="129"/>
      <c r="DY219" s="129"/>
      <c r="DZ219" s="129"/>
      <c r="EA219" s="129"/>
      <c r="EB219" s="129"/>
      <c r="EC219" s="129"/>
      <c r="ED219" s="129"/>
      <c r="EE219" s="129"/>
      <c r="EF219" s="129"/>
      <c r="IE219" s="128" t="str">
        <f t="shared" ca="1" si="12"/>
        <v/>
      </c>
    </row>
    <row r="220" spans="1:239" x14ac:dyDescent="0.25">
      <c r="A220" s="129"/>
      <c r="B220" s="129"/>
      <c r="C220" s="129"/>
      <c r="D220" s="129"/>
      <c r="E220" s="129"/>
      <c r="F220" s="129"/>
      <c r="G220" s="129"/>
      <c r="H220" s="129"/>
      <c r="I220" s="129"/>
      <c r="J220" s="129"/>
      <c r="K220" s="129"/>
      <c r="L220" s="129"/>
      <c r="M220" s="129"/>
      <c r="N220" s="129"/>
      <c r="O220" s="129"/>
      <c r="P220" s="129"/>
      <c r="Q220" s="129"/>
      <c r="R220" s="129"/>
      <c r="S220" s="129"/>
      <c r="T220" s="129"/>
      <c r="U220" s="129"/>
      <c r="V220" s="129"/>
      <c r="W220" s="129"/>
      <c r="X220" s="129"/>
      <c r="Y220" s="129"/>
      <c r="Z220" s="129"/>
      <c r="AA220" s="129"/>
      <c r="AB220" s="129"/>
      <c r="AC220" s="129"/>
      <c r="AD220" s="129"/>
      <c r="AE220" s="129"/>
      <c r="AF220" s="129"/>
      <c r="AG220" s="129"/>
      <c r="AH220" s="129"/>
      <c r="AI220" s="129"/>
      <c r="AJ220" s="129"/>
      <c r="AK220" s="129"/>
      <c r="AL220" s="129"/>
      <c r="AM220" s="129"/>
      <c r="AN220" s="129"/>
      <c r="AO220" s="129"/>
      <c r="AP220" s="129"/>
      <c r="AQ220" s="129"/>
      <c r="AR220" s="129"/>
      <c r="AS220" s="129"/>
      <c r="AT220" s="129"/>
      <c r="AU220" s="129"/>
      <c r="AV220" s="129"/>
      <c r="AW220" s="129"/>
      <c r="AX220" s="129"/>
      <c r="AY220" s="129"/>
      <c r="AZ220" s="129"/>
      <c r="BA220" s="129"/>
      <c r="BB220" s="129"/>
      <c r="BC220" s="129"/>
      <c r="BD220" s="129"/>
      <c r="BE220" s="129"/>
      <c r="BF220" s="129"/>
      <c r="BG220" s="129"/>
      <c r="BH220" s="129"/>
      <c r="BI220" s="129"/>
      <c r="BJ220" s="129"/>
      <c r="BK220" s="129"/>
      <c r="BL220" s="129"/>
      <c r="BM220" s="129"/>
      <c r="BN220" s="129"/>
      <c r="BO220" s="129"/>
      <c r="BP220" s="129"/>
      <c r="BQ220" s="129"/>
      <c r="BR220" s="129"/>
      <c r="BS220" s="129"/>
      <c r="BT220" s="129"/>
      <c r="BU220" s="129"/>
      <c r="BV220" s="129"/>
      <c r="BW220" s="129"/>
      <c r="BX220" s="129"/>
      <c r="BY220" s="129"/>
      <c r="BZ220" s="129"/>
      <c r="CA220" s="129"/>
      <c r="CB220" s="129"/>
      <c r="CC220" s="129"/>
      <c r="CD220" s="129"/>
      <c r="CE220" s="129"/>
      <c r="CF220" s="129"/>
      <c r="CG220" s="129"/>
      <c r="CH220" s="129"/>
      <c r="CI220" s="129"/>
      <c r="CJ220" s="129"/>
      <c r="CK220" s="129"/>
      <c r="CL220" s="129"/>
      <c r="CM220" s="129"/>
      <c r="CN220" s="129"/>
      <c r="CO220" s="129"/>
      <c r="CP220" s="129"/>
      <c r="CQ220" s="129"/>
      <c r="CR220" s="129"/>
      <c r="CS220" s="129"/>
      <c r="CT220" s="129"/>
      <c r="CU220" s="129"/>
      <c r="CV220" s="129"/>
      <c r="CW220" s="129"/>
      <c r="CX220" s="129"/>
      <c r="CY220" s="129"/>
      <c r="CZ220" s="129"/>
      <c r="DA220" s="129"/>
      <c r="DB220" s="129"/>
      <c r="DC220" s="129"/>
      <c r="DD220" s="129"/>
      <c r="DE220" s="129"/>
      <c r="DF220" s="129"/>
      <c r="DG220" s="129"/>
      <c r="DH220" s="129"/>
      <c r="DI220" s="129"/>
      <c r="DJ220" s="129"/>
      <c r="DK220" s="129"/>
      <c r="DL220" s="129"/>
      <c r="DM220" s="129"/>
      <c r="DN220" s="129"/>
      <c r="DO220" s="129"/>
      <c r="DP220" s="129"/>
      <c r="DQ220" s="129"/>
      <c r="DR220" s="129"/>
      <c r="DS220" s="129"/>
      <c r="DT220" s="129" t="str">
        <f t="shared" ca="1" si="11"/>
        <v/>
      </c>
      <c r="DU220" s="129"/>
      <c r="DV220" s="129"/>
      <c r="DW220" s="129"/>
      <c r="DX220" s="129"/>
      <c r="DY220" s="129"/>
      <c r="DZ220" s="129"/>
      <c r="EA220" s="129"/>
      <c r="EB220" s="129"/>
      <c r="EC220" s="129"/>
      <c r="ED220" s="129"/>
      <c r="EE220" s="129"/>
      <c r="EF220" s="129"/>
      <c r="IE220" s="128" t="str">
        <f t="shared" ca="1" si="12"/>
        <v/>
      </c>
    </row>
    <row r="221" spans="1:239" x14ac:dyDescent="0.25">
      <c r="A221" s="129"/>
      <c r="B221" s="129"/>
      <c r="C221" s="129"/>
      <c r="D221" s="129"/>
      <c r="E221" s="129"/>
      <c r="F221" s="129"/>
      <c r="G221" s="129"/>
      <c r="H221" s="129"/>
      <c r="I221" s="129"/>
      <c r="J221" s="129"/>
      <c r="K221" s="129"/>
      <c r="L221" s="129"/>
      <c r="M221" s="129"/>
      <c r="N221" s="129"/>
      <c r="O221" s="129"/>
      <c r="P221" s="129"/>
      <c r="Q221" s="129"/>
      <c r="R221" s="129"/>
      <c r="S221" s="129"/>
      <c r="T221" s="129"/>
      <c r="U221" s="129"/>
      <c r="V221" s="129"/>
      <c r="W221" s="129"/>
      <c r="X221" s="129"/>
      <c r="Y221" s="129"/>
      <c r="Z221" s="129"/>
      <c r="AA221" s="129"/>
      <c r="AB221" s="129"/>
      <c r="AC221" s="129"/>
      <c r="AD221" s="129"/>
      <c r="AE221" s="129"/>
      <c r="AF221" s="129"/>
      <c r="AG221" s="129"/>
      <c r="AH221" s="129"/>
      <c r="AI221" s="129"/>
      <c r="AJ221" s="129"/>
      <c r="AK221" s="129"/>
      <c r="AL221" s="129"/>
      <c r="AM221" s="129"/>
      <c r="AN221" s="129"/>
      <c r="AO221" s="129"/>
      <c r="AP221" s="129"/>
      <c r="AQ221" s="129"/>
      <c r="AR221" s="129"/>
      <c r="AS221" s="129"/>
      <c r="AT221" s="129"/>
      <c r="AU221" s="129"/>
      <c r="AV221" s="129"/>
      <c r="AW221" s="129"/>
      <c r="AX221" s="129"/>
      <c r="AY221" s="129"/>
      <c r="AZ221" s="129"/>
      <c r="BA221" s="129"/>
      <c r="BB221" s="129"/>
      <c r="BC221" s="129"/>
      <c r="BD221" s="129"/>
      <c r="BE221" s="129"/>
      <c r="BF221" s="129"/>
      <c r="BG221" s="129"/>
      <c r="BH221" s="129"/>
      <c r="BI221" s="129"/>
      <c r="BJ221" s="129"/>
      <c r="BK221" s="129"/>
      <c r="BL221" s="129"/>
      <c r="BM221" s="129"/>
      <c r="BN221" s="129"/>
      <c r="BO221" s="129"/>
      <c r="BP221" s="129"/>
      <c r="BQ221" s="129"/>
      <c r="BR221" s="129"/>
      <c r="BS221" s="129"/>
      <c r="BT221" s="129"/>
      <c r="BU221" s="129"/>
      <c r="BV221" s="129"/>
      <c r="BW221" s="129"/>
      <c r="BX221" s="129"/>
      <c r="BY221" s="129"/>
      <c r="BZ221" s="129"/>
      <c r="CA221" s="129"/>
      <c r="CB221" s="129"/>
      <c r="CC221" s="129"/>
      <c r="CD221" s="129"/>
      <c r="CE221" s="129"/>
      <c r="CF221" s="129"/>
      <c r="CG221" s="129"/>
      <c r="CH221" s="129"/>
      <c r="CI221" s="129"/>
      <c r="CJ221" s="129"/>
      <c r="CK221" s="129"/>
      <c r="CL221" s="129"/>
      <c r="CM221" s="129"/>
      <c r="CN221" s="129"/>
      <c r="CO221" s="129"/>
      <c r="CP221" s="129"/>
      <c r="CQ221" s="129"/>
      <c r="CR221" s="129"/>
      <c r="CS221" s="129"/>
      <c r="CT221" s="129"/>
      <c r="CU221" s="129"/>
      <c r="CV221" s="129"/>
      <c r="CW221" s="129"/>
      <c r="CX221" s="129"/>
      <c r="CY221" s="129"/>
      <c r="CZ221" s="129"/>
      <c r="DA221" s="129"/>
      <c r="DB221" s="129"/>
      <c r="DC221" s="129"/>
      <c r="DD221" s="129"/>
      <c r="DE221" s="129"/>
      <c r="DF221" s="129"/>
      <c r="DG221" s="129"/>
      <c r="DH221" s="129"/>
      <c r="DI221" s="129"/>
      <c r="DJ221" s="129"/>
      <c r="DK221" s="129"/>
      <c r="DL221" s="129"/>
      <c r="DM221" s="129"/>
      <c r="DN221" s="129"/>
      <c r="DO221" s="129"/>
      <c r="DP221" s="129"/>
      <c r="DQ221" s="129"/>
      <c r="DR221" s="129"/>
      <c r="DS221" s="129"/>
      <c r="DT221" s="129" t="str">
        <f t="shared" ca="1" si="11"/>
        <v/>
      </c>
      <c r="DU221" s="129"/>
      <c r="DV221" s="129"/>
      <c r="DW221" s="129"/>
      <c r="DX221" s="129"/>
      <c r="DY221" s="129"/>
      <c r="DZ221" s="129"/>
      <c r="EA221" s="129"/>
      <c r="EB221" s="129"/>
      <c r="EC221" s="129"/>
      <c r="ED221" s="129"/>
      <c r="EE221" s="129"/>
      <c r="EF221" s="129"/>
      <c r="IE221" s="128" t="str">
        <f t="shared" ca="1" si="12"/>
        <v/>
      </c>
    </row>
    <row r="222" spans="1:239" x14ac:dyDescent="0.25">
      <c r="A222" s="129"/>
      <c r="B222" s="129"/>
      <c r="C222" s="129"/>
      <c r="D222" s="129"/>
      <c r="E222" s="129"/>
      <c r="F222" s="129"/>
      <c r="G222" s="129"/>
      <c r="H222" s="129"/>
      <c r="I222" s="129"/>
      <c r="J222" s="129"/>
      <c r="K222" s="129"/>
      <c r="L222" s="129"/>
      <c r="M222" s="129"/>
      <c r="N222" s="129"/>
      <c r="O222" s="129"/>
      <c r="P222" s="129"/>
      <c r="Q222" s="129"/>
      <c r="R222" s="129"/>
      <c r="S222" s="129"/>
      <c r="T222" s="129"/>
      <c r="U222" s="129"/>
      <c r="V222" s="129"/>
      <c r="W222" s="129"/>
      <c r="X222" s="129"/>
      <c r="Y222" s="129"/>
      <c r="Z222" s="129"/>
      <c r="AA222" s="129"/>
      <c r="AB222" s="129"/>
      <c r="AC222" s="129"/>
      <c r="AD222" s="129"/>
      <c r="AE222" s="129"/>
      <c r="AF222" s="129"/>
      <c r="AG222" s="129"/>
      <c r="AH222" s="129"/>
      <c r="AI222" s="129"/>
      <c r="AJ222" s="129"/>
      <c r="AK222" s="129"/>
      <c r="AL222" s="129"/>
      <c r="AM222" s="129"/>
      <c r="AN222" s="129"/>
      <c r="AO222" s="129"/>
      <c r="AP222" s="129"/>
      <c r="AQ222" s="129"/>
      <c r="AR222" s="129"/>
      <c r="AS222" s="129"/>
      <c r="AT222" s="129"/>
      <c r="AU222" s="129"/>
      <c r="AV222" s="129"/>
      <c r="AW222" s="129"/>
      <c r="AX222" s="129"/>
      <c r="AY222" s="129"/>
      <c r="AZ222" s="129"/>
      <c r="BA222" s="129"/>
      <c r="BB222" s="129"/>
      <c r="BC222" s="129"/>
      <c r="BD222" s="129"/>
      <c r="BE222" s="129"/>
      <c r="BF222" s="129"/>
      <c r="BG222" s="129"/>
      <c r="BH222" s="129"/>
      <c r="BI222" s="129"/>
      <c r="BJ222" s="129"/>
      <c r="BK222" s="129"/>
      <c r="BL222" s="129"/>
      <c r="BM222" s="129"/>
      <c r="BN222" s="129"/>
      <c r="BO222" s="129"/>
      <c r="BP222" s="129"/>
      <c r="BQ222" s="129"/>
      <c r="BR222" s="129"/>
      <c r="BS222" s="129"/>
      <c r="BT222" s="129"/>
      <c r="BU222" s="129"/>
      <c r="BV222" s="129"/>
      <c r="BW222" s="129"/>
      <c r="BX222" s="129"/>
      <c r="BY222" s="129"/>
      <c r="BZ222" s="129"/>
      <c r="CA222" s="129"/>
      <c r="CB222" s="129"/>
      <c r="CC222" s="129"/>
      <c r="CD222" s="129"/>
      <c r="CE222" s="129"/>
      <c r="CF222" s="129"/>
      <c r="CG222" s="129"/>
      <c r="CH222" s="129"/>
      <c r="CI222" s="129"/>
      <c r="CJ222" s="129"/>
      <c r="CK222" s="129"/>
      <c r="CL222" s="129"/>
      <c r="CM222" s="129"/>
      <c r="CN222" s="129"/>
      <c r="CO222" s="129"/>
      <c r="CP222" s="129"/>
      <c r="CQ222" s="129"/>
      <c r="CR222" s="129"/>
      <c r="CS222" s="129"/>
      <c r="CT222" s="129"/>
      <c r="CU222" s="129"/>
      <c r="CV222" s="129"/>
      <c r="CW222" s="129"/>
      <c r="CX222" s="129"/>
      <c r="CY222" s="129"/>
      <c r="CZ222" s="129"/>
      <c r="DA222" s="129"/>
      <c r="DB222" s="129"/>
      <c r="DC222" s="129"/>
      <c r="DD222" s="129"/>
      <c r="DE222" s="129"/>
      <c r="DF222" s="129"/>
      <c r="DG222" s="129"/>
      <c r="DH222" s="129"/>
      <c r="DI222" s="129"/>
      <c r="DJ222" s="129"/>
      <c r="DK222" s="129"/>
      <c r="DL222" s="129"/>
      <c r="DM222" s="129"/>
      <c r="DN222" s="129"/>
      <c r="DO222" s="129"/>
      <c r="DP222" s="129"/>
      <c r="DQ222" s="129"/>
      <c r="DR222" s="129"/>
      <c r="DS222" s="129"/>
      <c r="DT222" s="129" t="str">
        <f t="shared" ca="1" si="11"/>
        <v/>
      </c>
      <c r="DU222" s="129"/>
      <c r="DV222" s="129"/>
      <c r="DW222" s="129"/>
      <c r="DX222" s="129"/>
      <c r="DY222" s="129"/>
      <c r="DZ222" s="129"/>
      <c r="EA222" s="129"/>
      <c r="EB222" s="129"/>
      <c r="EC222" s="129"/>
      <c r="ED222" s="129"/>
      <c r="EE222" s="129"/>
      <c r="EF222" s="129"/>
      <c r="IE222" s="128" t="str">
        <f t="shared" ca="1" si="12"/>
        <v/>
      </c>
    </row>
    <row r="223" spans="1:239" x14ac:dyDescent="0.25">
      <c r="A223" s="129"/>
      <c r="B223" s="129"/>
      <c r="C223" s="129"/>
      <c r="D223" s="129"/>
      <c r="E223" s="129"/>
      <c r="F223" s="129"/>
      <c r="G223" s="129"/>
      <c r="H223" s="129"/>
      <c r="I223" s="129"/>
      <c r="J223" s="129"/>
      <c r="K223" s="129"/>
      <c r="L223" s="129"/>
      <c r="M223" s="129"/>
      <c r="N223" s="129"/>
      <c r="O223" s="129"/>
      <c r="P223" s="129"/>
      <c r="Q223" s="129"/>
      <c r="R223" s="129"/>
      <c r="S223" s="129"/>
      <c r="T223" s="129"/>
      <c r="U223" s="129"/>
      <c r="V223" s="129"/>
      <c r="W223" s="129"/>
      <c r="X223" s="129"/>
      <c r="Y223" s="129"/>
      <c r="Z223" s="129"/>
      <c r="AA223" s="129"/>
      <c r="AB223" s="129"/>
      <c r="AC223" s="129"/>
      <c r="AD223" s="129"/>
      <c r="AE223" s="129"/>
      <c r="AF223" s="129"/>
      <c r="AG223" s="129"/>
      <c r="AH223" s="129"/>
      <c r="AI223" s="129"/>
      <c r="AJ223" s="129"/>
      <c r="AK223" s="129"/>
      <c r="AL223" s="129"/>
      <c r="AM223" s="129"/>
      <c r="AN223" s="129"/>
      <c r="AO223" s="129"/>
      <c r="AP223" s="129"/>
      <c r="AQ223" s="129"/>
      <c r="AR223" s="129"/>
      <c r="AS223" s="129"/>
      <c r="AT223" s="129"/>
      <c r="AU223" s="129"/>
      <c r="AV223" s="129"/>
      <c r="AW223" s="129"/>
      <c r="AX223" s="129"/>
      <c r="AY223" s="129"/>
      <c r="AZ223" s="129"/>
      <c r="BA223" s="129"/>
      <c r="BB223" s="129"/>
      <c r="BC223" s="129"/>
      <c r="BD223" s="129"/>
      <c r="BE223" s="129"/>
      <c r="BF223" s="129"/>
      <c r="BG223" s="129"/>
      <c r="BH223" s="129"/>
      <c r="BI223" s="129"/>
      <c r="BJ223" s="129"/>
      <c r="BK223" s="129"/>
      <c r="BL223" s="129"/>
      <c r="BM223" s="129"/>
      <c r="BN223" s="129"/>
      <c r="BO223" s="129"/>
      <c r="BP223" s="129"/>
      <c r="BQ223" s="129"/>
      <c r="BR223" s="129"/>
      <c r="BS223" s="129"/>
      <c r="BT223" s="129"/>
      <c r="BU223" s="129"/>
      <c r="BV223" s="129"/>
      <c r="BW223" s="129"/>
      <c r="BX223" s="129"/>
      <c r="BY223" s="129"/>
      <c r="BZ223" s="129"/>
      <c r="CA223" s="129"/>
      <c r="CB223" s="129"/>
      <c r="CC223" s="129"/>
      <c r="CD223" s="129"/>
      <c r="CE223" s="129"/>
      <c r="CF223" s="129"/>
      <c r="CG223" s="129"/>
      <c r="CH223" s="129"/>
      <c r="CI223" s="129"/>
      <c r="CJ223" s="129"/>
      <c r="CK223" s="129"/>
      <c r="CL223" s="129"/>
      <c r="CM223" s="129"/>
      <c r="CN223" s="129"/>
      <c r="CO223" s="129"/>
      <c r="CP223" s="129"/>
      <c r="CQ223" s="129"/>
      <c r="CR223" s="129"/>
      <c r="CS223" s="129"/>
      <c r="CT223" s="129"/>
      <c r="CU223" s="129"/>
      <c r="CV223" s="129"/>
      <c r="CW223" s="129"/>
      <c r="CX223" s="129"/>
      <c r="CY223" s="129"/>
      <c r="CZ223" s="129"/>
      <c r="DA223" s="129"/>
      <c r="DB223" s="129"/>
      <c r="DC223" s="129"/>
      <c r="DD223" s="129"/>
      <c r="DE223" s="129"/>
      <c r="DF223" s="129"/>
      <c r="DG223" s="129"/>
      <c r="DH223" s="129"/>
      <c r="DI223" s="129"/>
      <c r="DJ223" s="129"/>
      <c r="DK223" s="129"/>
      <c r="DL223" s="129"/>
      <c r="DM223" s="129"/>
      <c r="DN223" s="129"/>
      <c r="DO223" s="129"/>
      <c r="DP223" s="129"/>
      <c r="DQ223" s="129"/>
      <c r="DR223" s="129"/>
      <c r="DS223" s="129"/>
      <c r="DT223" s="129" t="str">
        <f t="shared" ca="1" si="11"/>
        <v/>
      </c>
      <c r="DU223" s="129"/>
      <c r="DV223" s="129"/>
      <c r="DW223" s="129"/>
      <c r="DX223" s="129"/>
      <c r="DY223" s="129"/>
      <c r="DZ223" s="129"/>
      <c r="EA223" s="129"/>
      <c r="EB223" s="129"/>
      <c r="EC223" s="129"/>
      <c r="ED223" s="129"/>
      <c r="EE223" s="129"/>
      <c r="EF223" s="129"/>
      <c r="IE223" s="128" t="str">
        <f t="shared" ca="1" si="12"/>
        <v/>
      </c>
    </row>
    <row r="224" spans="1:239" x14ac:dyDescent="0.25">
      <c r="A224" s="129"/>
      <c r="B224" s="129"/>
      <c r="C224" s="129"/>
      <c r="D224" s="129"/>
      <c r="E224" s="129"/>
      <c r="F224" s="129"/>
      <c r="G224" s="129"/>
      <c r="H224" s="129"/>
      <c r="I224" s="129"/>
      <c r="J224" s="129"/>
      <c r="K224" s="129"/>
      <c r="L224" s="129"/>
      <c r="M224" s="129"/>
      <c r="N224" s="129"/>
      <c r="O224" s="129"/>
      <c r="P224" s="129"/>
      <c r="Q224" s="129"/>
      <c r="R224" s="129"/>
      <c r="S224" s="129"/>
      <c r="T224" s="129"/>
      <c r="U224" s="129"/>
      <c r="V224" s="129"/>
      <c r="W224" s="129"/>
      <c r="X224" s="129"/>
      <c r="Y224" s="129"/>
      <c r="Z224" s="129"/>
      <c r="AA224" s="129"/>
      <c r="AB224" s="129"/>
      <c r="AC224" s="129"/>
      <c r="AD224" s="129"/>
      <c r="AE224" s="129"/>
      <c r="AF224" s="129"/>
      <c r="AG224" s="129"/>
      <c r="AH224" s="129"/>
      <c r="AI224" s="129"/>
      <c r="AJ224" s="129"/>
      <c r="AK224" s="129"/>
      <c r="AL224" s="129"/>
      <c r="AM224" s="129"/>
      <c r="AN224" s="129"/>
      <c r="AO224" s="129"/>
      <c r="AP224" s="129"/>
      <c r="AQ224" s="129"/>
      <c r="AR224" s="129"/>
      <c r="AS224" s="129"/>
      <c r="AT224" s="129"/>
      <c r="AU224" s="129"/>
      <c r="AV224" s="129"/>
      <c r="AW224" s="129"/>
      <c r="AX224" s="129"/>
      <c r="AY224" s="129"/>
      <c r="AZ224" s="129"/>
      <c r="BA224" s="129"/>
      <c r="BB224" s="129"/>
      <c r="BC224" s="129"/>
      <c r="BD224" s="129"/>
      <c r="BE224" s="129"/>
      <c r="BF224" s="129"/>
      <c r="BG224" s="129"/>
      <c r="BH224" s="129"/>
      <c r="BI224" s="129"/>
      <c r="BJ224" s="129"/>
      <c r="BK224" s="129"/>
      <c r="BL224" s="129"/>
      <c r="BM224" s="129"/>
      <c r="BN224" s="129"/>
      <c r="BO224" s="129"/>
      <c r="BP224" s="129"/>
      <c r="BQ224" s="129"/>
      <c r="BR224" s="129"/>
      <c r="BS224" s="129"/>
      <c r="BT224" s="129"/>
      <c r="BU224" s="129"/>
      <c r="BV224" s="129"/>
      <c r="BW224" s="129"/>
      <c r="BX224" s="129"/>
      <c r="BY224" s="129"/>
      <c r="BZ224" s="129"/>
      <c r="CA224" s="129"/>
      <c r="CB224" s="129"/>
      <c r="CC224" s="129"/>
      <c r="CD224" s="129"/>
      <c r="CE224" s="129"/>
      <c r="CF224" s="129"/>
      <c r="CG224" s="129"/>
      <c r="CH224" s="129"/>
      <c r="CI224" s="129"/>
      <c r="CJ224" s="129"/>
      <c r="CK224" s="129"/>
      <c r="CL224" s="129"/>
      <c r="CM224" s="129"/>
      <c r="CN224" s="129"/>
      <c r="CO224" s="129"/>
      <c r="CP224" s="129"/>
      <c r="CQ224" s="129"/>
      <c r="CR224" s="129"/>
      <c r="CS224" s="129"/>
      <c r="CT224" s="129"/>
      <c r="CU224" s="129"/>
      <c r="CV224" s="129"/>
      <c r="CW224" s="129"/>
      <c r="CX224" s="129"/>
      <c r="CY224" s="129"/>
      <c r="CZ224" s="129"/>
      <c r="DA224" s="129"/>
      <c r="DB224" s="129"/>
      <c r="DC224" s="129"/>
      <c r="DD224" s="129"/>
      <c r="DE224" s="129"/>
      <c r="DF224" s="129"/>
      <c r="DG224" s="129"/>
      <c r="DH224" s="129"/>
      <c r="DI224" s="129"/>
      <c r="DJ224" s="129"/>
      <c r="DK224" s="129"/>
      <c r="DL224" s="129"/>
      <c r="DM224" s="129"/>
      <c r="DN224" s="129"/>
      <c r="DO224" s="129"/>
      <c r="DP224" s="129"/>
      <c r="DQ224" s="129"/>
      <c r="DR224" s="129"/>
      <c r="DS224" s="129"/>
      <c r="DT224" s="129" t="str">
        <f t="shared" ca="1" si="11"/>
        <v/>
      </c>
      <c r="DU224" s="129"/>
      <c r="DV224" s="129"/>
      <c r="DW224" s="129"/>
      <c r="DX224" s="129"/>
      <c r="DY224" s="129"/>
      <c r="DZ224" s="129"/>
      <c r="EA224" s="129"/>
      <c r="EB224" s="129"/>
      <c r="EC224" s="129"/>
      <c r="ED224" s="129"/>
      <c r="EE224" s="129"/>
      <c r="EF224" s="129"/>
      <c r="IE224" s="128" t="str">
        <f t="shared" ca="1" si="12"/>
        <v/>
      </c>
    </row>
    <row r="225" spans="1:239" x14ac:dyDescent="0.25">
      <c r="A225" s="129"/>
      <c r="B225" s="129"/>
      <c r="C225" s="129"/>
      <c r="D225" s="129"/>
      <c r="E225" s="129"/>
      <c r="F225" s="129"/>
      <c r="G225" s="129"/>
      <c r="H225" s="129"/>
      <c r="I225" s="129"/>
      <c r="J225" s="129"/>
      <c r="K225" s="129"/>
      <c r="L225" s="129"/>
      <c r="M225" s="129"/>
      <c r="N225" s="129"/>
      <c r="O225" s="129"/>
      <c r="P225" s="129"/>
      <c r="Q225" s="129"/>
      <c r="R225" s="129"/>
      <c r="S225" s="129"/>
      <c r="T225" s="129"/>
      <c r="U225" s="129"/>
      <c r="V225" s="129"/>
      <c r="W225" s="129"/>
      <c r="X225" s="129"/>
      <c r="Y225" s="129"/>
      <c r="Z225" s="129"/>
      <c r="AA225" s="129"/>
      <c r="AB225" s="129"/>
      <c r="AC225" s="129"/>
      <c r="AD225" s="129"/>
      <c r="AE225" s="129"/>
      <c r="AF225" s="129"/>
      <c r="AG225" s="129"/>
      <c r="AH225" s="129"/>
      <c r="AI225" s="129"/>
      <c r="AJ225" s="129"/>
      <c r="AK225" s="129"/>
      <c r="AL225" s="129"/>
      <c r="AM225" s="129"/>
      <c r="AN225" s="129"/>
      <c r="AO225" s="129"/>
      <c r="AP225" s="129"/>
      <c r="AQ225" s="129"/>
      <c r="AR225" s="129"/>
      <c r="AS225" s="129"/>
      <c r="AT225" s="129"/>
      <c r="AU225" s="129"/>
      <c r="AV225" s="129"/>
      <c r="AW225" s="129"/>
      <c r="AX225" s="129"/>
      <c r="AY225" s="129"/>
      <c r="AZ225" s="129"/>
      <c r="BA225" s="129"/>
      <c r="BB225" s="129"/>
      <c r="BC225" s="129"/>
      <c r="BD225" s="129"/>
      <c r="BE225" s="129"/>
      <c r="BF225" s="129"/>
      <c r="BG225" s="129"/>
      <c r="BH225" s="129"/>
      <c r="BI225" s="129"/>
      <c r="BJ225" s="129"/>
      <c r="BK225" s="129"/>
      <c r="BL225" s="129"/>
      <c r="BM225" s="129"/>
      <c r="BN225" s="129"/>
      <c r="BO225" s="129"/>
      <c r="BP225" s="129"/>
      <c r="BQ225" s="129"/>
      <c r="BR225" s="129"/>
      <c r="BS225" s="129"/>
      <c r="BT225" s="129"/>
      <c r="BU225" s="129"/>
      <c r="BV225" s="129"/>
      <c r="BW225" s="129"/>
      <c r="BX225" s="129"/>
      <c r="BY225" s="129"/>
      <c r="BZ225" s="129"/>
      <c r="CA225" s="129"/>
      <c r="CB225" s="129"/>
      <c r="CC225" s="129"/>
      <c r="CD225" s="129"/>
      <c r="CE225" s="129"/>
      <c r="CF225" s="129"/>
      <c r="CG225" s="129"/>
      <c r="CH225" s="129"/>
      <c r="CI225" s="129"/>
      <c r="CJ225" s="129"/>
      <c r="CK225" s="129"/>
      <c r="CL225" s="129"/>
      <c r="CM225" s="129"/>
      <c r="CN225" s="129"/>
      <c r="CO225" s="129"/>
      <c r="CP225" s="129"/>
      <c r="CQ225" s="129"/>
      <c r="CR225" s="129"/>
      <c r="CS225" s="129"/>
      <c r="CT225" s="129"/>
      <c r="CU225" s="129"/>
      <c r="CV225" s="129"/>
      <c r="CW225" s="129"/>
      <c r="CX225" s="129"/>
      <c r="CY225" s="129"/>
      <c r="CZ225" s="129"/>
      <c r="DA225" s="129"/>
      <c r="DB225" s="129"/>
      <c r="DC225" s="129"/>
      <c r="DD225" s="129"/>
      <c r="DE225" s="129"/>
      <c r="DF225" s="129"/>
      <c r="DG225" s="129"/>
      <c r="DH225" s="129"/>
      <c r="DI225" s="129"/>
      <c r="DJ225" s="129"/>
      <c r="DK225" s="129"/>
      <c r="DL225" s="129"/>
      <c r="DM225" s="129"/>
      <c r="DN225" s="129"/>
      <c r="DO225" s="129"/>
      <c r="DP225" s="129"/>
      <c r="DQ225" s="129"/>
      <c r="DR225" s="129"/>
      <c r="DS225" s="129"/>
      <c r="DT225" s="129" t="str">
        <f t="shared" ca="1" si="11"/>
        <v/>
      </c>
      <c r="DU225" s="129"/>
      <c r="DV225" s="129"/>
      <c r="DW225" s="129"/>
      <c r="DX225" s="129"/>
      <c r="DY225" s="129"/>
      <c r="DZ225" s="129"/>
      <c r="EA225" s="129"/>
      <c r="EB225" s="129"/>
      <c r="EC225" s="129"/>
      <c r="ED225" s="129"/>
      <c r="EE225" s="129"/>
      <c r="EF225" s="129"/>
      <c r="IE225" s="128" t="str">
        <f t="shared" ca="1" si="12"/>
        <v/>
      </c>
    </row>
    <row r="226" spans="1:239" x14ac:dyDescent="0.25">
      <c r="A226" s="129"/>
      <c r="B226" s="129"/>
      <c r="C226" s="129"/>
      <c r="D226" s="129"/>
      <c r="E226" s="129"/>
      <c r="F226" s="129"/>
      <c r="G226" s="129"/>
      <c r="H226" s="129"/>
      <c r="I226" s="129"/>
      <c r="J226" s="129"/>
      <c r="K226" s="129"/>
      <c r="L226" s="129"/>
      <c r="M226" s="129"/>
      <c r="N226" s="129"/>
      <c r="O226" s="129"/>
      <c r="P226" s="129"/>
      <c r="Q226" s="129"/>
      <c r="R226" s="129"/>
      <c r="S226" s="129"/>
      <c r="T226" s="129"/>
      <c r="U226" s="129"/>
      <c r="V226" s="129"/>
      <c r="W226" s="129"/>
      <c r="X226" s="129"/>
      <c r="Y226" s="129"/>
      <c r="Z226" s="129"/>
      <c r="AA226" s="129"/>
      <c r="AB226" s="129"/>
      <c r="AC226" s="129"/>
      <c r="AD226" s="129"/>
      <c r="AE226" s="129"/>
      <c r="AF226" s="129"/>
      <c r="AG226" s="129"/>
      <c r="AH226" s="129"/>
      <c r="AI226" s="129"/>
      <c r="AJ226" s="129"/>
      <c r="AK226" s="129"/>
      <c r="AL226" s="129"/>
      <c r="AM226" s="129"/>
      <c r="AN226" s="129"/>
      <c r="AO226" s="129"/>
      <c r="AP226" s="129"/>
      <c r="AQ226" s="129"/>
      <c r="AR226" s="129"/>
      <c r="AS226" s="129"/>
      <c r="AT226" s="129"/>
      <c r="AU226" s="129"/>
      <c r="AV226" s="129"/>
      <c r="AW226" s="129"/>
      <c r="AX226" s="129"/>
      <c r="AY226" s="129"/>
      <c r="AZ226" s="129"/>
      <c r="BA226" s="129"/>
      <c r="BB226" s="129"/>
      <c r="BC226" s="129"/>
      <c r="BD226" s="129"/>
      <c r="BE226" s="129"/>
      <c r="BF226" s="129"/>
      <c r="BG226" s="129"/>
      <c r="BH226" s="129"/>
      <c r="BI226" s="129"/>
      <c r="BJ226" s="129"/>
      <c r="BK226" s="129"/>
      <c r="BL226" s="129"/>
      <c r="BM226" s="129"/>
      <c r="BN226" s="129"/>
      <c r="BO226" s="129"/>
      <c r="BP226" s="129"/>
      <c r="BQ226" s="129"/>
      <c r="BR226" s="129"/>
      <c r="BS226" s="129"/>
      <c r="BT226" s="129"/>
      <c r="BU226" s="129"/>
      <c r="BV226" s="129"/>
      <c r="BW226" s="129"/>
      <c r="BX226" s="129"/>
      <c r="BY226" s="129"/>
      <c r="BZ226" s="129"/>
      <c r="CA226" s="129"/>
      <c r="CB226" s="129"/>
      <c r="CC226" s="129"/>
      <c r="CD226" s="129"/>
      <c r="CE226" s="129"/>
      <c r="CF226" s="129"/>
      <c r="CG226" s="129"/>
      <c r="CH226" s="129"/>
      <c r="CI226" s="129"/>
      <c r="CJ226" s="129"/>
      <c r="CK226" s="129"/>
      <c r="CL226" s="129"/>
      <c r="CM226" s="129"/>
      <c r="CN226" s="129"/>
      <c r="CO226" s="129"/>
      <c r="CP226" s="129"/>
      <c r="CQ226" s="129"/>
      <c r="CR226" s="129"/>
      <c r="CS226" s="129"/>
      <c r="CT226" s="129"/>
      <c r="CU226" s="129"/>
      <c r="CV226" s="129"/>
      <c r="CW226" s="129"/>
      <c r="CX226" s="129"/>
      <c r="CY226" s="129"/>
      <c r="CZ226" s="129"/>
      <c r="DA226" s="129"/>
      <c r="DB226" s="129"/>
      <c r="DC226" s="129"/>
      <c r="DD226" s="129"/>
      <c r="DE226" s="129"/>
      <c r="DF226" s="129"/>
      <c r="DG226" s="129"/>
      <c r="DH226" s="129"/>
      <c r="DI226" s="129"/>
      <c r="DJ226" s="129"/>
      <c r="DK226" s="129"/>
      <c r="DL226" s="129"/>
      <c r="DM226" s="129"/>
      <c r="DN226" s="129"/>
      <c r="DO226" s="129"/>
      <c r="DP226" s="129"/>
      <c r="DQ226" s="129"/>
      <c r="DR226" s="129"/>
      <c r="DS226" s="129"/>
      <c r="DT226" s="129" t="str">
        <f t="shared" ca="1" si="11"/>
        <v/>
      </c>
      <c r="DU226" s="129"/>
      <c r="DV226" s="129"/>
      <c r="DW226" s="129"/>
      <c r="DX226" s="129"/>
      <c r="DY226" s="129"/>
      <c r="DZ226" s="129"/>
      <c r="EA226" s="129"/>
      <c r="EB226" s="129"/>
      <c r="EC226" s="129"/>
      <c r="ED226" s="129"/>
      <c r="EE226" s="129"/>
      <c r="EF226" s="129"/>
      <c r="IE226" s="128" t="str">
        <f t="shared" ca="1" si="12"/>
        <v/>
      </c>
    </row>
    <row r="227" spans="1:239" x14ac:dyDescent="0.25">
      <c r="A227" s="129"/>
      <c r="B227" s="129"/>
      <c r="C227" s="129"/>
      <c r="D227" s="129"/>
      <c r="E227" s="129"/>
      <c r="F227" s="129"/>
      <c r="G227" s="129"/>
      <c r="H227" s="129"/>
      <c r="I227" s="129"/>
      <c r="J227" s="129"/>
      <c r="K227" s="129"/>
      <c r="L227" s="129"/>
      <c r="M227" s="129"/>
      <c r="N227" s="129"/>
      <c r="O227" s="129"/>
      <c r="P227" s="129"/>
      <c r="Q227" s="129"/>
      <c r="R227" s="129"/>
      <c r="S227" s="129"/>
      <c r="T227" s="129"/>
      <c r="U227" s="129"/>
      <c r="V227" s="129"/>
      <c r="W227" s="129"/>
      <c r="X227" s="129"/>
      <c r="Y227" s="129"/>
      <c r="Z227" s="129"/>
      <c r="AA227" s="129"/>
      <c r="AB227" s="129"/>
      <c r="AC227" s="129"/>
      <c r="AD227" s="129"/>
      <c r="AE227" s="129"/>
      <c r="AF227" s="129"/>
      <c r="AG227" s="129"/>
      <c r="AH227" s="129"/>
      <c r="AI227" s="129"/>
      <c r="AJ227" s="129"/>
      <c r="AK227" s="129"/>
      <c r="AL227" s="129"/>
      <c r="AM227" s="129"/>
      <c r="AN227" s="129"/>
      <c r="AO227" s="129"/>
      <c r="AP227" s="129"/>
      <c r="AQ227" s="129"/>
      <c r="AR227" s="129"/>
      <c r="AS227" s="129"/>
      <c r="AT227" s="129"/>
      <c r="AU227" s="129"/>
      <c r="AV227" s="129"/>
      <c r="AW227" s="129"/>
      <c r="AX227" s="129"/>
      <c r="AY227" s="129"/>
      <c r="AZ227" s="129"/>
      <c r="BA227" s="129"/>
      <c r="BB227" s="129"/>
      <c r="BC227" s="129"/>
      <c r="BD227" s="129"/>
      <c r="BE227" s="129"/>
      <c r="BF227" s="129"/>
      <c r="BG227" s="129"/>
      <c r="BH227" s="129"/>
      <c r="BI227" s="129"/>
      <c r="BJ227" s="129"/>
      <c r="BK227" s="129"/>
      <c r="BL227" s="129"/>
      <c r="BM227" s="129"/>
      <c r="BN227" s="129"/>
      <c r="BO227" s="129"/>
      <c r="BP227" s="129"/>
      <c r="BQ227" s="129"/>
      <c r="BR227" s="129"/>
      <c r="BS227" s="129"/>
      <c r="BT227" s="129"/>
      <c r="BU227" s="129"/>
      <c r="BV227" s="129"/>
      <c r="BW227" s="129"/>
      <c r="BX227" s="129"/>
      <c r="BY227" s="129"/>
      <c r="BZ227" s="129"/>
      <c r="CA227" s="129"/>
      <c r="CB227" s="129"/>
      <c r="CC227" s="129"/>
      <c r="CD227" s="129"/>
      <c r="CE227" s="129"/>
      <c r="CF227" s="129"/>
      <c r="CG227" s="129"/>
      <c r="CH227" s="129"/>
      <c r="CI227" s="129"/>
      <c r="CJ227" s="129"/>
      <c r="CK227" s="129"/>
      <c r="CL227" s="129"/>
      <c r="CM227" s="129"/>
      <c r="CN227" s="129"/>
      <c r="CO227" s="129"/>
      <c r="CP227" s="129"/>
      <c r="CQ227" s="129"/>
      <c r="CR227" s="129"/>
      <c r="CS227" s="129"/>
      <c r="CT227" s="129"/>
      <c r="CU227" s="129"/>
      <c r="CV227" s="129"/>
      <c r="CW227" s="129"/>
      <c r="CX227" s="129"/>
      <c r="CY227" s="129"/>
      <c r="CZ227" s="129"/>
      <c r="DA227" s="129"/>
      <c r="DB227" s="129"/>
      <c r="DC227" s="129"/>
      <c r="DD227" s="129"/>
      <c r="DE227" s="129"/>
      <c r="DF227" s="129"/>
      <c r="DG227" s="129"/>
      <c r="DH227" s="129"/>
      <c r="DI227" s="129"/>
      <c r="DJ227" s="129"/>
      <c r="DK227" s="129"/>
      <c r="DL227" s="129"/>
      <c r="DM227" s="129"/>
      <c r="DN227" s="129"/>
      <c r="DO227" s="129"/>
      <c r="DP227" s="129"/>
      <c r="DQ227" s="129"/>
      <c r="DR227" s="129"/>
      <c r="DS227" s="129"/>
      <c r="DT227" s="129" t="str">
        <f t="shared" ca="1" si="11"/>
        <v/>
      </c>
      <c r="DU227" s="129"/>
      <c r="DV227" s="129"/>
      <c r="DW227" s="129"/>
      <c r="DX227" s="129"/>
      <c r="DY227" s="129"/>
      <c r="DZ227" s="129"/>
      <c r="EA227" s="129"/>
      <c r="EB227" s="129"/>
      <c r="EC227" s="129"/>
      <c r="ED227" s="129"/>
      <c r="EE227" s="129"/>
      <c r="EF227" s="129"/>
      <c r="IE227" s="128" t="str">
        <f t="shared" ca="1" si="12"/>
        <v/>
      </c>
    </row>
    <row r="228" spans="1:239" x14ac:dyDescent="0.25">
      <c r="A228" s="129"/>
      <c r="B228" s="129"/>
      <c r="C228" s="129"/>
      <c r="D228" s="129"/>
      <c r="E228" s="129"/>
      <c r="F228" s="129"/>
      <c r="G228" s="129"/>
      <c r="H228" s="129"/>
      <c r="I228" s="129"/>
      <c r="J228" s="129"/>
      <c r="K228" s="129"/>
      <c r="L228" s="129"/>
      <c r="M228" s="129"/>
      <c r="N228" s="129"/>
      <c r="O228" s="129"/>
      <c r="P228" s="129"/>
      <c r="Q228" s="129"/>
      <c r="R228" s="129"/>
      <c r="S228" s="129"/>
      <c r="T228" s="129"/>
      <c r="U228" s="129"/>
      <c r="V228" s="129"/>
      <c r="W228" s="129"/>
      <c r="X228" s="129"/>
      <c r="Y228" s="129"/>
      <c r="Z228" s="129"/>
      <c r="AA228" s="129"/>
      <c r="AB228" s="129"/>
      <c r="AC228" s="129"/>
      <c r="AD228" s="129"/>
      <c r="AE228" s="129"/>
      <c r="AF228" s="129"/>
      <c r="AG228" s="129"/>
      <c r="AH228" s="129"/>
      <c r="AI228" s="129"/>
      <c r="AJ228" s="129"/>
      <c r="AK228" s="129"/>
      <c r="AL228" s="129"/>
      <c r="AM228" s="129"/>
      <c r="AN228" s="129"/>
      <c r="AO228" s="129"/>
      <c r="AP228" s="129"/>
      <c r="AQ228" s="129"/>
      <c r="AR228" s="129"/>
      <c r="AS228" s="129"/>
      <c r="AT228" s="129"/>
      <c r="AU228" s="129"/>
      <c r="AV228" s="129"/>
      <c r="AW228" s="129"/>
      <c r="AX228" s="129"/>
      <c r="AY228" s="129"/>
      <c r="AZ228" s="129"/>
      <c r="BA228" s="129"/>
      <c r="BB228" s="129"/>
      <c r="BC228" s="129"/>
      <c r="BD228" s="129"/>
      <c r="BE228" s="129"/>
      <c r="BF228" s="129"/>
      <c r="BG228" s="129"/>
      <c r="BH228" s="129"/>
      <c r="BI228" s="129"/>
      <c r="BJ228" s="129"/>
      <c r="BK228" s="129"/>
      <c r="BL228" s="129"/>
      <c r="BM228" s="129"/>
      <c r="BN228" s="129"/>
      <c r="BO228" s="129"/>
      <c r="BP228" s="129"/>
      <c r="BQ228" s="129"/>
      <c r="BR228" s="129"/>
      <c r="BS228" s="129"/>
      <c r="BT228" s="129"/>
      <c r="BU228" s="129"/>
      <c r="BV228" s="129"/>
      <c r="BW228" s="129"/>
      <c r="BX228" s="129"/>
      <c r="BY228" s="129"/>
      <c r="BZ228" s="129"/>
      <c r="CA228" s="129"/>
      <c r="CB228" s="129"/>
      <c r="CC228" s="129"/>
      <c r="CD228" s="129"/>
      <c r="CE228" s="129"/>
      <c r="CF228" s="129"/>
      <c r="CG228" s="129"/>
      <c r="CH228" s="129"/>
      <c r="CI228" s="129"/>
      <c r="CJ228" s="129"/>
      <c r="CK228" s="129"/>
      <c r="CL228" s="129"/>
      <c r="CM228" s="129"/>
      <c r="CN228" s="129"/>
      <c r="CO228" s="129"/>
      <c r="CP228" s="129"/>
      <c r="CQ228" s="129"/>
      <c r="CR228" s="129"/>
      <c r="CS228" s="129"/>
      <c r="CT228" s="129"/>
      <c r="CU228" s="129"/>
      <c r="CV228" s="129"/>
      <c r="CW228" s="129"/>
      <c r="CX228" s="129"/>
      <c r="CY228" s="129"/>
      <c r="CZ228" s="129"/>
      <c r="DA228" s="129"/>
      <c r="DB228" s="129"/>
      <c r="DC228" s="129"/>
      <c r="DD228" s="129"/>
      <c r="DE228" s="129"/>
      <c r="DF228" s="129"/>
      <c r="DG228" s="129"/>
      <c r="DH228" s="129"/>
      <c r="DI228" s="129"/>
      <c r="DJ228" s="129"/>
      <c r="DK228" s="129"/>
      <c r="DL228" s="129"/>
      <c r="DM228" s="129"/>
      <c r="DN228" s="129"/>
      <c r="DO228" s="129"/>
      <c r="DP228" s="129"/>
      <c r="DQ228" s="129"/>
      <c r="DR228" s="129"/>
      <c r="DS228" s="129"/>
      <c r="DT228" s="129" t="str">
        <f t="shared" ca="1" si="11"/>
        <v/>
      </c>
      <c r="DU228" s="129"/>
      <c r="DV228" s="129"/>
      <c r="DW228" s="129"/>
      <c r="DX228" s="129"/>
      <c r="DY228" s="129"/>
      <c r="DZ228" s="129"/>
      <c r="EA228" s="129"/>
      <c r="EB228" s="129"/>
      <c r="EC228" s="129"/>
      <c r="ED228" s="129"/>
      <c r="EE228" s="129"/>
      <c r="EF228" s="129"/>
      <c r="IE228" s="128" t="str">
        <f t="shared" ca="1" si="12"/>
        <v/>
      </c>
    </row>
    <row r="229" spans="1:239" x14ac:dyDescent="0.25">
      <c r="A229" s="129"/>
      <c r="B229" s="129"/>
      <c r="C229" s="129"/>
      <c r="D229" s="129"/>
      <c r="E229" s="129"/>
      <c r="F229" s="129"/>
      <c r="G229" s="129"/>
      <c r="H229" s="129"/>
      <c r="I229" s="129"/>
      <c r="J229" s="129"/>
      <c r="K229" s="129"/>
      <c r="L229" s="129"/>
      <c r="M229" s="129"/>
      <c r="N229" s="129"/>
      <c r="O229" s="129"/>
      <c r="P229" s="129"/>
      <c r="Q229" s="129"/>
      <c r="R229" s="129"/>
      <c r="S229" s="129"/>
      <c r="T229" s="129"/>
      <c r="U229" s="129"/>
      <c r="V229" s="129"/>
      <c r="W229" s="129"/>
      <c r="X229" s="129"/>
      <c r="Y229" s="129"/>
      <c r="Z229" s="129"/>
      <c r="AA229" s="129"/>
      <c r="AB229" s="129"/>
      <c r="AC229" s="129"/>
      <c r="AD229" s="129"/>
      <c r="AE229" s="129"/>
      <c r="AF229" s="129"/>
      <c r="AG229" s="129"/>
      <c r="AH229" s="129"/>
      <c r="AI229" s="129"/>
      <c r="AJ229" s="129"/>
      <c r="AK229" s="129"/>
      <c r="AL229" s="129"/>
      <c r="AM229" s="129"/>
      <c r="AN229" s="129"/>
      <c r="AO229" s="129"/>
      <c r="AP229" s="129"/>
      <c r="AQ229" s="129"/>
      <c r="AR229" s="129"/>
      <c r="AS229" s="129"/>
      <c r="AT229" s="129"/>
      <c r="AU229" s="129"/>
      <c r="AV229" s="129"/>
      <c r="AW229" s="129"/>
      <c r="AX229" s="129"/>
      <c r="AY229" s="129"/>
      <c r="AZ229" s="129"/>
      <c r="BA229" s="129"/>
      <c r="BB229" s="129"/>
      <c r="BC229" s="129"/>
      <c r="BD229" s="129"/>
      <c r="BE229" s="129"/>
      <c r="BF229" s="129"/>
      <c r="BG229" s="129"/>
      <c r="BH229" s="129"/>
      <c r="BI229" s="129"/>
      <c r="BJ229" s="129"/>
      <c r="BK229" s="129"/>
      <c r="BL229" s="129"/>
      <c r="BM229" s="129"/>
      <c r="BN229" s="129"/>
      <c r="BO229" s="129"/>
      <c r="BP229" s="129"/>
      <c r="BQ229" s="129"/>
      <c r="BR229" s="129"/>
      <c r="BS229" s="129"/>
      <c r="BT229" s="129"/>
      <c r="BU229" s="129"/>
      <c r="BV229" s="129"/>
      <c r="BW229" s="129"/>
      <c r="BX229" s="129"/>
      <c r="BY229" s="129"/>
      <c r="BZ229" s="129"/>
      <c r="CA229" s="129"/>
      <c r="CB229" s="129"/>
      <c r="CC229" s="129"/>
      <c r="CD229" s="129"/>
      <c r="CE229" s="129"/>
      <c r="CF229" s="129"/>
      <c r="CG229" s="129"/>
      <c r="CH229" s="129"/>
      <c r="CI229" s="129"/>
      <c r="CJ229" s="129"/>
      <c r="CK229" s="129"/>
      <c r="CL229" s="129"/>
      <c r="CM229" s="129"/>
      <c r="CN229" s="129"/>
      <c r="CO229" s="129"/>
      <c r="CP229" s="129"/>
      <c r="CQ229" s="129"/>
      <c r="CR229" s="129"/>
      <c r="CS229" s="129"/>
      <c r="CT229" s="129"/>
      <c r="CU229" s="129"/>
      <c r="CV229" s="129"/>
      <c r="CW229" s="129"/>
      <c r="CX229" s="129"/>
      <c r="CY229" s="129"/>
      <c r="CZ229" s="129"/>
      <c r="DA229" s="129"/>
      <c r="DB229" s="129"/>
      <c r="DC229" s="129"/>
      <c r="DD229" s="129"/>
      <c r="DE229" s="129"/>
      <c r="DF229" s="129"/>
      <c r="DG229" s="129"/>
      <c r="DH229" s="129"/>
      <c r="DI229" s="129"/>
      <c r="DJ229" s="129"/>
      <c r="DK229" s="129"/>
      <c r="DL229" s="129"/>
      <c r="DM229" s="129"/>
      <c r="DN229" s="129"/>
      <c r="DO229" s="129"/>
      <c r="DP229" s="129"/>
      <c r="DQ229" s="129"/>
      <c r="DR229" s="129"/>
      <c r="DS229" s="129"/>
      <c r="DT229" s="129" t="str">
        <f t="shared" ca="1" si="11"/>
        <v/>
      </c>
      <c r="DU229" s="129"/>
      <c r="DV229" s="129"/>
      <c r="DW229" s="129"/>
      <c r="DX229" s="129"/>
      <c r="DY229" s="129"/>
      <c r="DZ229" s="129"/>
      <c r="EA229" s="129"/>
      <c r="EB229" s="129"/>
      <c r="EC229" s="129"/>
      <c r="ED229" s="129"/>
      <c r="EE229" s="129"/>
      <c r="EF229" s="129"/>
      <c r="IE229" s="128" t="str">
        <f t="shared" ca="1" si="12"/>
        <v/>
      </c>
    </row>
    <row r="230" spans="1:239" x14ac:dyDescent="0.25">
      <c r="A230" s="129"/>
      <c r="B230" s="129"/>
      <c r="C230" s="129"/>
      <c r="D230" s="129"/>
      <c r="E230" s="129"/>
      <c r="F230" s="129"/>
      <c r="G230" s="129"/>
      <c r="H230" s="129"/>
      <c r="I230" s="129"/>
      <c r="J230" s="129"/>
      <c r="K230" s="129"/>
      <c r="L230" s="129"/>
      <c r="M230" s="129"/>
      <c r="N230" s="129"/>
      <c r="O230" s="129"/>
      <c r="P230" s="129"/>
      <c r="Q230" s="129"/>
      <c r="R230" s="129"/>
      <c r="S230" s="129"/>
      <c r="T230" s="129"/>
      <c r="U230" s="129"/>
      <c r="V230" s="129"/>
      <c r="W230" s="129"/>
      <c r="X230" s="129"/>
      <c r="Y230" s="129"/>
      <c r="Z230" s="129"/>
      <c r="AA230" s="129"/>
      <c r="AB230" s="129"/>
      <c r="AC230" s="129"/>
      <c r="AD230" s="129"/>
      <c r="AE230" s="129"/>
      <c r="AF230" s="129"/>
      <c r="AG230" s="129"/>
      <c r="AH230" s="129"/>
      <c r="AI230" s="129"/>
      <c r="AJ230" s="129"/>
      <c r="AK230" s="129"/>
      <c r="AL230" s="129"/>
      <c r="AM230" s="129"/>
      <c r="AN230" s="129"/>
      <c r="AO230" s="129"/>
      <c r="AP230" s="129"/>
      <c r="AQ230" s="129"/>
      <c r="AR230" s="129"/>
      <c r="AS230" s="129"/>
      <c r="AT230" s="129"/>
      <c r="AU230" s="129"/>
      <c r="AV230" s="129"/>
      <c r="AW230" s="129"/>
      <c r="AX230" s="129"/>
      <c r="AY230" s="129"/>
      <c r="AZ230" s="129"/>
      <c r="BA230" s="129"/>
      <c r="BB230" s="129"/>
      <c r="BC230" s="129"/>
      <c r="BD230" s="129"/>
      <c r="BE230" s="129"/>
      <c r="BF230" s="129"/>
      <c r="BG230" s="129"/>
      <c r="BH230" s="129"/>
      <c r="BI230" s="129"/>
      <c r="BJ230" s="129"/>
      <c r="BK230" s="129"/>
      <c r="BL230" s="129"/>
      <c r="BM230" s="129"/>
      <c r="BN230" s="129"/>
      <c r="BO230" s="129"/>
      <c r="BP230" s="129"/>
      <c r="BQ230" s="129"/>
      <c r="BR230" s="129"/>
      <c r="BS230" s="129"/>
      <c r="BT230" s="129"/>
      <c r="BU230" s="129"/>
      <c r="BV230" s="129"/>
      <c r="BW230" s="129"/>
      <c r="BX230" s="129"/>
      <c r="BY230" s="129"/>
      <c r="BZ230" s="129"/>
      <c r="CA230" s="129"/>
      <c r="CB230" s="129"/>
      <c r="CC230" s="129"/>
      <c r="CD230" s="129"/>
      <c r="CE230" s="129"/>
      <c r="CF230" s="129"/>
      <c r="CG230" s="129"/>
      <c r="CH230" s="129"/>
      <c r="CI230" s="129"/>
      <c r="CJ230" s="129"/>
      <c r="CK230" s="129"/>
      <c r="CL230" s="129"/>
      <c r="CM230" s="129"/>
      <c r="CN230" s="129"/>
      <c r="CO230" s="129"/>
      <c r="CP230" s="129"/>
      <c r="CQ230" s="129"/>
      <c r="CR230" s="129"/>
      <c r="CS230" s="129"/>
      <c r="CT230" s="129"/>
      <c r="CU230" s="129"/>
      <c r="CV230" s="129"/>
      <c r="CW230" s="129"/>
      <c r="CX230" s="129"/>
      <c r="CY230" s="129"/>
      <c r="CZ230" s="129"/>
      <c r="DA230" s="129"/>
      <c r="DB230" s="129"/>
      <c r="DC230" s="129"/>
      <c r="DD230" s="129"/>
      <c r="DE230" s="129"/>
      <c r="DF230" s="129"/>
      <c r="DG230" s="129"/>
      <c r="DH230" s="129"/>
      <c r="DI230" s="129"/>
      <c r="DJ230" s="129"/>
      <c r="DK230" s="129"/>
      <c r="DL230" s="129"/>
      <c r="DM230" s="129"/>
      <c r="DN230" s="129"/>
      <c r="DO230" s="129"/>
      <c r="DP230" s="129"/>
      <c r="DQ230" s="129"/>
      <c r="DR230" s="129"/>
      <c r="DS230" s="129"/>
      <c r="DT230" s="129" t="str">
        <f t="shared" ca="1" si="11"/>
        <v/>
      </c>
      <c r="DU230" s="129"/>
      <c r="DV230" s="129"/>
      <c r="DW230" s="129"/>
      <c r="DX230" s="129"/>
      <c r="DY230" s="129"/>
      <c r="DZ230" s="129"/>
      <c r="EA230" s="129"/>
      <c r="EB230" s="129"/>
      <c r="EC230" s="129"/>
      <c r="ED230" s="129"/>
      <c r="EE230" s="129"/>
      <c r="EF230" s="129"/>
      <c r="IE230" s="128" t="str">
        <f t="shared" ca="1" si="12"/>
        <v/>
      </c>
    </row>
    <row r="231" spans="1:239" x14ac:dyDescent="0.25">
      <c r="A231" s="129"/>
      <c r="B231" s="129"/>
      <c r="C231" s="129"/>
      <c r="D231" s="129"/>
      <c r="E231" s="129"/>
      <c r="F231" s="129"/>
      <c r="G231" s="129"/>
      <c r="H231" s="129"/>
      <c r="I231" s="129"/>
      <c r="J231" s="129"/>
      <c r="K231" s="129"/>
      <c r="L231" s="129"/>
      <c r="M231" s="129"/>
      <c r="N231" s="129"/>
      <c r="O231" s="129"/>
      <c r="P231" s="129"/>
      <c r="Q231" s="129"/>
      <c r="R231" s="129"/>
      <c r="S231" s="129"/>
      <c r="T231" s="129"/>
      <c r="U231" s="129"/>
      <c r="V231" s="129"/>
      <c r="W231" s="129"/>
      <c r="X231" s="129"/>
      <c r="Y231" s="129"/>
      <c r="Z231" s="129"/>
      <c r="AA231" s="129"/>
      <c r="AB231" s="129"/>
      <c r="AC231" s="129"/>
      <c r="AD231" s="129"/>
      <c r="AE231" s="129"/>
      <c r="AF231" s="129"/>
      <c r="AG231" s="129"/>
      <c r="AH231" s="129"/>
      <c r="AI231" s="129"/>
      <c r="AJ231" s="129"/>
      <c r="AK231" s="129"/>
      <c r="AL231" s="129"/>
      <c r="AM231" s="129"/>
      <c r="AN231" s="129"/>
      <c r="AO231" s="129"/>
      <c r="AP231" s="129"/>
      <c r="AQ231" s="129"/>
      <c r="AR231" s="129"/>
      <c r="AS231" s="129"/>
      <c r="AT231" s="129"/>
      <c r="AU231" s="129"/>
      <c r="AV231" s="129"/>
      <c r="AW231" s="129"/>
      <c r="AX231" s="129"/>
      <c r="AY231" s="129"/>
      <c r="AZ231" s="129"/>
      <c r="BA231" s="129"/>
      <c r="BB231" s="129"/>
      <c r="BC231" s="129"/>
      <c r="BD231" s="129"/>
      <c r="BE231" s="129"/>
      <c r="BF231" s="129"/>
      <c r="BG231" s="129"/>
      <c r="BH231" s="129"/>
      <c r="BI231" s="129"/>
      <c r="BJ231" s="129"/>
      <c r="BK231" s="129"/>
      <c r="BL231" s="129"/>
      <c r="BM231" s="129"/>
      <c r="BN231" s="129"/>
      <c r="BO231" s="129"/>
      <c r="BP231" s="129"/>
      <c r="BQ231" s="129"/>
      <c r="BR231" s="129"/>
      <c r="BS231" s="129"/>
      <c r="BT231" s="129"/>
      <c r="BU231" s="129"/>
      <c r="BV231" s="129"/>
      <c r="BW231" s="129"/>
      <c r="BX231" s="129"/>
      <c r="BY231" s="129"/>
      <c r="BZ231" s="129"/>
      <c r="CA231" s="129"/>
      <c r="CB231" s="129"/>
      <c r="CC231" s="129"/>
      <c r="CD231" s="129"/>
      <c r="CE231" s="129"/>
      <c r="CF231" s="129"/>
      <c r="CG231" s="129"/>
      <c r="CH231" s="129"/>
      <c r="CI231" s="129"/>
      <c r="CJ231" s="129"/>
      <c r="CK231" s="129"/>
      <c r="CL231" s="129"/>
      <c r="CM231" s="129"/>
      <c r="CN231" s="129"/>
      <c r="CO231" s="129"/>
      <c r="CP231" s="129"/>
      <c r="CQ231" s="129"/>
      <c r="CR231" s="129"/>
      <c r="CS231" s="129"/>
      <c r="CT231" s="129"/>
      <c r="CU231" s="129"/>
      <c r="CV231" s="129"/>
      <c r="CW231" s="129"/>
      <c r="CX231" s="129"/>
      <c r="CY231" s="129"/>
      <c r="CZ231" s="129"/>
      <c r="DA231" s="129"/>
      <c r="DB231" s="129"/>
      <c r="DC231" s="129"/>
      <c r="DD231" s="129"/>
      <c r="DE231" s="129"/>
      <c r="DF231" s="129"/>
      <c r="DG231" s="129"/>
      <c r="DH231" s="129"/>
      <c r="DI231" s="129"/>
      <c r="DJ231" s="129"/>
      <c r="DK231" s="129"/>
      <c r="DL231" s="129"/>
      <c r="DM231" s="129"/>
      <c r="DN231" s="129"/>
      <c r="DO231" s="129"/>
      <c r="DP231" s="129"/>
      <c r="DQ231" s="129"/>
      <c r="DR231" s="129"/>
      <c r="DS231" s="129"/>
      <c r="DT231" s="129" t="str">
        <f t="shared" ca="1" si="11"/>
        <v/>
      </c>
      <c r="DU231" s="129"/>
      <c r="DV231" s="129"/>
      <c r="DW231" s="129"/>
      <c r="DX231" s="129"/>
      <c r="DY231" s="129"/>
      <c r="DZ231" s="129"/>
      <c r="EA231" s="129"/>
      <c r="EB231" s="129"/>
      <c r="EC231" s="129"/>
      <c r="ED231" s="129"/>
      <c r="EE231" s="129"/>
      <c r="EF231" s="129"/>
      <c r="IE231" s="128" t="str">
        <f t="shared" ca="1" si="12"/>
        <v/>
      </c>
    </row>
    <row r="232" spans="1:239" x14ac:dyDescent="0.25">
      <c r="A232" s="129"/>
      <c r="B232" s="129"/>
      <c r="C232" s="129"/>
      <c r="D232" s="129"/>
      <c r="E232" s="129"/>
      <c r="F232" s="129"/>
      <c r="G232" s="129"/>
      <c r="H232" s="129"/>
      <c r="I232" s="129"/>
      <c r="J232" s="129"/>
      <c r="K232" s="129"/>
      <c r="L232" s="129"/>
      <c r="M232" s="129"/>
      <c r="N232" s="129"/>
      <c r="O232" s="129"/>
      <c r="P232" s="129"/>
      <c r="Q232" s="129"/>
      <c r="R232" s="129"/>
      <c r="S232" s="129"/>
      <c r="T232" s="129"/>
      <c r="U232" s="129"/>
      <c r="V232" s="129"/>
      <c r="W232" s="129"/>
      <c r="X232" s="129"/>
      <c r="Y232" s="129"/>
      <c r="Z232" s="129"/>
      <c r="AA232" s="129"/>
      <c r="AB232" s="129"/>
      <c r="AC232" s="129"/>
      <c r="AD232" s="129"/>
      <c r="AE232" s="129"/>
      <c r="AF232" s="129"/>
      <c r="AG232" s="129"/>
      <c r="AH232" s="129"/>
      <c r="AI232" s="129"/>
      <c r="AJ232" s="129"/>
      <c r="AK232" s="129"/>
      <c r="AL232" s="129"/>
      <c r="AM232" s="129"/>
      <c r="AN232" s="129"/>
      <c r="AO232" s="129"/>
      <c r="AP232" s="129"/>
      <c r="AQ232" s="129"/>
      <c r="AR232" s="129"/>
      <c r="AS232" s="129"/>
      <c r="AT232" s="129"/>
      <c r="AU232" s="129"/>
      <c r="AV232" s="129"/>
      <c r="AW232" s="129"/>
      <c r="AX232" s="129"/>
      <c r="AY232" s="129"/>
      <c r="AZ232" s="129"/>
      <c r="BA232" s="129"/>
      <c r="BB232" s="129"/>
      <c r="BC232" s="129"/>
      <c r="BD232" s="129"/>
      <c r="BE232" s="129"/>
      <c r="BF232" s="129"/>
      <c r="BG232" s="129"/>
      <c r="BH232" s="129"/>
      <c r="BI232" s="129"/>
      <c r="BJ232" s="129"/>
      <c r="BK232" s="129"/>
      <c r="BL232" s="129"/>
      <c r="BM232" s="129"/>
      <c r="BN232" s="129"/>
      <c r="BO232" s="129"/>
      <c r="BP232" s="129"/>
      <c r="BQ232" s="129"/>
      <c r="BR232" s="129"/>
      <c r="BS232" s="129"/>
      <c r="BT232" s="129"/>
      <c r="BU232" s="129"/>
      <c r="BV232" s="129"/>
      <c r="BW232" s="129"/>
      <c r="BX232" s="129"/>
      <c r="BY232" s="129"/>
      <c r="BZ232" s="129"/>
      <c r="CA232" s="129"/>
      <c r="CB232" s="129"/>
      <c r="CC232" s="129"/>
      <c r="CD232" s="129"/>
      <c r="CE232" s="129"/>
      <c r="CF232" s="129"/>
      <c r="CG232" s="129"/>
      <c r="CH232" s="129"/>
      <c r="CI232" s="129"/>
      <c r="CJ232" s="129"/>
      <c r="CK232" s="129"/>
      <c r="CL232" s="129"/>
      <c r="CM232" s="129"/>
      <c r="CN232" s="129"/>
      <c r="CO232" s="129"/>
      <c r="CP232" s="129"/>
      <c r="CQ232" s="129"/>
      <c r="CR232" s="129"/>
      <c r="CS232" s="129"/>
      <c r="CT232" s="129"/>
      <c r="CU232" s="129"/>
      <c r="CV232" s="129"/>
      <c r="CW232" s="129"/>
      <c r="CX232" s="129"/>
      <c r="CY232" s="129"/>
      <c r="CZ232" s="129"/>
      <c r="DA232" s="129"/>
      <c r="DB232" s="129"/>
      <c r="DC232" s="129"/>
      <c r="DD232" s="129"/>
      <c r="DE232" s="129"/>
      <c r="DF232" s="129"/>
      <c r="DG232" s="129"/>
      <c r="DH232" s="129"/>
      <c r="DI232" s="129"/>
      <c r="DJ232" s="129"/>
      <c r="DK232" s="129"/>
      <c r="DL232" s="129"/>
      <c r="DM232" s="129"/>
      <c r="DN232" s="129"/>
      <c r="DO232" s="129"/>
      <c r="DP232" s="129"/>
      <c r="DQ232" s="129"/>
      <c r="DR232" s="129"/>
      <c r="DS232" s="129"/>
      <c r="DT232" s="129" t="str">
        <f t="shared" ca="1" si="11"/>
        <v/>
      </c>
      <c r="DU232" s="129"/>
      <c r="DV232" s="129"/>
      <c r="DW232" s="129"/>
      <c r="DX232" s="129"/>
      <c r="DY232" s="129"/>
      <c r="DZ232" s="129"/>
      <c r="EA232" s="129"/>
      <c r="EB232" s="129"/>
      <c r="EC232" s="129"/>
      <c r="ED232" s="129"/>
      <c r="EE232" s="129"/>
      <c r="EF232" s="129"/>
      <c r="IE232" s="128" t="str">
        <f t="shared" ca="1" si="12"/>
        <v/>
      </c>
    </row>
    <row r="233" spans="1:239" x14ac:dyDescent="0.25">
      <c r="A233" s="129"/>
      <c r="B233" s="129"/>
      <c r="C233" s="129"/>
      <c r="D233" s="129"/>
      <c r="E233" s="129"/>
      <c r="F233" s="129"/>
      <c r="G233" s="129"/>
      <c r="H233" s="129"/>
      <c r="I233" s="129"/>
      <c r="J233" s="129"/>
      <c r="K233" s="129"/>
      <c r="L233" s="129"/>
      <c r="M233" s="129"/>
      <c r="N233" s="129"/>
      <c r="O233" s="129"/>
      <c r="P233" s="129"/>
      <c r="Q233" s="129"/>
      <c r="R233" s="129"/>
      <c r="S233" s="129"/>
      <c r="T233" s="129"/>
      <c r="U233" s="129"/>
      <c r="V233" s="129"/>
      <c r="W233" s="129"/>
      <c r="X233" s="129"/>
      <c r="Y233" s="129"/>
      <c r="Z233" s="129"/>
      <c r="AA233" s="129"/>
      <c r="AB233" s="129"/>
      <c r="AC233" s="129"/>
      <c r="AD233" s="129"/>
      <c r="AE233" s="129"/>
      <c r="AF233" s="129"/>
      <c r="AG233" s="129"/>
      <c r="AH233" s="129"/>
      <c r="AI233" s="129"/>
      <c r="AJ233" s="129"/>
      <c r="AK233" s="129"/>
      <c r="AL233" s="129"/>
      <c r="AM233" s="129"/>
      <c r="AN233" s="129"/>
      <c r="AO233" s="129"/>
      <c r="AP233" s="129"/>
      <c r="AQ233" s="129"/>
      <c r="AR233" s="129"/>
      <c r="AS233" s="129"/>
      <c r="AT233" s="129"/>
      <c r="AU233" s="129"/>
      <c r="AV233" s="129"/>
      <c r="AW233" s="129"/>
      <c r="AX233" s="129"/>
      <c r="AY233" s="129"/>
      <c r="AZ233" s="129"/>
      <c r="BA233" s="129"/>
      <c r="BB233" s="129"/>
      <c r="BC233" s="129"/>
      <c r="BD233" s="129"/>
      <c r="BE233" s="129"/>
      <c r="BF233" s="129"/>
      <c r="BG233" s="129"/>
      <c r="BH233" s="129"/>
      <c r="BI233" s="129"/>
      <c r="BJ233" s="129"/>
      <c r="BK233" s="129"/>
      <c r="BL233" s="129"/>
      <c r="BM233" s="129"/>
      <c r="BN233" s="129"/>
      <c r="BO233" s="129"/>
      <c r="BP233" s="129"/>
      <c r="BQ233" s="129"/>
      <c r="BR233" s="129"/>
      <c r="BS233" s="129"/>
      <c r="BT233" s="129"/>
      <c r="BU233" s="129"/>
      <c r="BV233" s="129"/>
      <c r="BW233" s="129"/>
      <c r="BX233" s="129"/>
      <c r="BY233" s="129"/>
      <c r="BZ233" s="129"/>
      <c r="CA233" s="129"/>
      <c r="CB233" s="129"/>
      <c r="CC233" s="129"/>
      <c r="CD233" s="129"/>
      <c r="CE233" s="129"/>
      <c r="CF233" s="129"/>
      <c r="CG233" s="129"/>
      <c r="CH233" s="129"/>
      <c r="CI233" s="129"/>
      <c r="CJ233" s="129"/>
      <c r="CK233" s="129"/>
      <c r="CL233" s="129"/>
      <c r="CM233" s="129"/>
      <c r="CN233" s="129"/>
      <c r="CO233" s="129"/>
      <c r="CP233" s="129"/>
      <c r="CQ233" s="129"/>
      <c r="CR233" s="129"/>
      <c r="CS233" s="129"/>
      <c r="CT233" s="129"/>
      <c r="CU233" s="129"/>
      <c r="CV233" s="129"/>
      <c r="CW233" s="129"/>
      <c r="CX233" s="129"/>
      <c r="CY233" s="129"/>
      <c r="CZ233" s="129"/>
      <c r="DA233" s="129"/>
      <c r="DB233" s="129"/>
      <c r="DC233" s="129"/>
      <c r="DD233" s="129"/>
      <c r="DE233" s="129"/>
      <c r="DF233" s="129"/>
      <c r="DG233" s="129"/>
      <c r="DH233" s="129"/>
      <c r="DI233" s="129"/>
      <c r="DJ233" s="129"/>
      <c r="DK233" s="129"/>
      <c r="DL233" s="129"/>
      <c r="DM233" s="129"/>
      <c r="DN233" s="129"/>
      <c r="DO233" s="129"/>
      <c r="DP233" s="129"/>
      <c r="DQ233" s="129"/>
      <c r="DR233" s="129"/>
      <c r="DS233" s="129"/>
      <c r="DT233" s="129" t="str">
        <f t="shared" ca="1" si="11"/>
        <v/>
      </c>
      <c r="DU233" s="129"/>
      <c r="DV233" s="129"/>
      <c r="DW233" s="129"/>
      <c r="DX233" s="129"/>
      <c r="DY233" s="129"/>
      <c r="DZ233" s="129"/>
      <c r="EA233" s="129"/>
      <c r="EB233" s="129"/>
      <c r="EC233" s="129"/>
      <c r="ED233" s="129"/>
      <c r="EE233" s="129"/>
      <c r="EF233" s="129"/>
      <c r="IE233" s="128" t="str">
        <f t="shared" ca="1" si="12"/>
        <v/>
      </c>
    </row>
    <row r="234" spans="1:239" x14ac:dyDescent="0.25">
      <c r="A234" s="129"/>
      <c r="B234" s="129"/>
      <c r="C234" s="129"/>
      <c r="D234" s="129"/>
      <c r="E234" s="129"/>
      <c r="F234" s="129"/>
      <c r="G234" s="129"/>
      <c r="H234" s="129"/>
      <c r="I234" s="129"/>
      <c r="J234" s="129"/>
      <c r="K234" s="129"/>
      <c r="L234" s="129"/>
      <c r="M234" s="129"/>
      <c r="N234" s="129"/>
      <c r="O234" s="129"/>
      <c r="P234" s="129"/>
      <c r="Q234" s="129"/>
      <c r="R234" s="129"/>
      <c r="S234" s="129"/>
      <c r="T234" s="129"/>
      <c r="U234" s="129"/>
      <c r="V234" s="129"/>
      <c r="W234" s="129"/>
      <c r="X234" s="129"/>
      <c r="Y234" s="129"/>
      <c r="Z234" s="129"/>
      <c r="AA234" s="129"/>
      <c r="AB234" s="129"/>
      <c r="AC234" s="129"/>
      <c r="AD234" s="129"/>
      <c r="AE234" s="129"/>
      <c r="AF234" s="129"/>
      <c r="AG234" s="129"/>
      <c r="AH234" s="129"/>
      <c r="AI234" s="129"/>
      <c r="AJ234" s="129"/>
      <c r="AK234" s="129"/>
      <c r="AL234" s="129"/>
      <c r="AM234" s="129"/>
      <c r="AN234" s="129"/>
      <c r="AO234" s="129"/>
      <c r="AP234" s="129"/>
      <c r="AQ234" s="129"/>
      <c r="AR234" s="129"/>
      <c r="AS234" s="129"/>
      <c r="AT234" s="129"/>
      <c r="AU234" s="129"/>
      <c r="AV234" s="129"/>
      <c r="AW234" s="129"/>
      <c r="AX234" s="129"/>
      <c r="AY234" s="129"/>
      <c r="AZ234" s="129"/>
      <c r="BA234" s="129"/>
      <c r="BB234" s="129"/>
      <c r="BC234" s="129"/>
      <c r="BD234" s="129"/>
      <c r="BE234" s="129"/>
      <c r="BF234" s="129"/>
      <c r="BG234" s="129"/>
      <c r="BH234" s="129"/>
      <c r="BI234" s="129"/>
      <c r="BJ234" s="129"/>
      <c r="BK234" s="129"/>
      <c r="BL234" s="129"/>
      <c r="BM234" s="129"/>
      <c r="BN234" s="129"/>
      <c r="BO234" s="129"/>
      <c r="BP234" s="129"/>
      <c r="BQ234" s="129"/>
      <c r="BR234" s="129"/>
      <c r="BS234" s="129"/>
      <c r="BT234" s="129"/>
      <c r="BU234" s="129"/>
      <c r="BV234" s="129"/>
      <c r="BW234" s="129"/>
      <c r="BX234" s="129"/>
      <c r="BY234" s="129"/>
      <c r="BZ234" s="129"/>
      <c r="CA234" s="129"/>
      <c r="CB234" s="129"/>
      <c r="CC234" s="129"/>
      <c r="CD234" s="129"/>
      <c r="CE234" s="129"/>
      <c r="CF234" s="129"/>
      <c r="CG234" s="129"/>
      <c r="CH234" s="129"/>
      <c r="CI234" s="129"/>
      <c r="CJ234" s="129"/>
      <c r="CK234" s="129"/>
      <c r="CL234" s="129"/>
      <c r="CM234" s="129"/>
      <c r="CN234" s="129"/>
      <c r="CO234" s="129"/>
      <c r="CP234" s="129"/>
      <c r="CQ234" s="129"/>
      <c r="CR234" s="129"/>
      <c r="CS234" s="129"/>
      <c r="CT234" s="129"/>
      <c r="CU234" s="129"/>
      <c r="CV234" s="129"/>
      <c r="CW234" s="129"/>
      <c r="CX234" s="129"/>
      <c r="CY234" s="129"/>
      <c r="CZ234" s="129"/>
      <c r="DA234" s="129"/>
      <c r="DB234" s="129"/>
      <c r="DC234" s="129"/>
      <c r="DD234" s="129"/>
      <c r="DE234" s="129"/>
      <c r="DF234" s="129"/>
      <c r="DG234" s="129"/>
      <c r="DH234" s="129"/>
      <c r="DI234" s="129"/>
      <c r="DJ234" s="129"/>
      <c r="DK234" s="129"/>
      <c r="DL234" s="129"/>
      <c r="DM234" s="129"/>
      <c r="DN234" s="129"/>
      <c r="DO234" s="129"/>
      <c r="DP234" s="129"/>
      <c r="DQ234" s="129"/>
      <c r="DR234" s="129"/>
      <c r="DS234" s="129"/>
      <c r="DT234" s="129" t="str">
        <f t="shared" ca="1" si="11"/>
        <v/>
      </c>
      <c r="DU234" s="129"/>
      <c r="DV234" s="129"/>
      <c r="DW234" s="129"/>
      <c r="DX234" s="129"/>
      <c r="DY234" s="129"/>
      <c r="DZ234" s="129"/>
      <c r="EA234" s="129"/>
      <c r="EB234" s="129"/>
      <c r="EC234" s="129"/>
      <c r="ED234" s="129"/>
      <c r="EE234" s="129"/>
      <c r="EF234" s="129"/>
      <c r="IE234" s="128" t="str">
        <f t="shared" ca="1" si="12"/>
        <v/>
      </c>
    </row>
    <row r="235" spans="1:239" x14ac:dyDescent="0.25">
      <c r="A235" s="129"/>
      <c r="B235" s="129"/>
      <c r="C235" s="129"/>
      <c r="D235" s="129"/>
      <c r="E235" s="129"/>
      <c r="F235" s="129"/>
      <c r="G235" s="129"/>
      <c r="H235" s="129"/>
      <c r="I235" s="129"/>
      <c r="J235" s="129"/>
      <c r="K235" s="129"/>
      <c r="L235" s="129"/>
      <c r="M235" s="129"/>
      <c r="N235" s="129"/>
      <c r="O235" s="129"/>
      <c r="P235" s="129"/>
      <c r="Q235" s="129"/>
      <c r="R235" s="129"/>
      <c r="S235" s="129"/>
      <c r="T235" s="129"/>
      <c r="U235" s="129"/>
      <c r="V235" s="129"/>
      <c r="W235" s="129"/>
      <c r="X235" s="129"/>
      <c r="Y235" s="129"/>
      <c r="Z235" s="129"/>
      <c r="AA235" s="129"/>
      <c r="AB235" s="129"/>
      <c r="AC235" s="129"/>
      <c r="AD235" s="129"/>
      <c r="AE235" s="129"/>
      <c r="AF235" s="129"/>
      <c r="AG235" s="129"/>
      <c r="AH235" s="129"/>
      <c r="AI235" s="129"/>
      <c r="AJ235" s="129"/>
      <c r="AK235" s="129"/>
      <c r="AL235" s="129"/>
      <c r="AM235" s="129"/>
      <c r="AN235" s="129"/>
      <c r="AO235" s="129"/>
      <c r="AP235" s="129"/>
      <c r="AQ235" s="129"/>
      <c r="AR235" s="129"/>
      <c r="AS235" s="129"/>
      <c r="AT235" s="129"/>
      <c r="AU235" s="129"/>
      <c r="AV235" s="129"/>
      <c r="AW235" s="129"/>
      <c r="AX235" s="129"/>
      <c r="AY235" s="129"/>
      <c r="AZ235" s="129"/>
      <c r="BA235" s="129"/>
      <c r="BB235" s="129"/>
      <c r="BC235" s="129"/>
      <c r="BD235" s="129"/>
      <c r="BE235" s="129"/>
      <c r="BF235" s="129"/>
      <c r="BG235" s="129"/>
      <c r="BH235" s="129"/>
      <c r="BI235" s="129"/>
      <c r="BJ235" s="129"/>
      <c r="BK235" s="129"/>
      <c r="BL235" s="129"/>
      <c r="BM235" s="129"/>
      <c r="BN235" s="129"/>
      <c r="BO235" s="129"/>
      <c r="BP235" s="129"/>
      <c r="BQ235" s="129"/>
      <c r="BR235" s="129"/>
      <c r="BS235" s="129"/>
      <c r="BT235" s="129"/>
      <c r="BU235" s="129"/>
      <c r="BV235" s="129"/>
      <c r="BW235" s="129"/>
      <c r="BX235" s="129"/>
      <c r="BY235" s="129"/>
      <c r="BZ235" s="129"/>
      <c r="CA235" s="129"/>
      <c r="CB235" s="129"/>
      <c r="CC235" s="129"/>
      <c r="CD235" s="129"/>
      <c r="CE235" s="129"/>
      <c r="CF235" s="129"/>
      <c r="CG235" s="129"/>
      <c r="CH235" s="129"/>
      <c r="CI235" s="129"/>
      <c r="CJ235" s="129"/>
      <c r="CK235" s="129"/>
      <c r="CL235" s="129"/>
      <c r="CM235" s="129"/>
      <c r="CN235" s="129"/>
      <c r="CO235" s="129"/>
      <c r="CP235" s="129"/>
      <c r="CQ235" s="129"/>
      <c r="CR235" s="129"/>
      <c r="CS235" s="129"/>
      <c r="CT235" s="129"/>
      <c r="CU235" s="129"/>
      <c r="CV235" s="129"/>
      <c r="CW235" s="129"/>
      <c r="CX235" s="129"/>
      <c r="CY235" s="129"/>
      <c r="CZ235" s="129"/>
      <c r="DA235" s="129"/>
      <c r="DB235" s="129"/>
      <c r="DC235" s="129"/>
      <c r="DD235" s="129"/>
      <c r="DE235" s="129"/>
      <c r="DF235" s="129"/>
      <c r="DG235" s="129"/>
      <c r="DH235" s="129"/>
      <c r="DI235" s="129"/>
      <c r="DJ235" s="129"/>
      <c r="DK235" s="129"/>
      <c r="DL235" s="129"/>
      <c r="DM235" s="129"/>
      <c r="DN235" s="129"/>
      <c r="DO235" s="129"/>
      <c r="DP235" s="129"/>
      <c r="DQ235" s="129"/>
      <c r="DR235" s="129"/>
      <c r="DS235" s="129"/>
      <c r="DT235" s="129" t="str">
        <f t="shared" ca="1" si="11"/>
        <v/>
      </c>
      <c r="DU235" s="129"/>
      <c r="DV235" s="129"/>
      <c r="DW235" s="129"/>
      <c r="DX235" s="129"/>
      <c r="DY235" s="129"/>
      <c r="DZ235" s="129"/>
      <c r="EA235" s="129"/>
      <c r="EB235" s="129"/>
      <c r="EC235" s="129"/>
      <c r="ED235" s="129"/>
      <c r="EE235" s="129"/>
      <c r="EF235" s="129"/>
      <c r="IE235" s="128" t="str">
        <f t="shared" ca="1" si="12"/>
        <v/>
      </c>
    </row>
    <row r="236" spans="1:239" x14ac:dyDescent="0.25">
      <c r="A236" s="129"/>
      <c r="B236" s="129"/>
      <c r="C236" s="129"/>
      <c r="D236" s="129"/>
      <c r="E236" s="129"/>
      <c r="F236" s="129"/>
      <c r="G236" s="129"/>
      <c r="H236" s="129"/>
      <c r="I236" s="129"/>
      <c r="J236" s="129"/>
      <c r="K236" s="129"/>
      <c r="L236" s="129"/>
      <c r="M236" s="129"/>
      <c r="N236" s="129"/>
      <c r="O236" s="129"/>
      <c r="P236" s="129"/>
      <c r="Q236" s="129"/>
      <c r="R236" s="129"/>
      <c r="S236" s="129"/>
      <c r="T236" s="129"/>
      <c r="U236" s="129"/>
      <c r="V236" s="129"/>
      <c r="W236" s="129"/>
      <c r="X236" s="129"/>
      <c r="Y236" s="129"/>
      <c r="Z236" s="129"/>
      <c r="AA236" s="129"/>
      <c r="AB236" s="129"/>
      <c r="AC236" s="129"/>
      <c r="AD236" s="129"/>
      <c r="AE236" s="129"/>
      <c r="AF236" s="129"/>
      <c r="AG236" s="129"/>
      <c r="AH236" s="129"/>
      <c r="AI236" s="129"/>
      <c r="AJ236" s="129"/>
      <c r="AK236" s="129"/>
      <c r="AL236" s="129"/>
      <c r="AM236" s="129"/>
      <c r="AN236" s="129"/>
      <c r="AO236" s="129"/>
      <c r="AP236" s="129"/>
      <c r="AQ236" s="129"/>
      <c r="AR236" s="129"/>
      <c r="AS236" s="129"/>
      <c r="AT236" s="129"/>
      <c r="AU236" s="129"/>
      <c r="AV236" s="129"/>
      <c r="AW236" s="129"/>
      <c r="AX236" s="129"/>
      <c r="AY236" s="129"/>
      <c r="AZ236" s="129"/>
      <c r="BA236" s="129"/>
      <c r="BB236" s="129"/>
      <c r="BC236" s="129"/>
      <c r="BD236" s="129"/>
      <c r="BE236" s="129"/>
      <c r="BF236" s="129"/>
      <c r="BG236" s="129"/>
      <c r="BH236" s="129"/>
      <c r="BI236" s="129"/>
      <c r="BJ236" s="129"/>
      <c r="BK236" s="129"/>
      <c r="BL236" s="129"/>
      <c r="BM236" s="129"/>
      <c r="BN236" s="129"/>
      <c r="BO236" s="129"/>
      <c r="BP236" s="129"/>
      <c r="BQ236" s="129"/>
      <c r="BR236" s="129"/>
      <c r="BS236" s="129"/>
      <c r="BT236" s="129"/>
      <c r="BU236" s="129"/>
      <c r="BV236" s="129"/>
      <c r="BW236" s="129"/>
      <c r="BX236" s="129"/>
      <c r="BY236" s="129"/>
      <c r="BZ236" s="129"/>
      <c r="CA236" s="129"/>
      <c r="CB236" s="129"/>
      <c r="CC236" s="129"/>
      <c r="CD236" s="129"/>
      <c r="CE236" s="129"/>
      <c r="CF236" s="129"/>
      <c r="CG236" s="129"/>
      <c r="CH236" s="129"/>
      <c r="CI236" s="129"/>
      <c r="CJ236" s="129"/>
      <c r="CK236" s="129"/>
      <c r="CL236" s="129"/>
      <c r="CM236" s="129"/>
      <c r="CN236" s="129"/>
      <c r="CO236" s="129"/>
      <c r="CP236" s="129"/>
      <c r="CQ236" s="129"/>
      <c r="CR236" s="129"/>
      <c r="CS236" s="129"/>
      <c r="CT236" s="129"/>
      <c r="CU236" s="129"/>
      <c r="CV236" s="129"/>
      <c r="CW236" s="129"/>
      <c r="CX236" s="129"/>
      <c r="CY236" s="129"/>
      <c r="CZ236" s="129"/>
      <c r="DA236" s="129"/>
      <c r="DB236" s="129"/>
      <c r="DC236" s="129"/>
      <c r="DD236" s="129"/>
      <c r="DE236" s="129"/>
      <c r="DF236" s="129"/>
      <c r="DG236" s="129"/>
      <c r="DH236" s="129"/>
      <c r="DI236" s="129"/>
      <c r="DJ236" s="129"/>
      <c r="DK236" s="129"/>
      <c r="DL236" s="129"/>
      <c r="DM236" s="129"/>
      <c r="DN236" s="129"/>
      <c r="DO236" s="129"/>
      <c r="DP236" s="129"/>
      <c r="DQ236" s="129"/>
      <c r="DR236" s="129"/>
      <c r="DS236" s="129"/>
      <c r="DT236" s="129" t="str">
        <f t="shared" ca="1" si="11"/>
        <v/>
      </c>
      <c r="DU236" s="129"/>
      <c r="DV236" s="129"/>
      <c r="DW236" s="129"/>
      <c r="DX236" s="129"/>
      <c r="DY236" s="129"/>
      <c r="DZ236" s="129"/>
      <c r="EA236" s="129"/>
      <c r="EB236" s="129"/>
      <c r="EC236" s="129"/>
      <c r="ED236" s="129"/>
      <c r="EE236" s="129"/>
      <c r="EF236" s="129"/>
      <c r="IE236" s="128" t="str">
        <f t="shared" ca="1" si="12"/>
        <v/>
      </c>
    </row>
    <row r="237" spans="1:239" x14ac:dyDescent="0.25">
      <c r="A237" s="129"/>
      <c r="B237" s="129"/>
      <c r="C237" s="129"/>
      <c r="D237" s="129"/>
      <c r="E237" s="129"/>
      <c r="F237" s="129"/>
      <c r="G237" s="129"/>
      <c r="H237" s="129"/>
      <c r="I237" s="129"/>
      <c r="J237" s="129"/>
      <c r="K237" s="129"/>
      <c r="L237" s="129"/>
      <c r="M237" s="129"/>
      <c r="N237" s="129"/>
      <c r="O237" s="129"/>
      <c r="P237" s="129"/>
      <c r="Q237" s="129"/>
      <c r="R237" s="129"/>
      <c r="S237" s="129"/>
      <c r="T237" s="129"/>
      <c r="U237" s="129"/>
      <c r="V237" s="129"/>
      <c r="W237" s="129"/>
      <c r="X237" s="129"/>
      <c r="Y237" s="129"/>
      <c r="Z237" s="129"/>
      <c r="AA237" s="129"/>
      <c r="AB237" s="129"/>
      <c r="AC237" s="129"/>
      <c r="AD237" s="129"/>
      <c r="AE237" s="129"/>
      <c r="AF237" s="129"/>
      <c r="AG237" s="129"/>
      <c r="AH237" s="129"/>
      <c r="AI237" s="129"/>
      <c r="AJ237" s="129"/>
      <c r="AK237" s="129"/>
      <c r="AL237" s="129"/>
      <c r="AM237" s="129"/>
      <c r="AN237" s="129"/>
      <c r="AO237" s="129"/>
      <c r="AP237" s="129"/>
      <c r="AQ237" s="129"/>
      <c r="AR237" s="129"/>
      <c r="AS237" s="129"/>
      <c r="AT237" s="129"/>
      <c r="AU237" s="129"/>
      <c r="AV237" s="129"/>
      <c r="AW237" s="129"/>
      <c r="AX237" s="129"/>
      <c r="AY237" s="129"/>
      <c r="AZ237" s="129"/>
      <c r="BA237" s="129"/>
      <c r="BB237" s="129"/>
      <c r="BC237" s="129"/>
      <c r="BD237" s="129"/>
      <c r="BE237" s="129"/>
      <c r="BF237" s="129"/>
      <c r="BG237" s="129"/>
      <c r="BH237" s="129"/>
      <c r="BI237" s="129"/>
      <c r="BJ237" s="129"/>
      <c r="BK237" s="129"/>
      <c r="BL237" s="129"/>
      <c r="BM237" s="129"/>
      <c r="BN237" s="129"/>
      <c r="BO237" s="129"/>
      <c r="BP237" s="129"/>
      <c r="BQ237" s="129"/>
      <c r="BR237" s="129"/>
      <c r="BS237" s="129"/>
      <c r="BT237" s="129"/>
      <c r="BU237" s="129"/>
      <c r="BV237" s="129"/>
      <c r="BW237" s="129"/>
      <c r="BX237" s="129"/>
      <c r="BY237" s="129"/>
      <c r="BZ237" s="129"/>
      <c r="CA237" s="129"/>
      <c r="CB237" s="129"/>
      <c r="CC237" s="129"/>
      <c r="CD237" s="129"/>
      <c r="CE237" s="129"/>
      <c r="CF237" s="129"/>
      <c r="CG237" s="129"/>
      <c r="CH237" s="129"/>
      <c r="CI237" s="129"/>
      <c r="CJ237" s="129"/>
      <c r="CK237" s="129"/>
      <c r="CL237" s="129"/>
      <c r="CM237" s="129"/>
      <c r="CN237" s="129"/>
      <c r="CO237" s="129"/>
      <c r="CP237" s="129"/>
      <c r="CQ237" s="129"/>
      <c r="CR237" s="129"/>
      <c r="CS237" s="129"/>
      <c r="CT237" s="129"/>
      <c r="CU237" s="129"/>
      <c r="CV237" s="129"/>
      <c r="CW237" s="129"/>
      <c r="CX237" s="129"/>
      <c r="CY237" s="129"/>
      <c r="CZ237" s="129"/>
      <c r="DA237" s="129"/>
      <c r="DB237" s="129"/>
      <c r="DC237" s="129"/>
      <c r="DD237" s="129"/>
      <c r="DE237" s="129"/>
      <c r="DF237" s="129"/>
      <c r="DG237" s="129"/>
      <c r="DH237" s="129"/>
      <c r="DI237" s="129"/>
      <c r="DJ237" s="129"/>
      <c r="DK237" s="129"/>
      <c r="DL237" s="129"/>
      <c r="DM237" s="129"/>
      <c r="DN237" s="129"/>
      <c r="DO237" s="129"/>
      <c r="DP237" s="129"/>
      <c r="DQ237" s="129"/>
      <c r="DR237" s="129"/>
      <c r="DS237" s="129"/>
      <c r="DT237" s="129" t="str">
        <f t="shared" ca="1" si="11"/>
        <v/>
      </c>
      <c r="DU237" s="129"/>
      <c r="DV237" s="129"/>
      <c r="DW237" s="129"/>
      <c r="DX237" s="129"/>
      <c r="DY237" s="129"/>
      <c r="DZ237" s="129"/>
      <c r="EA237" s="129"/>
      <c r="EB237" s="129"/>
      <c r="EC237" s="129"/>
      <c r="ED237" s="129"/>
      <c r="EE237" s="129"/>
      <c r="EF237" s="129"/>
      <c r="IE237" s="128" t="str">
        <f t="shared" ca="1" si="12"/>
        <v/>
      </c>
    </row>
    <row r="238" spans="1:239" x14ac:dyDescent="0.25">
      <c r="A238" s="129"/>
      <c r="B238" s="129"/>
      <c r="C238" s="129"/>
      <c r="D238" s="129"/>
      <c r="E238" s="129"/>
      <c r="F238" s="129"/>
      <c r="G238" s="129"/>
      <c r="H238" s="129"/>
      <c r="I238" s="129"/>
      <c r="J238" s="129"/>
      <c r="K238" s="129"/>
      <c r="L238" s="129"/>
      <c r="M238" s="129"/>
      <c r="N238" s="129"/>
      <c r="O238" s="129"/>
      <c r="P238" s="129"/>
      <c r="Q238" s="129"/>
      <c r="R238" s="129"/>
      <c r="S238" s="129"/>
      <c r="T238" s="129"/>
      <c r="U238" s="129"/>
      <c r="V238" s="129"/>
      <c r="W238" s="129"/>
      <c r="X238" s="129"/>
      <c r="Y238" s="129"/>
      <c r="Z238" s="129"/>
      <c r="AA238" s="129"/>
      <c r="AB238" s="129"/>
      <c r="AC238" s="129"/>
      <c r="AD238" s="129"/>
      <c r="AE238" s="129"/>
      <c r="AF238" s="129"/>
      <c r="AG238" s="129"/>
      <c r="AH238" s="129"/>
      <c r="AI238" s="129"/>
      <c r="AJ238" s="129"/>
      <c r="AK238" s="129"/>
      <c r="AL238" s="129"/>
      <c r="AM238" s="129"/>
      <c r="AN238" s="129"/>
      <c r="AO238" s="129"/>
      <c r="AP238" s="129"/>
      <c r="AQ238" s="129"/>
      <c r="AR238" s="129"/>
      <c r="AS238" s="129"/>
      <c r="AT238" s="129"/>
      <c r="AU238" s="129"/>
      <c r="AV238" s="129"/>
      <c r="AW238" s="129"/>
      <c r="AX238" s="129"/>
      <c r="AY238" s="129"/>
      <c r="AZ238" s="129"/>
      <c r="BA238" s="129"/>
      <c r="BB238" s="129"/>
      <c r="BC238" s="129"/>
      <c r="BD238" s="129"/>
      <c r="BE238" s="129"/>
      <c r="BF238" s="129"/>
      <c r="BG238" s="129"/>
      <c r="BH238" s="129"/>
      <c r="BI238" s="129"/>
      <c r="BJ238" s="129"/>
      <c r="BK238" s="129"/>
      <c r="BL238" s="129"/>
      <c r="BM238" s="129"/>
      <c r="BN238" s="129"/>
      <c r="BO238" s="129"/>
      <c r="BP238" s="129"/>
      <c r="BQ238" s="129"/>
      <c r="BR238" s="129"/>
      <c r="BS238" s="129"/>
      <c r="BT238" s="129"/>
      <c r="BU238" s="129"/>
      <c r="BV238" s="129"/>
      <c r="BW238" s="129"/>
      <c r="BX238" s="129"/>
      <c r="BY238" s="129"/>
      <c r="BZ238" s="129"/>
      <c r="CA238" s="129"/>
      <c r="CB238" s="129"/>
      <c r="CC238" s="129"/>
      <c r="CD238" s="129"/>
      <c r="CE238" s="129"/>
      <c r="CF238" s="129"/>
      <c r="CG238" s="129"/>
      <c r="CH238" s="129"/>
      <c r="CI238" s="129"/>
      <c r="CJ238" s="129"/>
      <c r="CK238" s="129"/>
      <c r="CL238" s="129"/>
      <c r="CM238" s="129"/>
      <c r="CN238" s="129"/>
      <c r="CO238" s="129"/>
      <c r="CP238" s="129"/>
      <c r="CQ238" s="129"/>
      <c r="CR238" s="129"/>
      <c r="CS238" s="129"/>
      <c r="CT238" s="129"/>
      <c r="CU238" s="129"/>
      <c r="CV238" s="129"/>
      <c r="CW238" s="129"/>
      <c r="CX238" s="129"/>
      <c r="CY238" s="129"/>
      <c r="CZ238" s="129"/>
      <c r="DA238" s="129"/>
      <c r="DB238" s="129"/>
      <c r="DC238" s="129"/>
      <c r="DD238" s="129"/>
      <c r="DE238" s="129"/>
      <c r="DF238" s="129"/>
      <c r="DG238" s="129"/>
      <c r="DH238" s="129"/>
      <c r="DI238" s="129"/>
      <c r="DJ238" s="129"/>
      <c r="DK238" s="129"/>
      <c r="DL238" s="129"/>
      <c r="DM238" s="129"/>
      <c r="DN238" s="129"/>
      <c r="DO238" s="129"/>
      <c r="DP238" s="129"/>
      <c r="DQ238" s="129"/>
      <c r="DR238" s="129"/>
      <c r="DS238" s="129"/>
      <c r="DT238" s="129" t="str">
        <f t="shared" ca="1" si="11"/>
        <v/>
      </c>
      <c r="DU238" s="129"/>
      <c r="DV238" s="129"/>
      <c r="DW238" s="129"/>
      <c r="DX238" s="129"/>
      <c r="DY238" s="129"/>
      <c r="DZ238" s="129"/>
      <c r="EA238" s="129"/>
      <c r="EB238" s="129"/>
      <c r="EC238" s="129"/>
      <c r="ED238" s="129"/>
      <c r="EE238" s="129"/>
      <c r="EF238" s="129"/>
      <c r="IE238" s="128" t="str">
        <f t="shared" ca="1" si="12"/>
        <v/>
      </c>
    </row>
    <row r="239" spans="1:239" x14ac:dyDescent="0.25">
      <c r="A239" s="129"/>
      <c r="B239" s="129"/>
      <c r="C239" s="129"/>
      <c r="D239" s="129"/>
      <c r="E239" s="129"/>
      <c r="F239" s="129"/>
      <c r="G239" s="129"/>
      <c r="H239" s="129"/>
      <c r="I239" s="129"/>
      <c r="J239" s="129"/>
      <c r="K239" s="129"/>
      <c r="L239" s="129"/>
      <c r="M239" s="129"/>
      <c r="N239" s="129"/>
      <c r="O239" s="129"/>
      <c r="P239" s="129"/>
      <c r="Q239" s="129"/>
      <c r="R239" s="129"/>
      <c r="S239" s="129"/>
      <c r="T239" s="129"/>
      <c r="U239" s="129"/>
      <c r="V239" s="129"/>
      <c r="W239" s="129"/>
      <c r="X239" s="129"/>
      <c r="Y239" s="129"/>
      <c r="Z239" s="129"/>
      <c r="AA239" s="129"/>
      <c r="AB239" s="129"/>
      <c r="AC239" s="129"/>
      <c r="AD239" s="129"/>
      <c r="AE239" s="129"/>
      <c r="AF239" s="129"/>
      <c r="AG239" s="129"/>
      <c r="AH239" s="129"/>
      <c r="AI239" s="129"/>
      <c r="AJ239" s="129"/>
      <c r="AK239" s="129"/>
      <c r="AL239" s="129"/>
      <c r="AM239" s="129"/>
      <c r="AN239" s="129"/>
      <c r="AO239" s="129"/>
      <c r="AP239" s="129"/>
      <c r="AQ239" s="129"/>
      <c r="AR239" s="129"/>
      <c r="AS239" s="129"/>
      <c r="AT239" s="129"/>
      <c r="AU239" s="129"/>
      <c r="AV239" s="129"/>
      <c r="AW239" s="129"/>
      <c r="AX239" s="129"/>
      <c r="AY239" s="129"/>
      <c r="AZ239" s="129"/>
      <c r="BA239" s="129"/>
      <c r="BB239" s="129"/>
      <c r="BC239" s="129"/>
      <c r="BD239" s="129"/>
      <c r="BE239" s="129"/>
      <c r="BF239" s="129"/>
      <c r="BG239" s="129"/>
      <c r="BH239" s="129"/>
      <c r="BI239" s="129"/>
      <c r="BJ239" s="129"/>
      <c r="BK239" s="129"/>
      <c r="BL239" s="129"/>
      <c r="BM239" s="129"/>
      <c r="BN239" s="129"/>
      <c r="BO239" s="129"/>
      <c r="BP239" s="129"/>
      <c r="BQ239" s="129"/>
      <c r="BR239" s="129"/>
      <c r="BS239" s="129"/>
      <c r="BT239" s="129"/>
      <c r="BU239" s="129"/>
      <c r="BV239" s="129"/>
      <c r="BW239" s="129"/>
      <c r="BX239" s="129"/>
      <c r="BY239" s="129"/>
      <c r="BZ239" s="129"/>
      <c r="CA239" s="129"/>
      <c r="CB239" s="129"/>
      <c r="CC239" s="129"/>
      <c r="CD239" s="129"/>
      <c r="CE239" s="129"/>
      <c r="CF239" s="129"/>
      <c r="CG239" s="129"/>
      <c r="CH239" s="129"/>
      <c r="CI239" s="129"/>
      <c r="CJ239" s="129"/>
      <c r="CK239" s="129"/>
      <c r="CL239" s="129"/>
      <c r="CM239" s="129"/>
      <c r="CN239" s="129"/>
      <c r="CO239" s="129"/>
      <c r="CP239" s="129"/>
      <c r="CQ239" s="129"/>
      <c r="CR239" s="129"/>
      <c r="CS239" s="129"/>
      <c r="CT239" s="129"/>
      <c r="CU239" s="129"/>
      <c r="CV239" s="129"/>
      <c r="CW239" s="129"/>
      <c r="CX239" s="129"/>
      <c r="CY239" s="129"/>
      <c r="CZ239" s="129"/>
      <c r="DA239" s="129"/>
      <c r="DB239" s="129"/>
      <c r="DC239" s="129"/>
      <c r="DD239" s="129"/>
      <c r="DE239" s="129"/>
      <c r="DF239" s="129"/>
      <c r="DG239" s="129"/>
      <c r="DH239" s="129"/>
      <c r="DI239" s="129"/>
      <c r="DJ239" s="129"/>
      <c r="DK239" s="129"/>
      <c r="DL239" s="129"/>
      <c r="DM239" s="129"/>
      <c r="DN239" s="129"/>
      <c r="DO239" s="129"/>
      <c r="DP239" s="129"/>
      <c r="DQ239" s="129"/>
      <c r="DR239" s="129"/>
      <c r="DS239" s="129"/>
      <c r="DT239" s="129" t="str">
        <f t="shared" ref="DT239:DT302" ca="1" si="14">IF(ROW(A239)&gt;ROWS(rngLoadCombinations)-1,"",INDEX(rngLoadCombinations,ROW(A239)+1,1))</f>
        <v/>
      </c>
      <c r="DU239" s="129"/>
      <c r="DV239" s="129"/>
      <c r="DW239" s="129"/>
      <c r="DX239" s="129"/>
      <c r="DY239" s="129"/>
      <c r="DZ239" s="129"/>
      <c r="EA239" s="129"/>
      <c r="EB239" s="129"/>
      <c r="EC239" s="129"/>
      <c r="ED239" s="129"/>
      <c r="EE239" s="129"/>
      <c r="EF239" s="129"/>
      <c r="IE239" s="128" t="str">
        <f t="shared" ref="IE239:IE302" ca="1" si="15">IF(ROW(A239)&gt;ROWS(rngLoadCombinations)-1,"",INDEX(rngLoadCombinations,ROW(A239)+1,1))</f>
        <v/>
      </c>
    </row>
    <row r="240" spans="1:239" x14ac:dyDescent="0.25">
      <c r="A240" s="129"/>
      <c r="B240" s="129"/>
      <c r="C240" s="129"/>
      <c r="D240" s="129"/>
      <c r="E240" s="129"/>
      <c r="F240" s="129"/>
      <c r="G240" s="129"/>
      <c r="H240" s="129"/>
      <c r="I240" s="129"/>
      <c r="J240" s="129"/>
      <c r="K240" s="129"/>
      <c r="L240" s="129"/>
      <c r="M240" s="129"/>
      <c r="N240" s="129"/>
      <c r="O240" s="129"/>
      <c r="P240" s="129"/>
      <c r="Q240" s="129"/>
      <c r="R240" s="129"/>
      <c r="S240" s="129"/>
      <c r="T240" s="129"/>
      <c r="U240" s="129"/>
      <c r="V240" s="129"/>
      <c r="W240" s="129"/>
      <c r="X240" s="129"/>
      <c r="Y240" s="129"/>
      <c r="Z240" s="129"/>
      <c r="AA240" s="129"/>
      <c r="AB240" s="129"/>
      <c r="AC240" s="129"/>
      <c r="AD240" s="129"/>
      <c r="AE240" s="129"/>
      <c r="AF240" s="129"/>
      <c r="AG240" s="129"/>
      <c r="AH240" s="129"/>
      <c r="AI240" s="129"/>
      <c r="AJ240" s="129"/>
      <c r="AK240" s="129"/>
      <c r="AL240" s="129"/>
      <c r="AM240" s="129"/>
      <c r="AN240" s="129"/>
      <c r="AO240" s="129"/>
      <c r="AP240" s="129"/>
      <c r="AQ240" s="129"/>
      <c r="AR240" s="129"/>
      <c r="AS240" s="129"/>
      <c r="AT240" s="129"/>
      <c r="AU240" s="129"/>
      <c r="AV240" s="129"/>
      <c r="AW240" s="129"/>
      <c r="AX240" s="129"/>
      <c r="AY240" s="129"/>
      <c r="AZ240" s="129"/>
      <c r="BA240" s="129"/>
      <c r="BB240" s="129"/>
      <c r="BC240" s="129"/>
      <c r="BD240" s="129"/>
      <c r="BE240" s="129"/>
      <c r="BF240" s="129"/>
      <c r="BG240" s="129"/>
      <c r="BH240" s="129"/>
      <c r="BI240" s="129"/>
      <c r="BJ240" s="129"/>
      <c r="BK240" s="129"/>
      <c r="BL240" s="129"/>
      <c r="BM240" s="129"/>
      <c r="BN240" s="129"/>
      <c r="BO240" s="129"/>
      <c r="BP240" s="129"/>
      <c r="BQ240" s="129"/>
      <c r="BR240" s="129"/>
      <c r="BS240" s="129"/>
      <c r="BT240" s="129"/>
      <c r="BU240" s="129"/>
      <c r="BV240" s="129"/>
      <c r="BW240" s="129"/>
      <c r="BX240" s="129"/>
      <c r="BY240" s="129"/>
      <c r="BZ240" s="129"/>
      <c r="CA240" s="129"/>
      <c r="CB240" s="129"/>
      <c r="CC240" s="129"/>
      <c r="CD240" s="129"/>
      <c r="CE240" s="129"/>
      <c r="CF240" s="129"/>
      <c r="CG240" s="129"/>
      <c r="CH240" s="129"/>
      <c r="CI240" s="129"/>
      <c r="CJ240" s="129"/>
      <c r="CK240" s="129"/>
      <c r="CL240" s="129"/>
      <c r="CM240" s="129"/>
      <c r="CN240" s="129"/>
      <c r="CO240" s="129"/>
      <c r="CP240" s="129"/>
      <c r="CQ240" s="129"/>
      <c r="CR240" s="129"/>
      <c r="CS240" s="129"/>
      <c r="CT240" s="129"/>
      <c r="CU240" s="129"/>
      <c r="CV240" s="129"/>
      <c r="CW240" s="129"/>
      <c r="CX240" s="129"/>
      <c r="CY240" s="129"/>
      <c r="CZ240" s="129"/>
      <c r="DA240" s="129"/>
      <c r="DB240" s="129"/>
      <c r="DC240" s="129"/>
      <c r="DD240" s="129"/>
      <c r="DE240" s="129"/>
      <c r="DF240" s="129"/>
      <c r="DG240" s="129"/>
      <c r="DH240" s="129"/>
      <c r="DI240" s="129"/>
      <c r="DJ240" s="129"/>
      <c r="DK240" s="129"/>
      <c r="DL240" s="129"/>
      <c r="DM240" s="129"/>
      <c r="DN240" s="129"/>
      <c r="DO240" s="129"/>
      <c r="DP240" s="129"/>
      <c r="DQ240" s="129"/>
      <c r="DR240" s="129"/>
      <c r="DS240" s="129"/>
      <c r="DT240" s="129" t="str">
        <f t="shared" ca="1" si="14"/>
        <v/>
      </c>
      <c r="DU240" s="129"/>
      <c r="DV240" s="129"/>
      <c r="DW240" s="129"/>
      <c r="DX240" s="129"/>
      <c r="DY240" s="129"/>
      <c r="DZ240" s="129"/>
      <c r="EA240" s="129"/>
      <c r="EB240" s="129"/>
      <c r="EC240" s="129"/>
      <c r="ED240" s="129"/>
      <c r="EE240" s="129"/>
      <c r="EF240" s="129"/>
      <c r="IE240" s="128" t="str">
        <f t="shared" ca="1" si="15"/>
        <v/>
      </c>
    </row>
    <row r="241" spans="1:239" x14ac:dyDescent="0.25">
      <c r="A241" s="129"/>
      <c r="B241" s="129"/>
      <c r="C241" s="129"/>
      <c r="D241" s="129"/>
      <c r="E241" s="129"/>
      <c r="F241" s="129"/>
      <c r="G241" s="129"/>
      <c r="H241" s="129"/>
      <c r="I241" s="129"/>
      <c r="J241" s="129"/>
      <c r="K241" s="129"/>
      <c r="L241" s="129"/>
      <c r="M241" s="129"/>
      <c r="N241" s="129"/>
      <c r="O241" s="129"/>
      <c r="P241" s="129"/>
      <c r="Q241" s="129"/>
      <c r="R241" s="129"/>
      <c r="S241" s="129"/>
      <c r="T241" s="129"/>
      <c r="U241" s="129"/>
      <c r="V241" s="129"/>
      <c r="W241" s="129"/>
      <c r="X241" s="129"/>
      <c r="Y241" s="129"/>
      <c r="Z241" s="129"/>
      <c r="AA241" s="129"/>
      <c r="AB241" s="129"/>
      <c r="AC241" s="129"/>
      <c r="AD241" s="129"/>
      <c r="AE241" s="129"/>
      <c r="AF241" s="129"/>
      <c r="AG241" s="129"/>
      <c r="AH241" s="129"/>
      <c r="AI241" s="129"/>
      <c r="AJ241" s="129"/>
      <c r="AK241" s="129"/>
      <c r="AL241" s="129"/>
      <c r="AM241" s="129"/>
      <c r="AN241" s="129"/>
      <c r="AO241" s="129"/>
      <c r="AP241" s="129"/>
      <c r="AQ241" s="129"/>
      <c r="AR241" s="129"/>
      <c r="AS241" s="129"/>
      <c r="AT241" s="129"/>
      <c r="AU241" s="129"/>
      <c r="AV241" s="129"/>
      <c r="AW241" s="129"/>
      <c r="AX241" s="129"/>
      <c r="AY241" s="129"/>
      <c r="AZ241" s="129"/>
      <c r="BA241" s="129"/>
      <c r="BB241" s="129"/>
      <c r="BC241" s="129"/>
      <c r="BD241" s="129"/>
      <c r="BE241" s="129"/>
      <c r="BF241" s="129"/>
      <c r="BG241" s="129"/>
      <c r="BH241" s="129"/>
      <c r="BI241" s="129"/>
      <c r="BJ241" s="129"/>
      <c r="BK241" s="129"/>
      <c r="BL241" s="129"/>
      <c r="BM241" s="129"/>
      <c r="BN241" s="129"/>
      <c r="BO241" s="129"/>
      <c r="BP241" s="129"/>
      <c r="BQ241" s="129"/>
      <c r="BR241" s="129"/>
      <c r="BS241" s="129"/>
      <c r="BT241" s="129"/>
      <c r="BU241" s="129"/>
      <c r="BV241" s="129"/>
      <c r="BW241" s="129"/>
      <c r="BX241" s="129"/>
      <c r="BY241" s="129"/>
      <c r="BZ241" s="129"/>
      <c r="CA241" s="129"/>
      <c r="CB241" s="129"/>
      <c r="CC241" s="129"/>
      <c r="CD241" s="129"/>
      <c r="CE241" s="129"/>
      <c r="CF241" s="129"/>
      <c r="CG241" s="129"/>
      <c r="CH241" s="129"/>
      <c r="CI241" s="129"/>
      <c r="CJ241" s="129"/>
      <c r="CK241" s="129"/>
      <c r="CL241" s="129"/>
      <c r="CM241" s="129"/>
      <c r="CN241" s="129"/>
      <c r="CO241" s="129"/>
      <c r="CP241" s="129"/>
      <c r="CQ241" s="129"/>
      <c r="CR241" s="129"/>
      <c r="CS241" s="129"/>
      <c r="CT241" s="129"/>
      <c r="CU241" s="129"/>
      <c r="CV241" s="129"/>
      <c r="CW241" s="129"/>
      <c r="CX241" s="129"/>
      <c r="CY241" s="129"/>
      <c r="CZ241" s="129"/>
      <c r="DA241" s="129"/>
      <c r="DB241" s="129"/>
      <c r="DC241" s="129"/>
      <c r="DD241" s="129"/>
      <c r="DE241" s="129"/>
      <c r="DF241" s="129"/>
      <c r="DG241" s="129"/>
      <c r="DH241" s="129"/>
      <c r="DI241" s="129"/>
      <c r="DJ241" s="129"/>
      <c r="DK241" s="129"/>
      <c r="DL241" s="129"/>
      <c r="DM241" s="129"/>
      <c r="DN241" s="129"/>
      <c r="DO241" s="129"/>
      <c r="DP241" s="129"/>
      <c r="DQ241" s="129"/>
      <c r="DR241" s="129"/>
      <c r="DS241" s="129"/>
      <c r="DT241" s="129" t="str">
        <f t="shared" ca="1" si="14"/>
        <v/>
      </c>
      <c r="DU241" s="129"/>
      <c r="DV241" s="129"/>
      <c r="DW241" s="129"/>
      <c r="DX241" s="129"/>
      <c r="DY241" s="129"/>
      <c r="DZ241" s="129"/>
      <c r="EA241" s="129"/>
      <c r="EB241" s="129"/>
      <c r="EC241" s="129"/>
      <c r="ED241" s="129"/>
      <c r="EE241" s="129"/>
      <c r="EF241" s="129"/>
      <c r="IE241" s="128" t="str">
        <f t="shared" ca="1" si="15"/>
        <v/>
      </c>
    </row>
    <row r="242" spans="1:239" x14ac:dyDescent="0.25">
      <c r="A242" s="129"/>
      <c r="B242" s="129"/>
      <c r="C242" s="129"/>
      <c r="D242" s="129"/>
      <c r="E242" s="129"/>
      <c r="F242" s="129"/>
      <c r="G242" s="129"/>
      <c r="H242" s="129"/>
      <c r="I242" s="129"/>
      <c r="J242" s="129"/>
      <c r="K242" s="129"/>
      <c r="L242" s="129"/>
      <c r="M242" s="129"/>
      <c r="N242" s="129"/>
      <c r="O242" s="129"/>
      <c r="P242" s="129"/>
      <c r="Q242" s="129"/>
      <c r="R242" s="129"/>
      <c r="S242" s="129"/>
      <c r="T242" s="129"/>
      <c r="U242" s="129"/>
      <c r="V242" s="129"/>
      <c r="W242" s="129"/>
      <c r="X242" s="129"/>
      <c r="Y242" s="129"/>
      <c r="Z242" s="129"/>
      <c r="AA242" s="129"/>
      <c r="AB242" s="129"/>
      <c r="AC242" s="129"/>
      <c r="AD242" s="129"/>
      <c r="AE242" s="129"/>
      <c r="AF242" s="129"/>
      <c r="AG242" s="129"/>
      <c r="AH242" s="129"/>
      <c r="AI242" s="129"/>
      <c r="AJ242" s="129"/>
      <c r="AK242" s="129"/>
      <c r="AL242" s="129"/>
      <c r="AM242" s="129"/>
      <c r="AN242" s="129"/>
      <c r="AO242" s="129"/>
      <c r="AP242" s="129"/>
      <c r="AQ242" s="129"/>
      <c r="AR242" s="129"/>
      <c r="AS242" s="129"/>
      <c r="AT242" s="129"/>
      <c r="AU242" s="129"/>
      <c r="AV242" s="129"/>
      <c r="AW242" s="129"/>
      <c r="AX242" s="129"/>
      <c r="AY242" s="129"/>
      <c r="AZ242" s="129"/>
      <c r="BA242" s="129"/>
      <c r="BB242" s="129"/>
      <c r="BC242" s="129"/>
      <c r="BD242" s="129"/>
      <c r="BE242" s="129"/>
      <c r="BF242" s="129"/>
      <c r="BG242" s="129"/>
      <c r="BH242" s="129"/>
      <c r="BI242" s="129"/>
      <c r="BJ242" s="129"/>
      <c r="BK242" s="129"/>
      <c r="BL242" s="129"/>
      <c r="BM242" s="129"/>
      <c r="BN242" s="129"/>
      <c r="BO242" s="129"/>
      <c r="BP242" s="129"/>
      <c r="BQ242" s="129"/>
      <c r="BR242" s="129"/>
      <c r="BS242" s="129"/>
      <c r="BT242" s="129"/>
      <c r="BU242" s="129"/>
      <c r="BV242" s="129"/>
      <c r="BW242" s="129"/>
      <c r="BX242" s="129"/>
      <c r="BY242" s="129"/>
      <c r="BZ242" s="129"/>
      <c r="CA242" s="129"/>
      <c r="CB242" s="129"/>
      <c r="CC242" s="129"/>
      <c r="CD242" s="129"/>
      <c r="CE242" s="129"/>
      <c r="CF242" s="129"/>
      <c r="CG242" s="129"/>
      <c r="CH242" s="129"/>
      <c r="CI242" s="129"/>
      <c r="CJ242" s="129"/>
      <c r="CK242" s="129"/>
      <c r="CL242" s="129"/>
      <c r="CM242" s="129"/>
      <c r="CN242" s="129"/>
      <c r="CO242" s="129"/>
      <c r="CP242" s="129"/>
      <c r="CQ242" s="129"/>
      <c r="CR242" s="129"/>
      <c r="CS242" s="129"/>
      <c r="CT242" s="129"/>
      <c r="CU242" s="129"/>
      <c r="CV242" s="129"/>
      <c r="CW242" s="129"/>
      <c r="CX242" s="129"/>
      <c r="CY242" s="129"/>
      <c r="CZ242" s="129"/>
      <c r="DA242" s="129"/>
      <c r="DB242" s="129"/>
      <c r="DC242" s="129"/>
      <c r="DD242" s="129"/>
      <c r="DE242" s="129"/>
      <c r="DF242" s="129"/>
      <c r="DG242" s="129"/>
      <c r="DH242" s="129"/>
      <c r="DI242" s="129"/>
      <c r="DJ242" s="129"/>
      <c r="DK242" s="129"/>
      <c r="DL242" s="129"/>
      <c r="DM242" s="129"/>
      <c r="DN242" s="129"/>
      <c r="DO242" s="129"/>
      <c r="DP242" s="129"/>
      <c r="DQ242" s="129"/>
      <c r="DR242" s="129"/>
      <c r="DS242" s="129"/>
      <c r="DT242" s="129" t="str">
        <f t="shared" ca="1" si="14"/>
        <v/>
      </c>
      <c r="DU242" s="129"/>
      <c r="DV242" s="129"/>
      <c r="DW242" s="129"/>
      <c r="DX242" s="129"/>
      <c r="DY242" s="129"/>
      <c r="DZ242" s="129"/>
      <c r="EA242" s="129"/>
      <c r="EB242" s="129"/>
      <c r="EC242" s="129"/>
      <c r="ED242" s="129"/>
      <c r="EE242" s="129"/>
      <c r="EF242" s="129"/>
      <c r="IE242" s="128" t="str">
        <f t="shared" ca="1" si="15"/>
        <v/>
      </c>
    </row>
    <row r="243" spans="1:239" x14ac:dyDescent="0.25">
      <c r="A243" s="129"/>
      <c r="B243" s="129"/>
      <c r="C243" s="129"/>
      <c r="D243" s="129"/>
      <c r="E243" s="129"/>
      <c r="F243" s="129"/>
      <c r="G243" s="129"/>
      <c r="H243" s="129"/>
      <c r="I243" s="129"/>
      <c r="J243" s="129"/>
      <c r="K243" s="129"/>
      <c r="L243" s="129"/>
      <c r="M243" s="129"/>
      <c r="N243" s="129"/>
      <c r="O243" s="129"/>
      <c r="P243" s="129"/>
      <c r="Q243" s="129"/>
      <c r="R243" s="129"/>
      <c r="S243" s="129"/>
      <c r="T243" s="129"/>
      <c r="U243" s="129"/>
      <c r="V243" s="129"/>
      <c r="W243" s="129"/>
      <c r="X243" s="129"/>
      <c r="Y243" s="129"/>
      <c r="Z243" s="129"/>
      <c r="AA243" s="129"/>
      <c r="AB243" s="129"/>
      <c r="AC243" s="129"/>
      <c r="AD243" s="129"/>
      <c r="AE243" s="129"/>
      <c r="AF243" s="129"/>
      <c r="AG243" s="129"/>
      <c r="AH243" s="129"/>
      <c r="AI243" s="129"/>
      <c r="AJ243" s="129"/>
      <c r="AK243" s="129"/>
      <c r="AL243" s="129"/>
      <c r="AM243" s="129"/>
      <c r="AN243" s="129"/>
      <c r="AO243" s="129"/>
      <c r="AP243" s="129"/>
      <c r="AQ243" s="129"/>
      <c r="AR243" s="129"/>
      <c r="AS243" s="129"/>
      <c r="AT243" s="129"/>
      <c r="AU243" s="129"/>
      <c r="AV243" s="129"/>
      <c r="AW243" s="129"/>
      <c r="AX243" s="129"/>
      <c r="AY243" s="129"/>
      <c r="AZ243" s="129"/>
      <c r="BA243" s="129"/>
      <c r="BB243" s="129"/>
      <c r="BC243" s="129"/>
      <c r="BD243" s="129"/>
      <c r="BE243" s="129"/>
      <c r="BF243" s="129"/>
      <c r="BG243" s="129"/>
      <c r="BH243" s="129"/>
      <c r="BI243" s="129"/>
      <c r="BJ243" s="129"/>
      <c r="BK243" s="129"/>
      <c r="BL243" s="129"/>
      <c r="BM243" s="129"/>
      <c r="BN243" s="129"/>
      <c r="BO243" s="129"/>
      <c r="BP243" s="129"/>
      <c r="BQ243" s="129"/>
      <c r="BR243" s="129"/>
      <c r="BS243" s="129"/>
      <c r="BT243" s="129"/>
      <c r="BU243" s="129"/>
      <c r="BV243" s="129"/>
      <c r="BW243" s="129"/>
      <c r="BX243" s="129"/>
      <c r="BY243" s="129"/>
      <c r="BZ243" s="129"/>
      <c r="CA243" s="129"/>
      <c r="CB243" s="129"/>
      <c r="CC243" s="129"/>
      <c r="CD243" s="129"/>
      <c r="CE243" s="129"/>
      <c r="CF243" s="129"/>
      <c r="CG243" s="129"/>
      <c r="CH243" s="129"/>
      <c r="CI243" s="129"/>
      <c r="CJ243" s="129"/>
      <c r="CK243" s="129"/>
      <c r="CL243" s="129"/>
      <c r="CM243" s="129"/>
      <c r="CN243" s="129"/>
      <c r="CO243" s="129"/>
      <c r="CP243" s="129"/>
      <c r="CQ243" s="129"/>
      <c r="CR243" s="129"/>
      <c r="CS243" s="129"/>
      <c r="CT243" s="129"/>
      <c r="CU243" s="129"/>
      <c r="CV243" s="129"/>
      <c r="CW243" s="129"/>
      <c r="CX243" s="129"/>
      <c r="CY243" s="129"/>
      <c r="CZ243" s="129"/>
      <c r="DA243" s="129"/>
      <c r="DB243" s="129"/>
      <c r="DC243" s="129"/>
      <c r="DD243" s="129"/>
      <c r="DE243" s="129"/>
      <c r="DF243" s="129"/>
      <c r="DG243" s="129"/>
      <c r="DH243" s="129"/>
      <c r="DI243" s="129"/>
      <c r="DJ243" s="129"/>
      <c r="DK243" s="129"/>
      <c r="DL243" s="129"/>
      <c r="DM243" s="129"/>
      <c r="DN243" s="129"/>
      <c r="DO243" s="129"/>
      <c r="DP243" s="129"/>
      <c r="DQ243" s="129"/>
      <c r="DR243" s="129"/>
      <c r="DS243" s="129"/>
      <c r="DT243" s="129" t="str">
        <f t="shared" ca="1" si="14"/>
        <v/>
      </c>
      <c r="DU243" s="129"/>
      <c r="DV243" s="129"/>
      <c r="DW243" s="129"/>
      <c r="DX243" s="129"/>
      <c r="DY243" s="129"/>
      <c r="DZ243" s="129"/>
      <c r="EA243" s="129"/>
      <c r="EB243" s="129"/>
      <c r="EC243" s="129"/>
      <c r="ED243" s="129"/>
      <c r="EE243" s="129"/>
      <c r="EF243" s="129"/>
      <c r="IE243" s="128" t="str">
        <f t="shared" ca="1" si="15"/>
        <v/>
      </c>
    </row>
    <row r="244" spans="1:239" x14ac:dyDescent="0.25">
      <c r="A244" s="129"/>
      <c r="B244" s="129"/>
      <c r="C244" s="129"/>
      <c r="D244" s="129"/>
      <c r="E244" s="129"/>
      <c r="F244" s="129"/>
      <c r="G244" s="129"/>
      <c r="H244" s="129"/>
      <c r="I244" s="129"/>
      <c r="J244" s="129"/>
      <c r="K244" s="129"/>
      <c r="L244" s="129"/>
      <c r="M244" s="129"/>
      <c r="N244" s="129"/>
      <c r="O244" s="129"/>
      <c r="P244" s="129"/>
      <c r="Q244" s="129"/>
      <c r="R244" s="129"/>
      <c r="S244" s="129"/>
      <c r="T244" s="129"/>
      <c r="U244" s="129"/>
      <c r="V244" s="129"/>
      <c r="W244" s="129"/>
      <c r="X244" s="129"/>
      <c r="Y244" s="129"/>
      <c r="Z244" s="129"/>
      <c r="AA244" s="129"/>
      <c r="AB244" s="129"/>
      <c r="AC244" s="129"/>
      <c r="AD244" s="129"/>
      <c r="AE244" s="129"/>
      <c r="AF244" s="129"/>
      <c r="AG244" s="129"/>
      <c r="AH244" s="129"/>
      <c r="AI244" s="129"/>
      <c r="AJ244" s="129"/>
      <c r="AK244" s="129"/>
      <c r="AL244" s="129"/>
      <c r="AM244" s="129"/>
      <c r="AN244" s="129"/>
      <c r="AO244" s="129"/>
      <c r="AP244" s="129"/>
      <c r="AQ244" s="129"/>
      <c r="AR244" s="129"/>
      <c r="AS244" s="129"/>
      <c r="AT244" s="129"/>
      <c r="AU244" s="129"/>
      <c r="AV244" s="129"/>
      <c r="AW244" s="129"/>
      <c r="AX244" s="129"/>
      <c r="AY244" s="129"/>
      <c r="AZ244" s="129"/>
      <c r="BA244" s="129"/>
      <c r="BB244" s="129"/>
      <c r="BC244" s="129"/>
      <c r="BD244" s="129"/>
      <c r="BE244" s="129"/>
      <c r="BF244" s="129"/>
      <c r="BG244" s="129"/>
      <c r="BH244" s="129"/>
      <c r="BI244" s="129"/>
      <c r="BJ244" s="129"/>
      <c r="BK244" s="129"/>
      <c r="BL244" s="129"/>
      <c r="BM244" s="129"/>
      <c r="BN244" s="129"/>
      <c r="BO244" s="129"/>
      <c r="BP244" s="129"/>
      <c r="BQ244" s="129"/>
      <c r="BR244" s="129"/>
      <c r="BS244" s="129"/>
      <c r="BT244" s="129"/>
      <c r="BU244" s="129"/>
      <c r="BV244" s="129"/>
      <c r="BW244" s="129"/>
      <c r="BX244" s="129"/>
      <c r="BY244" s="129"/>
      <c r="BZ244" s="129"/>
      <c r="CA244" s="129"/>
      <c r="CB244" s="129"/>
      <c r="CC244" s="129"/>
      <c r="CD244" s="129"/>
      <c r="CE244" s="129"/>
      <c r="CF244" s="129"/>
      <c r="CG244" s="129"/>
      <c r="CH244" s="129"/>
      <c r="CI244" s="129"/>
      <c r="CJ244" s="129"/>
      <c r="CK244" s="129"/>
      <c r="CL244" s="129"/>
      <c r="CM244" s="129"/>
      <c r="CN244" s="129"/>
      <c r="CO244" s="129"/>
      <c r="CP244" s="129"/>
      <c r="CQ244" s="129"/>
      <c r="CR244" s="129"/>
      <c r="CS244" s="129"/>
      <c r="CT244" s="129"/>
      <c r="CU244" s="129"/>
      <c r="CV244" s="129"/>
      <c r="CW244" s="129"/>
      <c r="CX244" s="129"/>
      <c r="CY244" s="129"/>
      <c r="CZ244" s="129"/>
      <c r="DA244" s="129"/>
      <c r="DB244" s="129"/>
      <c r="DC244" s="129"/>
      <c r="DD244" s="129"/>
      <c r="DE244" s="129"/>
      <c r="DF244" s="129"/>
      <c r="DG244" s="129"/>
      <c r="DH244" s="129"/>
      <c r="DI244" s="129"/>
      <c r="DJ244" s="129"/>
      <c r="DK244" s="129"/>
      <c r="DL244" s="129"/>
      <c r="DM244" s="129"/>
      <c r="DN244" s="129"/>
      <c r="DO244" s="129"/>
      <c r="DP244" s="129"/>
      <c r="DQ244" s="129"/>
      <c r="DR244" s="129"/>
      <c r="DS244" s="129"/>
      <c r="DT244" s="129" t="str">
        <f t="shared" ca="1" si="14"/>
        <v/>
      </c>
      <c r="DU244" s="129"/>
      <c r="DV244" s="129"/>
      <c r="DW244" s="129"/>
      <c r="DX244" s="129"/>
      <c r="DY244" s="129"/>
      <c r="DZ244" s="129"/>
      <c r="EA244" s="129"/>
      <c r="EB244" s="129"/>
      <c r="EC244" s="129"/>
      <c r="ED244" s="129"/>
      <c r="EE244" s="129"/>
      <c r="EF244" s="129"/>
      <c r="IE244" s="128" t="str">
        <f t="shared" ca="1" si="15"/>
        <v/>
      </c>
    </row>
    <row r="245" spans="1:239" x14ac:dyDescent="0.25">
      <c r="A245" s="129"/>
      <c r="B245" s="129"/>
      <c r="C245" s="129"/>
      <c r="D245" s="129"/>
      <c r="E245" s="129"/>
      <c r="F245" s="129"/>
      <c r="G245" s="129"/>
      <c r="H245" s="129"/>
      <c r="I245" s="129"/>
      <c r="J245" s="129"/>
      <c r="K245" s="129"/>
      <c r="L245" s="129"/>
      <c r="M245" s="129"/>
      <c r="N245" s="129"/>
      <c r="O245" s="129"/>
      <c r="P245" s="129"/>
      <c r="Q245" s="129"/>
      <c r="R245" s="129"/>
      <c r="S245" s="129"/>
      <c r="T245" s="129"/>
      <c r="U245" s="129"/>
      <c r="V245" s="129"/>
      <c r="W245" s="129"/>
      <c r="X245" s="129"/>
      <c r="Y245" s="129"/>
      <c r="Z245" s="129"/>
      <c r="AA245" s="129"/>
      <c r="AB245" s="129"/>
      <c r="AC245" s="129"/>
      <c r="AD245" s="129"/>
      <c r="AE245" s="129"/>
      <c r="AF245" s="129"/>
      <c r="AG245" s="129"/>
      <c r="AH245" s="129"/>
      <c r="AI245" s="129"/>
      <c r="AJ245" s="129"/>
      <c r="AK245" s="129"/>
      <c r="AL245" s="129"/>
      <c r="AM245" s="129"/>
      <c r="AN245" s="129"/>
      <c r="AO245" s="129"/>
      <c r="AP245" s="129"/>
      <c r="AQ245" s="129"/>
      <c r="AR245" s="129"/>
      <c r="AS245" s="129"/>
      <c r="AT245" s="129"/>
      <c r="AU245" s="129"/>
      <c r="AV245" s="129"/>
      <c r="AW245" s="129"/>
      <c r="AX245" s="129"/>
      <c r="AY245" s="129"/>
      <c r="AZ245" s="129"/>
      <c r="BA245" s="129"/>
      <c r="BB245" s="129"/>
      <c r="BC245" s="129"/>
      <c r="BD245" s="129"/>
      <c r="BE245" s="129"/>
      <c r="BF245" s="129"/>
      <c r="BG245" s="129"/>
      <c r="BH245" s="129"/>
      <c r="BI245" s="129"/>
      <c r="BJ245" s="129"/>
      <c r="BK245" s="129"/>
      <c r="BL245" s="129"/>
      <c r="BM245" s="129"/>
      <c r="BN245" s="129"/>
      <c r="BO245" s="129"/>
      <c r="BP245" s="129"/>
      <c r="BQ245" s="129"/>
      <c r="BR245" s="129"/>
      <c r="BS245" s="129"/>
      <c r="BT245" s="129"/>
      <c r="BU245" s="129"/>
      <c r="BV245" s="129"/>
      <c r="BW245" s="129"/>
      <c r="BX245" s="129"/>
      <c r="BY245" s="129"/>
      <c r="BZ245" s="129"/>
      <c r="CA245" s="129"/>
      <c r="CB245" s="129"/>
      <c r="CC245" s="129"/>
      <c r="CD245" s="129"/>
      <c r="CE245" s="129"/>
      <c r="CF245" s="129"/>
      <c r="CG245" s="129"/>
      <c r="CH245" s="129"/>
      <c r="CI245" s="129"/>
      <c r="CJ245" s="129"/>
      <c r="CK245" s="129"/>
      <c r="CL245" s="129"/>
      <c r="CM245" s="129"/>
      <c r="CN245" s="129"/>
      <c r="CO245" s="129"/>
      <c r="CP245" s="129"/>
      <c r="CQ245" s="129"/>
      <c r="CR245" s="129"/>
      <c r="CS245" s="129"/>
      <c r="CT245" s="129"/>
      <c r="CU245" s="129"/>
      <c r="CV245" s="129"/>
      <c r="CW245" s="129"/>
      <c r="CX245" s="129"/>
      <c r="CY245" s="129"/>
      <c r="CZ245" s="129"/>
      <c r="DA245" s="129"/>
      <c r="DB245" s="129"/>
      <c r="DC245" s="129"/>
      <c r="DD245" s="129"/>
      <c r="DE245" s="129"/>
      <c r="DF245" s="129"/>
      <c r="DG245" s="129"/>
      <c r="DH245" s="129"/>
      <c r="DI245" s="129"/>
      <c r="DJ245" s="129"/>
      <c r="DK245" s="129"/>
      <c r="DL245" s="129"/>
      <c r="DM245" s="129"/>
      <c r="DN245" s="129"/>
      <c r="DO245" s="129"/>
      <c r="DP245" s="129"/>
      <c r="DQ245" s="129"/>
      <c r="DR245" s="129"/>
      <c r="DS245" s="129"/>
      <c r="DT245" s="129" t="str">
        <f t="shared" ca="1" si="14"/>
        <v/>
      </c>
      <c r="DU245" s="129"/>
      <c r="DV245" s="129"/>
      <c r="DW245" s="129"/>
      <c r="DX245" s="129"/>
      <c r="DY245" s="129"/>
      <c r="DZ245" s="129"/>
      <c r="EA245" s="129"/>
      <c r="EB245" s="129"/>
      <c r="EC245" s="129"/>
      <c r="ED245" s="129"/>
      <c r="EE245" s="129"/>
      <c r="EF245" s="129"/>
      <c r="IE245" s="128" t="str">
        <f t="shared" ca="1" si="15"/>
        <v/>
      </c>
    </row>
    <row r="246" spans="1:239" x14ac:dyDescent="0.25">
      <c r="A246" s="129"/>
      <c r="B246" s="129"/>
      <c r="C246" s="129"/>
      <c r="D246" s="129"/>
      <c r="E246" s="129"/>
      <c r="F246" s="129"/>
      <c r="G246" s="129"/>
      <c r="H246" s="129"/>
      <c r="I246" s="129"/>
      <c r="J246" s="129"/>
      <c r="K246" s="129"/>
      <c r="L246" s="129"/>
      <c r="M246" s="129"/>
      <c r="N246" s="129"/>
      <c r="O246" s="129"/>
      <c r="P246" s="129"/>
      <c r="Q246" s="129"/>
      <c r="R246" s="129"/>
      <c r="S246" s="129"/>
      <c r="T246" s="129"/>
      <c r="U246" s="129"/>
      <c r="V246" s="129"/>
      <c r="W246" s="129"/>
      <c r="X246" s="129"/>
      <c r="Y246" s="129"/>
      <c r="Z246" s="129"/>
      <c r="AA246" s="129"/>
      <c r="AB246" s="129"/>
      <c r="AC246" s="129"/>
      <c r="AD246" s="129"/>
      <c r="AE246" s="129"/>
      <c r="AF246" s="129"/>
      <c r="AG246" s="129"/>
      <c r="AH246" s="129"/>
      <c r="AI246" s="129"/>
      <c r="AJ246" s="129"/>
      <c r="AK246" s="129"/>
      <c r="AL246" s="129"/>
      <c r="AM246" s="129"/>
      <c r="AN246" s="129"/>
      <c r="AO246" s="129"/>
      <c r="AP246" s="129"/>
      <c r="AQ246" s="129"/>
      <c r="AR246" s="129"/>
      <c r="AS246" s="129"/>
      <c r="AT246" s="129"/>
      <c r="AU246" s="129"/>
      <c r="AV246" s="129"/>
      <c r="AW246" s="129"/>
      <c r="AX246" s="129"/>
      <c r="AY246" s="129"/>
      <c r="AZ246" s="129"/>
      <c r="BA246" s="129"/>
      <c r="BB246" s="129"/>
      <c r="BC246" s="129"/>
      <c r="BD246" s="129"/>
      <c r="BE246" s="129"/>
      <c r="BF246" s="129"/>
      <c r="BG246" s="129"/>
      <c r="BH246" s="129"/>
      <c r="BI246" s="129"/>
      <c r="BJ246" s="129"/>
      <c r="BK246" s="129"/>
      <c r="BL246" s="129"/>
      <c r="BM246" s="129"/>
      <c r="BN246" s="129"/>
      <c r="BO246" s="129"/>
      <c r="BP246" s="129"/>
      <c r="BQ246" s="129"/>
      <c r="BR246" s="129"/>
      <c r="BS246" s="129"/>
      <c r="BT246" s="129"/>
      <c r="BU246" s="129"/>
      <c r="BV246" s="129"/>
      <c r="BW246" s="129"/>
      <c r="BX246" s="129"/>
      <c r="BY246" s="129"/>
      <c r="BZ246" s="129"/>
      <c r="CA246" s="129"/>
      <c r="CB246" s="129"/>
      <c r="CC246" s="129"/>
      <c r="CD246" s="129"/>
      <c r="CE246" s="129"/>
      <c r="CF246" s="129"/>
      <c r="CG246" s="129"/>
      <c r="CH246" s="129"/>
      <c r="CI246" s="129"/>
      <c r="CJ246" s="129"/>
      <c r="CK246" s="129"/>
      <c r="CL246" s="129"/>
      <c r="CM246" s="129"/>
      <c r="CN246" s="129"/>
      <c r="CO246" s="129"/>
      <c r="CP246" s="129"/>
      <c r="CQ246" s="129"/>
      <c r="CR246" s="129"/>
      <c r="CS246" s="129"/>
      <c r="CT246" s="129"/>
      <c r="CU246" s="129"/>
      <c r="CV246" s="129"/>
      <c r="CW246" s="129"/>
      <c r="CX246" s="129"/>
      <c r="CY246" s="129"/>
      <c r="CZ246" s="129"/>
      <c r="DA246" s="129"/>
      <c r="DB246" s="129"/>
      <c r="DC246" s="129"/>
      <c r="DD246" s="129"/>
      <c r="DE246" s="129"/>
      <c r="DF246" s="129"/>
      <c r="DG246" s="129"/>
      <c r="DH246" s="129"/>
      <c r="DI246" s="129"/>
      <c r="DJ246" s="129"/>
      <c r="DK246" s="129"/>
      <c r="DL246" s="129"/>
      <c r="DM246" s="129"/>
      <c r="DN246" s="129"/>
      <c r="DO246" s="129"/>
      <c r="DP246" s="129"/>
      <c r="DQ246" s="129"/>
      <c r="DR246" s="129"/>
      <c r="DS246" s="129"/>
      <c r="DT246" s="129" t="str">
        <f t="shared" ca="1" si="14"/>
        <v/>
      </c>
      <c r="DU246" s="129"/>
      <c r="DV246" s="129"/>
      <c r="DW246" s="129"/>
      <c r="DX246" s="129"/>
      <c r="DY246" s="129"/>
      <c r="DZ246" s="129"/>
      <c r="EA246" s="129"/>
      <c r="EB246" s="129"/>
      <c r="EC246" s="129"/>
      <c r="ED246" s="129"/>
      <c r="EE246" s="129"/>
      <c r="EF246" s="129"/>
      <c r="IE246" s="128" t="str">
        <f t="shared" ca="1" si="15"/>
        <v/>
      </c>
    </row>
    <row r="247" spans="1:239" x14ac:dyDescent="0.25">
      <c r="A247" s="129"/>
      <c r="B247" s="129"/>
      <c r="C247" s="129"/>
      <c r="D247" s="129"/>
      <c r="E247" s="129"/>
      <c r="F247" s="129"/>
      <c r="G247" s="129"/>
      <c r="H247" s="129"/>
      <c r="I247" s="129"/>
      <c r="J247" s="129"/>
      <c r="K247" s="129"/>
      <c r="L247" s="129"/>
      <c r="M247" s="129"/>
      <c r="N247" s="129"/>
      <c r="O247" s="129"/>
      <c r="P247" s="129"/>
      <c r="Q247" s="129"/>
      <c r="R247" s="129"/>
      <c r="S247" s="129"/>
      <c r="T247" s="129"/>
      <c r="U247" s="129"/>
      <c r="V247" s="129"/>
      <c r="W247" s="129"/>
      <c r="X247" s="129"/>
      <c r="Y247" s="129"/>
      <c r="Z247" s="129"/>
      <c r="AA247" s="129"/>
      <c r="AB247" s="129"/>
      <c r="AC247" s="129"/>
      <c r="AD247" s="129"/>
      <c r="AE247" s="129"/>
      <c r="AF247" s="129"/>
      <c r="AG247" s="129"/>
      <c r="AH247" s="129"/>
      <c r="AI247" s="129"/>
      <c r="AJ247" s="129"/>
      <c r="AK247" s="129"/>
      <c r="AL247" s="129"/>
      <c r="AM247" s="129"/>
      <c r="AN247" s="129"/>
      <c r="AO247" s="129"/>
      <c r="AP247" s="129"/>
      <c r="AQ247" s="129"/>
      <c r="AR247" s="129"/>
      <c r="AS247" s="129"/>
      <c r="AT247" s="129"/>
      <c r="AU247" s="129"/>
      <c r="AV247" s="129"/>
      <c r="AW247" s="129"/>
      <c r="AX247" s="129"/>
      <c r="AY247" s="129"/>
      <c r="AZ247" s="129"/>
      <c r="BA247" s="129"/>
      <c r="BB247" s="129"/>
      <c r="BC247" s="129"/>
      <c r="BD247" s="129"/>
      <c r="BE247" s="129"/>
      <c r="BF247" s="129"/>
      <c r="BG247" s="129"/>
      <c r="BH247" s="129"/>
      <c r="BI247" s="129"/>
      <c r="BJ247" s="129"/>
      <c r="BK247" s="129"/>
      <c r="BL247" s="129"/>
      <c r="BM247" s="129"/>
      <c r="BN247" s="129"/>
      <c r="BO247" s="129"/>
      <c r="BP247" s="129"/>
      <c r="BQ247" s="129"/>
      <c r="BR247" s="129"/>
      <c r="BS247" s="129"/>
      <c r="BT247" s="129"/>
      <c r="BU247" s="129"/>
      <c r="BV247" s="129"/>
      <c r="BW247" s="129"/>
      <c r="BX247" s="129"/>
      <c r="BY247" s="129"/>
      <c r="BZ247" s="129"/>
      <c r="CA247" s="129"/>
      <c r="CB247" s="129"/>
      <c r="CC247" s="129"/>
      <c r="CD247" s="129"/>
      <c r="CE247" s="129"/>
      <c r="CF247" s="129"/>
      <c r="CG247" s="129"/>
      <c r="CH247" s="129"/>
      <c r="CI247" s="129"/>
      <c r="CJ247" s="129"/>
      <c r="CK247" s="129"/>
      <c r="CL247" s="129"/>
      <c r="CM247" s="129"/>
      <c r="CN247" s="129"/>
      <c r="CO247" s="129"/>
      <c r="CP247" s="129"/>
      <c r="CQ247" s="129"/>
      <c r="CR247" s="129"/>
      <c r="CS247" s="129"/>
      <c r="CT247" s="129"/>
      <c r="CU247" s="129"/>
      <c r="CV247" s="129"/>
      <c r="CW247" s="129"/>
      <c r="CX247" s="129"/>
      <c r="CY247" s="129"/>
      <c r="CZ247" s="129"/>
      <c r="DA247" s="129"/>
      <c r="DB247" s="129"/>
      <c r="DC247" s="129"/>
      <c r="DD247" s="129"/>
      <c r="DE247" s="129"/>
      <c r="DF247" s="129"/>
      <c r="DG247" s="129"/>
      <c r="DH247" s="129"/>
      <c r="DI247" s="129"/>
      <c r="DJ247" s="129"/>
      <c r="DK247" s="129"/>
      <c r="DL247" s="129"/>
      <c r="DM247" s="129"/>
      <c r="DN247" s="129"/>
      <c r="DO247" s="129"/>
      <c r="DP247" s="129"/>
      <c r="DQ247" s="129"/>
      <c r="DR247" s="129"/>
      <c r="DS247" s="129"/>
      <c r="DT247" s="129" t="str">
        <f t="shared" ca="1" si="14"/>
        <v/>
      </c>
      <c r="DU247" s="129"/>
      <c r="DV247" s="129"/>
      <c r="DW247" s="129"/>
      <c r="DX247" s="129"/>
      <c r="DY247" s="129"/>
      <c r="DZ247" s="129"/>
      <c r="EA247" s="129"/>
      <c r="EB247" s="129"/>
      <c r="EC247" s="129"/>
      <c r="ED247" s="129"/>
      <c r="EE247" s="129"/>
      <c r="EF247" s="129"/>
      <c r="IE247" s="128" t="str">
        <f t="shared" ca="1" si="15"/>
        <v/>
      </c>
    </row>
    <row r="248" spans="1:239" x14ac:dyDescent="0.25">
      <c r="A248" s="129"/>
      <c r="B248" s="129"/>
      <c r="C248" s="129"/>
      <c r="D248" s="129"/>
      <c r="E248" s="129"/>
      <c r="F248" s="129"/>
      <c r="G248" s="129"/>
      <c r="H248" s="129"/>
      <c r="I248" s="129"/>
      <c r="J248" s="129"/>
      <c r="K248" s="129"/>
      <c r="L248" s="129"/>
      <c r="M248" s="129"/>
      <c r="N248" s="129"/>
      <c r="O248" s="129"/>
      <c r="P248" s="129"/>
      <c r="Q248" s="129"/>
      <c r="R248" s="129"/>
      <c r="S248" s="129"/>
      <c r="T248" s="129"/>
      <c r="U248" s="129"/>
      <c r="V248" s="129"/>
      <c r="W248" s="129"/>
      <c r="X248" s="129"/>
      <c r="Y248" s="129"/>
      <c r="Z248" s="129"/>
      <c r="AA248" s="129"/>
      <c r="AB248" s="129"/>
      <c r="AC248" s="129"/>
      <c r="AD248" s="129"/>
      <c r="AE248" s="129"/>
      <c r="AF248" s="129"/>
      <c r="AG248" s="129"/>
      <c r="AH248" s="129"/>
      <c r="AI248" s="129"/>
      <c r="AJ248" s="129"/>
      <c r="AK248" s="129"/>
      <c r="AL248" s="129"/>
      <c r="AM248" s="129"/>
      <c r="AN248" s="129"/>
      <c r="AO248" s="129"/>
      <c r="AP248" s="129"/>
      <c r="AQ248" s="129"/>
      <c r="AR248" s="129"/>
      <c r="AS248" s="129"/>
      <c r="AT248" s="129"/>
      <c r="AU248" s="129"/>
      <c r="AV248" s="129"/>
      <c r="AW248" s="129"/>
      <c r="AX248" s="129"/>
      <c r="AY248" s="129"/>
      <c r="AZ248" s="129"/>
      <c r="BA248" s="129"/>
      <c r="BB248" s="129"/>
      <c r="BC248" s="129"/>
      <c r="BD248" s="129"/>
      <c r="BE248" s="129"/>
      <c r="BF248" s="129"/>
      <c r="BG248" s="129"/>
      <c r="BH248" s="129"/>
      <c r="BI248" s="129"/>
      <c r="BJ248" s="129"/>
      <c r="BK248" s="129"/>
      <c r="BL248" s="129"/>
      <c r="BM248" s="129"/>
      <c r="BN248" s="129"/>
      <c r="BO248" s="129"/>
      <c r="BP248" s="129"/>
      <c r="BQ248" s="129"/>
      <c r="BR248" s="129"/>
      <c r="BS248" s="129"/>
      <c r="BT248" s="129"/>
      <c r="BU248" s="129"/>
      <c r="BV248" s="129"/>
      <c r="BW248" s="129"/>
      <c r="BX248" s="129"/>
      <c r="BY248" s="129"/>
      <c r="BZ248" s="129"/>
      <c r="CA248" s="129"/>
      <c r="CB248" s="129"/>
      <c r="CC248" s="129"/>
      <c r="CD248" s="129"/>
      <c r="CE248" s="129"/>
      <c r="CF248" s="129"/>
      <c r="CG248" s="129"/>
      <c r="CH248" s="129"/>
      <c r="CI248" s="129"/>
      <c r="CJ248" s="129"/>
      <c r="CK248" s="129"/>
      <c r="CL248" s="129"/>
      <c r="CM248" s="129"/>
      <c r="CN248" s="129"/>
      <c r="CO248" s="129"/>
      <c r="CP248" s="129"/>
      <c r="CQ248" s="129"/>
      <c r="CR248" s="129"/>
      <c r="CS248" s="129"/>
      <c r="CT248" s="129"/>
      <c r="CU248" s="129"/>
      <c r="CV248" s="129"/>
      <c r="CW248" s="129"/>
      <c r="CX248" s="129"/>
      <c r="CY248" s="129"/>
      <c r="CZ248" s="129"/>
      <c r="DA248" s="129"/>
      <c r="DB248" s="129"/>
      <c r="DC248" s="129"/>
      <c r="DD248" s="129"/>
      <c r="DE248" s="129"/>
      <c r="DF248" s="129"/>
      <c r="DG248" s="129"/>
      <c r="DH248" s="129"/>
      <c r="DI248" s="129"/>
      <c r="DJ248" s="129"/>
      <c r="DK248" s="129"/>
      <c r="DL248" s="129"/>
      <c r="DM248" s="129"/>
      <c r="DN248" s="129"/>
      <c r="DO248" s="129"/>
      <c r="DP248" s="129"/>
      <c r="DQ248" s="129"/>
      <c r="DR248" s="129"/>
      <c r="DS248" s="129"/>
      <c r="DT248" s="129" t="str">
        <f t="shared" ca="1" si="14"/>
        <v/>
      </c>
      <c r="DU248" s="129"/>
      <c r="DV248" s="129"/>
      <c r="DW248" s="129"/>
      <c r="DX248" s="129"/>
      <c r="DY248" s="129"/>
      <c r="DZ248" s="129"/>
      <c r="EA248" s="129"/>
      <c r="EB248" s="129"/>
      <c r="EC248" s="129"/>
      <c r="ED248" s="129"/>
      <c r="EE248" s="129"/>
      <c r="EF248" s="129"/>
      <c r="IE248" s="128" t="str">
        <f t="shared" ca="1" si="15"/>
        <v/>
      </c>
    </row>
    <row r="249" spans="1:239" x14ac:dyDescent="0.25">
      <c r="A249" s="129"/>
      <c r="B249" s="129"/>
      <c r="C249" s="129"/>
      <c r="D249" s="129"/>
      <c r="E249" s="129"/>
      <c r="F249" s="129"/>
      <c r="G249" s="129"/>
      <c r="H249" s="129"/>
      <c r="I249" s="129"/>
      <c r="J249" s="129"/>
      <c r="K249" s="129"/>
      <c r="L249" s="129"/>
      <c r="M249" s="129"/>
      <c r="N249" s="129"/>
      <c r="O249" s="129"/>
      <c r="P249" s="129"/>
      <c r="Q249" s="129"/>
      <c r="R249" s="129"/>
      <c r="S249" s="129"/>
      <c r="T249" s="129"/>
      <c r="U249" s="129"/>
      <c r="V249" s="129"/>
      <c r="W249" s="129"/>
      <c r="X249" s="129"/>
      <c r="Y249" s="129"/>
      <c r="Z249" s="129"/>
      <c r="AA249" s="129"/>
      <c r="AB249" s="129"/>
      <c r="AC249" s="129"/>
      <c r="AD249" s="129"/>
      <c r="AE249" s="129"/>
      <c r="AF249" s="129"/>
      <c r="AG249" s="129"/>
      <c r="AH249" s="129"/>
      <c r="AI249" s="129"/>
      <c r="AJ249" s="129"/>
      <c r="AK249" s="129"/>
      <c r="AL249" s="129"/>
      <c r="AM249" s="129"/>
      <c r="AN249" s="129"/>
      <c r="AO249" s="129"/>
      <c r="AP249" s="129"/>
      <c r="AQ249" s="129"/>
      <c r="AR249" s="129"/>
      <c r="AS249" s="129"/>
      <c r="AT249" s="129"/>
      <c r="AU249" s="129"/>
      <c r="AV249" s="129"/>
      <c r="AW249" s="129"/>
      <c r="AX249" s="129"/>
      <c r="AY249" s="129"/>
      <c r="AZ249" s="129"/>
      <c r="BA249" s="129"/>
      <c r="BB249" s="129"/>
      <c r="BC249" s="129"/>
      <c r="BD249" s="129"/>
      <c r="BE249" s="129"/>
      <c r="BF249" s="129"/>
      <c r="BG249" s="129"/>
      <c r="BH249" s="129"/>
      <c r="BI249" s="129"/>
      <c r="BJ249" s="129"/>
      <c r="BK249" s="129"/>
      <c r="BL249" s="129"/>
      <c r="BM249" s="129"/>
      <c r="BN249" s="129"/>
      <c r="BO249" s="129"/>
      <c r="BP249" s="129"/>
      <c r="BQ249" s="129"/>
      <c r="BR249" s="129"/>
      <c r="BS249" s="129"/>
      <c r="BT249" s="129"/>
      <c r="BU249" s="129"/>
      <c r="BV249" s="129"/>
      <c r="BW249" s="129"/>
      <c r="BX249" s="129"/>
      <c r="BY249" s="129"/>
      <c r="BZ249" s="129"/>
      <c r="CA249" s="129"/>
      <c r="CB249" s="129"/>
      <c r="CC249" s="129"/>
      <c r="CD249" s="129"/>
      <c r="CE249" s="129"/>
      <c r="CF249" s="129"/>
      <c r="CG249" s="129"/>
      <c r="CH249" s="129"/>
      <c r="CI249" s="129"/>
      <c r="CJ249" s="129"/>
      <c r="CK249" s="129"/>
      <c r="CL249" s="129"/>
      <c r="CM249" s="129"/>
      <c r="CN249" s="129"/>
      <c r="CO249" s="129"/>
      <c r="CP249" s="129"/>
      <c r="CQ249" s="129"/>
      <c r="CR249" s="129"/>
      <c r="CS249" s="129"/>
      <c r="CT249" s="129"/>
      <c r="CU249" s="129"/>
      <c r="CV249" s="129"/>
      <c r="CW249" s="129"/>
      <c r="CX249" s="129"/>
      <c r="CY249" s="129"/>
      <c r="CZ249" s="129"/>
      <c r="DA249" s="129"/>
      <c r="DB249" s="129"/>
      <c r="DC249" s="129"/>
      <c r="DD249" s="129"/>
      <c r="DE249" s="129"/>
      <c r="DF249" s="129"/>
      <c r="DG249" s="129"/>
      <c r="DH249" s="129"/>
      <c r="DI249" s="129"/>
      <c r="DJ249" s="129"/>
      <c r="DK249" s="129"/>
      <c r="DL249" s="129"/>
      <c r="DM249" s="129"/>
      <c r="DN249" s="129"/>
      <c r="DO249" s="129"/>
      <c r="DP249" s="129"/>
      <c r="DQ249" s="129"/>
      <c r="DR249" s="129"/>
      <c r="DS249" s="129"/>
      <c r="DT249" s="129" t="str">
        <f t="shared" ca="1" si="14"/>
        <v/>
      </c>
      <c r="DU249" s="129"/>
      <c r="DV249" s="129"/>
      <c r="DW249" s="129"/>
      <c r="DX249" s="129"/>
      <c r="DY249" s="129"/>
      <c r="DZ249" s="129"/>
      <c r="EA249" s="129"/>
      <c r="EB249" s="129"/>
      <c r="EC249" s="129"/>
      <c r="ED249" s="129"/>
      <c r="EE249" s="129"/>
      <c r="EF249" s="129"/>
      <c r="IE249" s="128" t="str">
        <f t="shared" ca="1" si="15"/>
        <v/>
      </c>
    </row>
    <row r="250" spans="1:239" x14ac:dyDescent="0.25">
      <c r="A250" s="129"/>
      <c r="B250" s="129"/>
      <c r="C250" s="129"/>
      <c r="D250" s="129"/>
      <c r="E250" s="129"/>
      <c r="F250" s="129"/>
      <c r="G250" s="129"/>
      <c r="H250" s="129"/>
      <c r="I250" s="129"/>
      <c r="J250" s="129"/>
      <c r="K250" s="129"/>
      <c r="L250" s="129"/>
      <c r="M250" s="129"/>
      <c r="N250" s="129"/>
      <c r="O250" s="129"/>
      <c r="P250" s="129"/>
      <c r="Q250" s="129"/>
      <c r="R250" s="129"/>
      <c r="S250" s="129"/>
      <c r="T250" s="129"/>
      <c r="U250" s="129"/>
      <c r="V250" s="129"/>
      <c r="W250" s="129"/>
      <c r="X250" s="129"/>
      <c r="Y250" s="129"/>
      <c r="Z250" s="129"/>
      <c r="AA250" s="129"/>
      <c r="AB250" s="129"/>
      <c r="AC250" s="129"/>
      <c r="AD250" s="129"/>
      <c r="AE250" s="129"/>
      <c r="AF250" s="129"/>
      <c r="AG250" s="129"/>
      <c r="AH250" s="129"/>
      <c r="AI250" s="129"/>
      <c r="AJ250" s="129"/>
      <c r="AK250" s="129"/>
      <c r="AL250" s="129"/>
      <c r="AM250" s="129"/>
      <c r="AN250" s="129"/>
      <c r="AO250" s="129"/>
      <c r="AP250" s="129"/>
      <c r="AQ250" s="129"/>
      <c r="AR250" s="129"/>
      <c r="AS250" s="129"/>
      <c r="AT250" s="129"/>
      <c r="AU250" s="129"/>
      <c r="AV250" s="129"/>
      <c r="AW250" s="129"/>
      <c r="AX250" s="129"/>
      <c r="AY250" s="129"/>
      <c r="AZ250" s="129"/>
      <c r="BA250" s="129"/>
      <c r="BB250" s="129"/>
      <c r="BC250" s="129"/>
      <c r="BD250" s="129"/>
      <c r="BE250" s="129"/>
      <c r="BF250" s="129"/>
      <c r="BG250" s="129"/>
      <c r="BH250" s="129"/>
      <c r="BI250" s="129"/>
      <c r="BJ250" s="129"/>
      <c r="BK250" s="129"/>
      <c r="BL250" s="129"/>
      <c r="BM250" s="129"/>
      <c r="BN250" s="129"/>
      <c r="BO250" s="129"/>
      <c r="BP250" s="129"/>
      <c r="BQ250" s="129"/>
      <c r="BR250" s="129"/>
      <c r="BS250" s="129"/>
      <c r="BT250" s="129"/>
      <c r="BU250" s="129"/>
      <c r="BV250" s="129"/>
      <c r="BW250" s="129"/>
      <c r="BX250" s="129"/>
      <c r="BY250" s="129"/>
      <c r="BZ250" s="129"/>
      <c r="CA250" s="129"/>
      <c r="CB250" s="129"/>
      <c r="CC250" s="129"/>
      <c r="CD250" s="129"/>
      <c r="CE250" s="129"/>
      <c r="CF250" s="129"/>
      <c r="CG250" s="129"/>
      <c r="CH250" s="129"/>
      <c r="CI250" s="129"/>
      <c r="CJ250" s="129"/>
      <c r="CK250" s="129"/>
      <c r="CL250" s="129"/>
      <c r="CM250" s="129"/>
      <c r="CN250" s="129"/>
      <c r="CO250" s="129"/>
      <c r="CP250" s="129"/>
      <c r="CQ250" s="129"/>
      <c r="CR250" s="129"/>
      <c r="CS250" s="129"/>
      <c r="CT250" s="129"/>
      <c r="CU250" s="129"/>
      <c r="CV250" s="129"/>
      <c r="CW250" s="129"/>
      <c r="CX250" s="129"/>
      <c r="CY250" s="129"/>
      <c r="CZ250" s="129"/>
      <c r="DA250" s="129"/>
      <c r="DB250" s="129"/>
      <c r="DC250" s="129"/>
      <c r="DD250" s="129"/>
      <c r="DE250" s="129"/>
      <c r="DF250" s="129"/>
      <c r="DG250" s="129"/>
      <c r="DH250" s="129"/>
      <c r="DI250" s="129"/>
      <c r="DJ250" s="129"/>
      <c r="DK250" s="129"/>
      <c r="DL250" s="129"/>
      <c r="DM250" s="129"/>
      <c r="DN250" s="129"/>
      <c r="DO250" s="129"/>
      <c r="DP250" s="129"/>
      <c r="DQ250" s="129"/>
      <c r="DR250" s="129"/>
      <c r="DS250" s="129"/>
      <c r="DT250" s="129" t="str">
        <f t="shared" ca="1" si="14"/>
        <v/>
      </c>
      <c r="DU250" s="129"/>
      <c r="DV250" s="129"/>
      <c r="DW250" s="129"/>
      <c r="DX250" s="129"/>
      <c r="DY250" s="129"/>
      <c r="DZ250" s="129"/>
      <c r="EA250" s="129"/>
      <c r="EB250" s="129"/>
      <c r="EC250" s="129"/>
      <c r="ED250" s="129"/>
      <c r="EE250" s="129"/>
      <c r="EF250" s="129"/>
      <c r="IE250" s="128" t="str">
        <f t="shared" ca="1" si="15"/>
        <v/>
      </c>
    </row>
    <row r="251" spans="1:239" x14ac:dyDescent="0.25">
      <c r="A251" s="129"/>
      <c r="B251" s="129"/>
      <c r="C251" s="129"/>
      <c r="D251" s="129"/>
      <c r="E251" s="129"/>
      <c r="F251" s="129"/>
      <c r="G251" s="129"/>
      <c r="H251" s="129"/>
      <c r="I251" s="129"/>
      <c r="J251" s="129"/>
      <c r="K251" s="129"/>
      <c r="L251" s="129"/>
      <c r="M251" s="129"/>
      <c r="N251" s="129"/>
      <c r="O251" s="129"/>
      <c r="P251" s="129"/>
      <c r="Q251" s="129"/>
      <c r="R251" s="129"/>
      <c r="S251" s="129"/>
      <c r="T251" s="129"/>
      <c r="U251" s="129"/>
      <c r="V251" s="129"/>
      <c r="W251" s="129"/>
      <c r="X251" s="129"/>
      <c r="Y251" s="129"/>
      <c r="Z251" s="129"/>
      <c r="AA251" s="129"/>
      <c r="AB251" s="129"/>
      <c r="AC251" s="129"/>
      <c r="AD251" s="129"/>
      <c r="AE251" s="129"/>
      <c r="AF251" s="129"/>
      <c r="AG251" s="129"/>
      <c r="AH251" s="129"/>
      <c r="AI251" s="129"/>
      <c r="AJ251" s="129"/>
      <c r="AK251" s="129"/>
      <c r="AL251" s="129"/>
      <c r="AM251" s="129"/>
      <c r="AN251" s="129"/>
      <c r="AO251" s="129"/>
      <c r="AP251" s="129"/>
      <c r="AQ251" s="129"/>
      <c r="AR251" s="129"/>
      <c r="AS251" s="129"/>
      <c r="AT251" s="129"/>
      <c r="AU251" s="129"/>
      <c r="AV251" s="129"/>
      <c r="AW251" s="129"/>
      <c r="AX251" s="129"/>
      <c r="AY251" s="129"/>
      <c r="AZ251" s="129"/>
      <c r="BA251" s="129"/>
      <c r="BB251" s="129"/>
      <c r="BC251" s="129"/>
      <c r="BD251" s="129"/>
      <c r="BE251" s="129"/>
      <c r="BF251" s="129"/>
      <c r="BG251" s="129"/>
      <c r="BH251" s="129"/>
      <c r="BI251" s="129"/>
      <c r="BJ251" s="129"/>
      <c r="BK251" s="129"/>
      <c r="BL251" s="129"/>
      <c r="BM251" s="129"/>
      <c r="BN251" s="129"/>
      <c r="BO251" s="129"/>
      <c r="BP251" s="129"/>
      <c r="BQ251" s="129"/>
      <c r="BR251" s="129"/>
      <c r="BS251" s="129"/>
      <c r="BT251" s="129"/>
      <c r="BU251" s="129"/>
      <c r="BV251" s="129"/>
      <c r="BW251" s="129"/>
      <c r="BX251" s="129"/>
      <c r="BY251" s="129"/>
      <c r="BZ251" s="129"/>
      <c r="CA251" s="129"/>
      <c r="CB251" s="129"/>
      <c r="CC251" s="129"/>
      <c r="CD251" s="129"/>
      <c r="CE251" s="129"/>
      <c r="CF251" s="129"/>
      <c r="CG251" s="129"/>
      <c r="CH251" s="129"/>
      <c r="CI251" s="129"/>
      <c r="CJ251" s="129"/>
      <c r="CK251" s="129"/>
      <c r="CL251" s="129"/>
      <c r="CM251" s="129"/>
      <c r="CN251" s="129"/>
      <c r="CO251" s="129"/>
      <c r="CP251" s="129"/>
      <c r="CQ251" s="129"/>
      <c r="CR251" s="129"/>
      <c r="CS251" s="129"/>
      <c r="CT251" s="129"/>
      <c r="CU251" s="129"/>
      <c r="CV251" s="129"/>
      <c r="CW251" s="129"/>
      <c r="CX251" s="129"/>
      <c r="CY251" s="129"/>
      <c r="CZ251" s="129"/>
      <c r="DA251" s="129"/>
      <c r="DB251" s="129"/>
      <c r="DC251" s="129"/>
      <c r="DD251" s="129"/>
      <c r="DE251" s="129"/>
      <c r="DF251" s="129"/>
      <c r="DG251" s="129"/>
      <c r="DH251" s="129"/>
      <c r="DI251" s="129"/>
      <c r="DJ251" s="129"/>
      <c r="DK251" s="129"/>
      <c r="DL251" s="129"/>
      <c r="DM251" s="129"/>
      <c r="DN251" s="129"/>
      <c r="DO251" s="129"/>
      <c r="DP251" s="129"/>
      <c r="DQ251" s="129"/>
      <c r="DR251" s="129"/>
      <c r="DS251" s="129"/>
      <c r="DT251" s="129" t="str">
        <f t="shared" ca="1" si="14"/>
        <v/>
      </c>
      <c r="DU251" s="129"/>
      <c r="DV251" s="129"/>
      <c r="DW251" s="129"/>
      <c r="DX251" s="129"/>
      <c r="DY251" s="129"/>
      <c r="DZ251" s="129"/>
      <c r="EA251" s="129"/>
      <c r="EB251" s="129"/>
      <c r="EC251" s="129"/>
      <c r="ED251" s="129"/>
      <c r="EE251" s="129"/>
      <c r="EF251" s="129"/>
      <c r="IE251" s="128" t="str">
        <f t="shared" ca="1" si="15"/>
        <v/>
      </c>
    </row>
    <row r="252" spans="1:239" x14ac:dyDescent="0.25">
      <c r="A252" s="129"/>
      <c r="B252" s="129"/>
      <c r="C252" s="129"/>
      <c r="D252" s="129"/>
      <c r="E252" s="129"/>
      <c r="F252" s="129"/>
      <c r="G252" s="129"/>
      <c r="H252" s="129"/>
      <c r="I252" s="129"/>
      <c r="J252" s="129"/>
      <c r="K252" s="129"/>
      <c r="L252" s="129"/>
      <c r="M252" s="129"/>
      <c r="N252" s="129"/>
      <c r="O252" s="129"/>
      <c r="P252" s="129"/>
      <c r="Q252" s="129"/>
      <c r="R252" s="129"/>
      <c r="S252" s="129"/>
      <c r="T252" s="129"/>
      <c r="U252" s="129"/>
      <c r="V252" s="129"/>
      <c r="W252" s="129"/>
      <c r="X252" s="129"/>
      <c r="Y252" s="129"/>
      <c r="Z252" s="129"/>
      <c r="AA252" s="129"/>
      <c r="AB252" s="129"/>
      <c r="AC252" s="129"/>
      <c r="AD252" s="129"/>
      <c r="AE252" s="129"/>
      <c r="AF252" s="129"/>
      <c r="AG252" s="129"/>
      <c r="AH252" s="129"/>
      <c r="AI252" s="129"/>
      <c r="AJ252" s="129"/>
      <c r="AK252" s="129"/>
      <c r="AL252" s="129"/>
      <c r="AM252" s="129"/>
      <c r="AN252" s="129"/>
      <c r="AO252" s="129"/>
      <c r="AP252" s="129"/>
      <c r="AQ252" s="129"/>
      <c r="AR252" s="129"/>
      <c r="AS252" s="129"/>
      <c r="AT252" s="129"/>
      <c r="AU252" s="129"/>
      <c r="AV252" s="129"/>
      <c r="AW252" s="129"/>
      <c r="AX252" s="129"/>
      <c r="AY252" s="129"/>
      <c r="AZ252" s="129"/>
      <c r="BA252" s="129"/>
      <c r="BB252" s="129"/>
      <c r="BC252" s="129"/>
      <c r="BD252" s="129"/>
      <c r="BE252" s="129"/>
      <c r="BF252" s="129"/>
      <c r="BG252" s="129"/>
      <c r="BH252" s="129"/>
      <c r="BI252" s="129"/>
      <c r="BJ252" s="129"/>
      <c r="BK252" s="129"/>
      <c r="BL252" s="129"/>
      <c r="BM252" s="129"/>
      <c r="BN252" s="129"/>
      <c r="BO252" s="129"/>
      <c r="BP252" s="129"/>
      <c r="BQ252" s="129"/>
      <c r="BR252" s="129"/>
      <c r="BS252" s="129"/>
      <c r="BT252" s="129"/>
      <c r="BU252" s="129"/>
      <c r="BV252" s="129"/>
      <c r="BW252" s="129"/>
      <c r="BX252" s="129"/>
      <c r="BY252" s="129"/>
      <c r="BZ252" s="129"/>
      <c r="CA252" s="129"/>
      <c r="CB252" s="129"/>
      <c r="CC252" s="129"/>
      <c r="CD252" s="129"/>
      <c r="CE252" s="129"/>
      <c r="CF252" s="129"/>
      <c r="CG252" s="129"/>
      <c r="CH252" s="129"/>
      <c r="CI252" s="129"/>
      <c r="CJ252" s="129"/>
      <c r="CK252" s="129"/>
      <c r="CL252" s="129"/>
      <c r="CM252" s="129"/>
      <c r="CN252" s="129"/>
      <c r="CO252" s="129"/>
      <c r="CP252" s="129"/>
      <c r="CQ252" s="129"/>
      <c r="CR252" s="129"/>
      <c r="CS252" s="129"/>
      <c r="CT252" s="129"/>
      <c r="CU252" s="129"/>
      <c r="CV252" s="129"/>
      <c r="CW252" s="129"/>
      <c r="CX252" s="129"/>
      <c r="CY252" s="129"/>
      <c r="CZ252" s="129"/>
      <c r="DA252" s="129"/>
      <c r="DB252" s="129"/>
      <c r="DC252" s="129"/>
      <c r="DD252" s="129"/>
      <c r="DE252" s="129"/>
      <c r="DF252" s="129"/>
      <c r="DG252" s="129"/>
      <c r="DH252" s="129"/>
      <c r="DI252" s="129"/>
      <c r="DJ252" s="129"/>
      <c r="DK252" s="129"/>
      <c r="DL252" s="129"/>
      <c r="DM252" s="129"/>
      <c r="DN252" s="129"/>
      <c r="DO252" s="129"/>
      <c r="DP252" s="129"/>
      <c r="DQ252" s="129"/>
      <c r="DR252" s="129"/>
      <c r="DS252" s="129"/>
      <c r="DT252" s="129" t="str">
        <f t="shared" ca="1" si="14"/>
        <v/>
      </c>
      <c r="DU252" s="129"/>
      <c r="DV252" s="129"/>
      <c r="DW252" s="129"/>
      <c r="DX252" s="129"/>
      <c r="DY252" s="129"/>
      <c r="DZ252" s="129"/>
      <c r="EA252" s="129"/>
      <c r="EB252" s="129"/>
      <c r="EC252" s="129"/>
      <c r="ED252" s="129"/>
      <c r="EE252" s="129"/>
      <c r="EF252" s="129"/>
      <c r="IE252" s="128" t="str">
        <f t="shared" ca="1" si="15"/>
        <v/>
      </c>
    </row>
    <row r="253" spans="1:239" x14ac:dyDescent="0.25">
      <c r="A253" s="129"/>
      <c r="B253" s="129"/>
      <c r="C253" s="129"/>
      <c r="D253" s="129"/>
      <c r="E253" s="129"/>
      <c r="F253" s="129"/>
      <c r="G253" s="129"/>
      <c r="H253" s="129"/>
      <c r="I253" s="129"/>
      <c r="J253" s="129"/>
      <c r="K253" s="129"/>
      <c r="L253" s="129"/>
      <c r="M253" s="129"/>
      <c r="N253" s="129"/>
      <c r="O253" s="129"/>
      <c r="P253" s="129"/>
      <c r="Q253" s="129"/>
      <c r="R253" s="129"/>
      <c r="S253" s="129"/>
      <c r="T253" s="129"/>
      <c r="U253" s="129"/>
      <c r="V253" s="129"/>
      <c r="W253" s="129"/>
      <c r="X253" s="129"/>
      <c r="Y253" s="129"/>
      <c r="Z253" s="129"/>
      <c r="AA253" s="129"/>
      <c r="AB253" s="129"/>
      <c r="AC253" s="129"/>
      <c r="AD253" s="129"/>
      <c r="AE253" s="129"/>
      <c r="AF253" s="129"/>
      <c r="AG253" s="129"/>
      <c r="AH253" s="129"/>
      <c r="AI253" s="129"/>
      <c r="AJ253" s="129"/>
      <c r="AK253" s="129"/>
      <c r="AL253" s="129"/>
      <c r="AM253" s="129"/>
      <c r="AN253" s="129"/>
      <c r="AO253" s="129"/>
      <c r="AP253" s="129"/>
      <c r="AQ253" s="129"/>
      <c r="AR253" s="129"/>
      <c r="AS253" s="129"/>
      <c r="AT253" s="129"/>
      <c r="AU253" s="129"/>
      <c r="AV253" s="129"/>
      <c r="AW253" s="129"/>
      <c r="AX253" s="129"/>
      <c r="AY253" s="129"/>
      <c r="AZ253" s="129"/>
      <c r="BA253" s="129"/>
      <c r="BB253" s="129"/>
      <c r="BC253" s="129"/>
      <c r="BD253" s="129"/>
      <c r="BE253" s="129"/>
      <c r="BF253" s="129"/>
      <c r="BG253" s="129"/>
      <c r="BH253" s="129"/>
      <c r="BI253" s="129"/>
      <c r="BJ253" s="129"/>
      <c r="BK253" s="129"/>
      <c r="BL253" s="129"/>
      <c r="BM253" s="129"/>
      <c r="BN253" s="129"/>
      <c r="BO253" s="129"/>
      <c r="BP253" s="129"/>
      <c r="BQ253" s="129"/>
      <c r="BR253" s="129"/>
      <c r="BS253" s="129"/>
      <c r="BT253" s="129"/>
      <c r="BU253" s="129"/>
      <c r="BV253" s="129"/>
      <c r="BW253" s="129"/>
      <c r="BX253" s="129"/>
      <c r="BY253" s="129"/>
      <c r="BZ253" s="129"/>
      <c r="CA253" s="129"/>
      <c r="CB253" s="129"/>
      <c r="CC253" s="129"/>
      <c r="CD253" s="129"/>
      <c r="CE253" s="129"/>
      <c r="CF253" s="129"/>
      <c r="CG253" s="129"/>
      <c r="CH253" s="129"/>
      <c r="CI253" s="129"/>
      <c r="CJ253" s="129"/>
      <c r="CK253" s="129"/>
      <c r="CL253" s="129"/>
      <c r="CM253" s="129"/>
      <c r="CN253" s="129"/>
      <c r="CO253" s="129"/>
      <c r="CP253" s="129"/>
      <c r="CQ253" s="129"/>
      <c r="CR253" s="129"/>
      <c r="CS253" s="129"/>
      <c r="CT253" s="129"/>
      <c r="CU253" s="129"/>
      <c r="CV253" s="129"/>
      <c r="CW253" s="129"/>
      <c r="CX253" s="129"/>
      <c r="CY253" s="129"/>
      <c r="CZ253" s="129"/>
      <c r="DA253" s="129"/>
      <c r="DB253" s="129"/>
      <c r="DC253" s="129"/>
      <c r="DD253" s="129"/>
      <c r="DE253" s="129"/>
      <c r="DF253" s="129"/>
      <c r="DG253" s="129"/>
      <c r="DH253" s="129"/>
      <c r="DI253" s="129"/>
      <c r="DJ253" s="129"/>
      <c r="DK253" s="129"/>
      <c r="DL253" s="129"/>
      <c r="DM253" s="129"/>
      <c r="DN253" s="129"/>
      <c r="DO253" s="129"/>
      <c r="DP253" s="129"/>
      <c r="DQ253" s="129"/>
      <c r="DR253" s="129"/>
      <c r="DS253" s="129"/>
      <c r="DT253" s="129" t="str">
        <f t="shared" ca="1" si="14"/>
        <v/>
      </c>
      <c r="DU253" s="129"/>
      <c r="DV253" s="129"/>
      <c r="DW253" s="129"/>
      <c r="DX253" s="129"/>
      <c r="DY253" s="129"/>
      <c r="DZ253" s="129"/>
      <c r="EA253" s="129"/>
      <c r="EB253" s="129"/>
      <c r="EC253" s="129"/>
      <c r="ED253" s="129"/>
      <c r="EE253" s="129"/>
      <c r="EF253" s="129"/>
      <c r="IE253" s="128" t="str">
        <f t="shared" ca="1" si="15"/>
        <v/>
      </c>
    </row>
    <row r="254" spans="1:239" x14ac:dyDescent="0.25">
      <c r="A254" s="129"/>
      <c r="B254" s="129"/>
      <c r="C254" s="129"/>
      <c r="D254" s="129"/>
      <c r="E254" s="129"/>
      <c r="F254" s="129"/>
      <c r="G254" s="129"/>
      <c r="H254" s="129"/>
      <c r="I254" s="129"/>
      <c r="J254" s="129"/>
      <c r="K254" s="129"/>
      <c r="L254" s="129"/>
      <c r="M254" s="129"/>
      <c r="N254" s="129"/>
      <c r="O254" s="129"/>
      <c r="P254" s="129"/>
      <c r="Q254" s="129"/>
      <c r="R254" s="129"/>
      <c r="S254" s="129"/>
      <c r="T254" s="129"/>
      <c r="U254" s="129"/>
      <c r="V254" s="129"/>
      <c r="W254" s="129"/>
      <c r="X254" s="129"/>
      <c r="Y254" s="129"/>
      <c r="Z254" s="129"/>
      <c r="AA254" s="129"/>
      <c r="AB254" s="129"/>
      <c r="AC254" s="129"/>
      <c r="AD254" s="129"/>
      <c r="AE254" s="129"/>
      <c r="AF254" s="129"/>
      <c r="AG254" s="129"/>
      <c r="AH254" s="129"/>
      <c r="AI254" s="129"/>
      <c r="AJ254" s="129"/>
      <c r="AK254" s="129"/>
      <c r="AL254" s="129"/>
      <c r="AM254" s="129"/>
      <c r="AN254" s="129"/>
      <c r="AO254" s="129"/>
      <c r="AP254" s="129"/>
      <c r="AQ254" s="129"/>
      <c r="AR254" s="129"/>
      <c r="AS254" s="129"/>
      <c r="AT254" s="129"/>
      <c r="AU254" s="129"/>
      <c r="AV254" s="129"/>
      <c r="AW254" s="129"/>
      <c r="AX254" s="129"/>
      <c r="AY254" s="129"/>
      <c r="AZ254" s="129"/>
      <c r="BA254" s="129"/>
      <c r="BB254" s="129"/>
      <c r="BC254" s="129"/>
      <c r="BD254" s="129"/>
      <c r="BE254" s="129"/>
      <c r="BF254" s="129"/>
      <c r="BG254" s="129"/>
      <c r="BH254" s="129"/>
      <c r="BI254" s="129"/>
      <c r="BJ254" s="129"/>
      <c r="BK254" s="129"/>
      <c r="BL254" s="129"/>
      <c r="BM254" s="129"/>
      <c r="BN254" s="129"/>
      <c r="BO254" s="129"/>
      <c r="BP254" s="129"/>
      <c r="BQ254" s="129"/>
      <c r="BR254" s="129"/>
      <c r="BS254" s="129"/>
      <c r="BT254" s="129"/>
      <c r="BU254" s="129"/>
      <c r="BV254" s="129"/>
      <c r="BW254" s="129"/>
      <c r="BX254" s="129"/>
      <c r="BY254" s="129"/>
      <c r="BZ254" s="129"/>
      <c r="CA254" s="129"/>
      <c r="CB254" s="129"/>
      <c r="CC254" s="129"/>
      <c r="CD254" s="129"/>
      <c r="CE254" s="129"/>
      <c r="CF254" s="129"/>
      <c r="CG254" s="129"/>
      <c r="CH254" s="129"/>
      <c r="CI254" s="129"/>
      <c r="CJ254" s="129"/>
      <c r="CK254" s="129"/>
      <c r="CL254" s="129"/>
      <c r="CM254" s="129"/>
      <c r="CN254" s="129"/>
      <c r="CO254" s="129"/>
      <c r="CP254" s="129"/>
      <c r="CQ254" s="129"/>
      <c r="CR254" s="129"/>
      <c r="CS254" s="129"/>
      <c r="CT254" s="129"/>
      <c r="CU254" s="129"/>
      <c r="CV254" s="129"/>
      <c r="CW254" s="129"/>
      <c r="CX254" s="129"/>
      <c r="CY254" s="129"/>
      <c r="CZ254" s="129"/>
      <c r="DA254" s="129"/>
      <c r="DB254" s="129"/>
      <c r="DC254" s="129"/>
      <c r="DD254" s="129"/>
      <c r="DE254" s="129"/>
      <c r="DF254" s="129"/>
      <c r="DG254" s="129"/>
      <c r="DH254" s="129"/>
      <c r="DI254" s="129"/>
      <c r="DJ254" s="129"/>
      <c r="DK254" s="129"/>
      <c r="DL254" s="129"/>
      <c r="DM254" s="129"/>
      <c r="DN254" s="129"/>
      <c r="DO254" s="129"/>
      <c r="DP254" s="129"/>
      <c r="DQ254" s="129"/>
      <c r="DR254" s="129"/>
      <c r="DS254" s="129"/>
      <c r="DT254" s="129" t="str">
        <f t="shared" ca="1" si="14"/>
        <v/>
      </c>
      <c r="DU254" s="129"/>
      <c r="DV254" s="129"/>
      <c r="DW254" s="129"/>
      <c r="DX254" s="129"/>
      <c r="DY254" s="129"/>
      <c r="DZ254" s="129"/>
      <c r="EA254" s="129"/>
      <c r="EB254" s="129"/>
      <c r="EC254" s="129"/>
      <c r="ED254" s="129"/>
      <c r="EE254" s="129"/>
      <c r="EF254" s="129"/>
      <c r="IE254" s="128" t="str">
        <f t="shared" ca="1" si="15"/>
        <v/>
      </c>
    </row>
    <row r="255" spans="1:239" x14ac:dyDescent="0.25">
      <c r="A255" s="129"/>
      <c r="B255" s="129"/>
      <c r="C255" s="129"/>
      <c r="D255" s="129"/>
      <c r="E255" s="129"/>
      <c r="F255" s="129"/>
      <c r="G255" s="129"/>
      <c r="H255" s="129"/>
      <c r="I255" s="129"/>
      <c r="J255" s="129"/>
      <c r="K255" s="129"/>
      <c r="L255" s="129"/>
      <c r="M255" s="129"/>
      <c r="N255" s="129"/>
      <c r="O255" s="129"/>
      <c r="P255" s="129"/>
      <c r="Q255" s="129"/>
      <c r="R255" s="129"/>
      <c r="S255" s="129"/>
      <c r="T255" s="129"/>
      <c r="U255" s="129"/>
      <c r="V255" s="129"/>
      <c r="W255" s="129"/>
      <c r="X255" s="129"/>
      <c r="Y255" s="129"/>
      <c r="Z255" s="129"/>
      <c r="AA255" s="129"/>
      <c r="AB255" s="129"/>
      <c r="AC255" s="129"/>
      <c r="AD255" s="129"/>
      <c r="AE255" s="129"/>
      <c r="AF255" s="129"/>
      <c r="AG255" s="129"/>
      <c r="AH255" s="129"/>
      <c r="AI255" s="129"/>
      <c r="AJ255" s="129"/>
      <c r="AK255" s="129"/>
      <c r="AL255" s="129"/>
      <c r="AM255" s="129"/>
      <c r="AN255" s="129"/>
      <c r="AO255" s="129"/>
      <c r="AP255" s="129"/>
      <c r="AQ255" s="129"/>
      <c r="AR255" s="129"/>
      <c r="AS255" s="129"/>
      <c r="AT255" s="129"/>
      <c r="AU255" s="129"/>
      <c r="AV255" s="129"/>
      <c r="AW255" s="129"/>
      <c r="AX255" s="129"/>
      <c r="AY255" s="129"/>
      <c r="AZ255" s="129"/>
      <c r="BA255" s="129"/>
      <c r="BB255" s="129"/>
      <c r="BC255" s="129"/>
      <c r="BD255" s="129"/>
      <c r="BE255" s="129"/>
      <c r="BF255" s="129"/>
      <c r="BG255" s="129"/>
      <c r="BH255" s="129"/>
      <c r="BI255" s="129"/>
      <c r="BJ255" s="129"/>
      <c r="BK255" s="129"/>
      <c r="BL255" s="129"/>
      <c r="BM255" s="129"/>
      <c r="BN255" s="129"/>
      <c r="BO255" s="129"/>
      <c r="BP255" s="129"/>
      <c r="BQ255" s="129"/>
      <c r="BR255" s="129"/>
      <c r="BS255" s="129"/>
      <c r="BT255" s="129"/>
      <c r="BU255" s="129"/>
      <c r="BV255" s="129"/>
      <c r="BW255" s="129"/>
      <c r="BX255" s="129"/>
      <c r="BY255" s="129"/>
      <c r="BZ255" s="129"/>
      <c r="CA255" s="129"/>
      <c r="CB255" s="129"/>
      <c r="CC255" s="129"/>
      <c r="CD255" s="129"/>
      <c r="CE255" s="129"/>
      <c r="CF255" s="129"/>
      <c r="CG255" s="129"/>
      <c r="CH255" s="129"/>
      <c r="CI255" s="129"/>
      <c r="CJ255" s="129"/>
      <c r="CK255" s="129"/>
      <c r="CL255" s="129"/>
      <c r="CM255" s="129"/>
      <c r="CN255" s="129"/>
      <c r="CO255" s="129"/>
      <c r="CP255" s="129"/>
      <c r="CQ255" s="129"/>
      <c r="CR255" s="129"/>
      <c r="CS255" s="129"/>
      <c r="CT255" s="129"/>
      <c r="CU255" s="129"/>
      <c r="CV255" s="129"/>
      <c r="CW255" s="129"/>
      <c r="CX255" s="129"/>
      <c r="CY255" s="129"/>
      <c r="CZ255" s="129"/>
      <c r="DA255" s="129"/>
      <c r="DB255" s="129"/>
      <c r="DC255" s="129"/>
      <c r="DD255" s="129"/>
      <c r="DE255" s="129"/>
      <c r="DF255" s="129"/>
      <c r="DG255" s="129"/>
      <c r="DH255" s="129"/>
      <c r="DI255" s="129"/>
      <c r="DJ255" s="129"/>
      <c r="DK255" s="129"/>
      <c r="DL255" s="129"/>
      <c r="DM255" s="129"/>
      <c r="DN255" s="129"/>
      <c r="DO255" s="129"/>
      <c r="DP255" s="129"/>
      <c r="DQ255" s="129"/>
      <c r="DR255" s="129"/>
      <c r="DS255" s="129"/>
      <c r="DT255" s="129" t="str">
        <f t="shared" ca="1" si="14"/>
        <v/>
      </c>
      <c r="DU255" s="129"/>
      <c r="DV255" s="129"/>
      <c r="DW255" s="129"/>
      <c r="DX255" s="129"/>
      <c r="DY255" s="129"/>
      <c r="DZ255" s="129"/>
      <c r="EA255" s="129"/>
      <c r="EB255" s="129"/>
      <c r="EC255" s="129"/>
      <c r="ED255" s="129"/>
      <c r="EE255" s="129"/>
      <c r="EF255" s="129"/>
      <c r="IE255" s="128" t="str">
        <f t="shared" ca="1" si="15"/>
        <v/>
      </c>
    </row>
    <row r="256" spans="1:239" x14ac:dyDescent="0.25">
      <c r="A256" s="129"/>
      <c r="B256" s="129"/>
      <c r="C256" s="129"/>
      <c r="D256" s="129"/>
      <c r="E256" s="129"/>
      <c r="F256" s="129"/>
      <c r="G256" s="129"/>
      <c r="H256" s="129"/>
      <c r="I256" s="129"/>
      <c r="J256" s="129"/>
      <c r="K256" s="129"/>
      <c r="L256" s="129"/>
      <c r="M256" s="129"/>
      <c r="N256" s="129"/>
      <c r="O256" s="129"/>
      <c r="P256" s="129"/>
      <c r="Q256" s="129"/>
      <c r="R256" s="129"/>
      <c r="S256" s="129"/>
      <c r="T256" s="129"/>
      <c r="U256" s="129"/>
      <c r="V256" s="129"/>
      <c r="W256" s="129"/>
      <c r="X256" s="129"/>
      <c r="Y256" s="129"/>
      <c r="Z256" s="129"/>
      <c r="AA256" s="129"/>
      <c r="AB256" s="129"/>
      <c r="AC256" s="129"/>
      <c r="AD256" s="129"/>
      <c r="AE256" s="129"/>
      <c r="AF256" s="129"/>
      <c r="AG256" s="129"/>
      <c r="AH256" s="129"/>
      <c r="AI256" s="129"/>
      <c r="AJ256" s="129"/>
      <c r="AK256" s="129"/>
      <c r="AL256" s="129"/>
      <c r="AM256" s="129"/>
      <c r="AN256" s="129"/>
      <c r="AO256" s="129"/>
      <c r="AP256" s="129"/>
      <c r="AQ256" s="129"/>
      <c r="AR256" s="129"/>
      <c r="AS256" s="129"/>
      <c r="AT256" s="129"/>
      <c r="AU256" s="129"/>
      <c r="AV256" s="129"/>
      <c r="AW256" s="129"/>
      <c r="AX256" s="129"/>
      <c r="AY256" s="129"/>
      <c r="AZ256" s="129"/>
      <c r="BA256" s="129"/>
      <c r="BB256" s="129"/>
      <c r="BC256" s="129"/>
      <c r="BD256" s="129"/>
      <c r="BE256" s="129"/>
      <c r="BF256" s="129"/>
      <c r="BG256" s="129"/>
      <c r="BH256" s="129"/>
      <c r="BI256" s="129"/>
      <c r="BJ256" s="129"/>
      <c r="BK256" s="129"/>
      <c r="BL256" s="129"/>
      <c r="BM256" s="129"/>
      <c r="BN256" s="129"/>
      <c r="BO256" s="129"/>
      <c r="BP256" s="129"/>
      <c r="BQ256" s="129"/>
      <c r="BR256" s="129"/>
      <c r="BS256" s="129"/>
      <c r="BT256" s="129"/>
      <c r="BU256" s="129"/>
      <c r="BV256" s="129"/>
      <c r="BW256" s="129"/>
      <c r="BX256" s="129"/>
      <c r="BY256" s="129"/>
      <c r="BZ256" s="129"/>
      <c r="CA256" s="129"/>
      <c r="CB256" s="129"/>
      <c r="CC256" s="129"/>
      <c r="CD256" s="129"/>
      <c r="CE256" s="129"/>
      <c r="CF256" s="129"/>
      <c r="CG256" s="129"/>
      <c r="CH256" s="129"/>
      <c r="CI256" s="129"/>
      <c r="CJ256" s="129"/>
      <c r="CK256" s="129"/>
      <c r="CL256" s="129"/>
      <c r="CM256" s="129"/>
      <c r="CN256" s="129"/>
      <c r="CO256" s="129"/>
      <c r="CP256" s="129"/>
      <c r="CQ256" s="129"/>
      <c r="CR256" s="129"/>
      <c r="CS256" s="129"/>
      <c r="CT256" s="129"/>
      <c r="CU256" s="129"/>
      <c r="CV256" s="129"/>
      <c r="CW256" s="129"/>
      <c r="CX256" s="129"/>
      <c r="CY256" s="129"/>
      <c r="CZ256" s="129"/>
      <c r="DA256" s="129"/>
      <c r="DB256" s="129"/>
      <c r="DC256" s="129"/>
      <c r="DD256" s="129"/>
      <c r="DE256" s="129"/>
      <c r="DF256" s="129"/>
      <c r="DG256" s="129"/>
      <c r="DH256" s="129"/>
      <c r="DI256" s="129"/>
      <c r="DJ256" s="129"/>
      <c r="DK256" s="129"/>
      <c r="DL256" s="129"/>
      <c r="DM256" s="129"/>
      <c r="DN256" s="129"/>
      <c r="DO256" s="129"/>
      <c r="DP256" s="129"/>
      <c r="DQ256" s="129"/>
      <c r="DR256" s="129"/>
      <c r="DS256" s="129"/>
      <c r="DT256" s="129" t="str">
        <f t="shared" ca="1" si="14"/>
        <v/>
      </c>
      <c r="DU256" s="129"/>
      <c r="DV256" s="129"/>
      <c r="DW256" s="129"/>
      <c r="DX256" s="129"/>
      <c r="DY256" s="129"/>
      <c r="DZ256" s="129"/>
      <c r="EA256" s="129"/>
      <c r="EB256" s="129"/>
      <c r="EC256" s="129"/>
      <c r="ED256" s="129"/>
      <c r="EE256" s="129"/>
      <c r="EF256" s="129"/>
      <c r="IE256" s="128" t="str">
        <f t="shared" ca="1" si="15"/>
        <v/>
      </c>
    </row>
    <row r="257" spans="1:239" x14ac:dyDescent="0.25">
      <c r="A257" s="129"/>
      <c r="B257" s="129"/>
      <c r="C257" s="129"/>
      <c r="D257" s="129"/>
      <c r="E257" s="129"/>
      <c r="F257" s="129"/>
      <c r="G257" s="129"/>
      <c r="H257" s="129"/>
      <c r="I257" s="129"/>
      <c r="J257" s="129"/>
      <c r="K257" s="129"/>
      <c r="L257" s="129"/>
      <c r="M257" s="129"/>
      <c r="N257" s="129"/>
      <c r="O257" s="129"/>
      <c r="P257" s="129"/>
      <c r="Q257" s="129"/>
      <c r="R257" s="129"/>
      <c r="S257" s="129"/>
      <c r="T257" s="129"/>
      <c r="U257" s="129"/>
      <c r="V257" s="129"/>
      <c r="W257" s="129"/>
      <c r="X257" s="129"/>
      <c r="Y257" s="129"/>
      <c r="Z257" s="129"/>
      <c r="AA257" s="129"/>
      <c r="AB257" s="129"/>
      <c r="AC257" s="129"/>
      <c r="AD257" s="129"/>
      <c r="AE257" s="129"/>
      <c r="AF257" s="129"/>
      <c r="AG257" s="129"/>
      <c r="AH257" s="129"/>
      <c r="AI257" s="129"/>
      <c r="AJ257" s="129"/>
      <c r="AK257" s="129"/>
      <c r="AL257" s="129"/>
      <c r="AM257" s="129"/>
      <c r="AN257" s="129"/>
      <c r="AO257" s="129"/>
      <c r="AP257" s="129"/>
      <c r="AQ257" s="129"/>
      <c r="AR257" s="129"/>
      <c r="AS257" s="129"/>
      <c r="AT257" s="129"/>
      <c r="AU257" s="129"/>
      <c r="AV257" s="129"/>
      <c r="AW257" s="129"/>
      <c r="AX257" s="129"/>
      <c r="AY257" s="129"/>
      <c r="AZ257" s="129"/>
      <c r="BA257" s="129"/>
      <c r="BB257" s="129"/>
      <c r="BC257" s="129"/>
      <c r="BD257" s="129"/>
      <c r="BE257" s="129"/>
      <c r="BF257" s="129"/>
      <c r="BG257" s="129"/>
      <c r="BH257" s="129"/>
      <c r="BI257" s="129"/>
      <c r="BJ257" s="129"/>
      <c r="BK257" s="129"/>
      <c r="BL257" s="129"/>
      <c r="BM257" s="129"/>
      <c r="BN257" s="129"/>
      <c r="BO257" s="129"/>
      <c r="BP257" s="129"/>
      <c r="BQ257" s="129"/>
      <c r="BR257" s="129"/>
      <c r="BS257" s="129"/>
      <c r="BT257" s="129"/>
      <c r="BU257" s="129"/>
      <c r="BV257" s="129"/>
      <c r="BW257" s="129"/>
      <c r="BX257" s="129"/>
      <c r="BY257" s="129"/>
      <c r="BZ257" s="129"/>
      <c r="CA257" s="129"/>
      <c r="CB257" s="129"/>
      <c r="CC257" s="129"/>
      <c r="CD257" s="129"/>
      <c r="CE257" s="129"/>
      <c r="CF257" s="129"/>
      <c r="CG257" s="129"/>
      <c r="CH257" s="129"/>
      <c r="CI257" s="129"/>
      <c r="CJ257" s="129"/>
      <c r="CK257" s="129"/>
      <c r="CL257" s="129"/>
      <c r="CM257" s="129"/>
      <c r="CN257" s="129"/>
      <c r="CO257" s="129"/>
      <c r="CP257" s="129"/>
      <c r="CQ257" s="129"/>
      <c r="CR257" s="129"/>
      <c r="CS257" s="129"/>
      <c r="CT257" s="129"/>
      <c r="CU257" s="129"/>
      <c r="CV257" s="129"/>
      <c r="CW257" s="129"/>
      <c r="CX257" s="129"/>
      <c r="CY257" s="129"/>
      <c r="CZ257" s="129"/>
      <c r="DA257" s="129"/>
      <c r="DB257" s="129"/>
      <c r="DC257" s="129"/>
      <c r="DD257" s="129"/>
      <c r="DE257" s="129"/>
      <c r="DF257" s="129"/>
      <c r="DG257" s="129"/>
      <c r="DH257" s="129"/>
      <c r="DI257" s="129"/>
      <c r="DJ257" s="129"/>
      <c r="DK257" s="129"/>
      <c r="DL257" s="129"/>
      <c r="DM257" s="129"/>
      <c r="DN257" s="129"/>
      <c r="DO257" s="129"/>
      <c r="DP257" s="129"/>
      <c r="DQ257" s="129"/>
      <c r="DR257" s="129"/>
      <c r="DS257" s="129"/>
      <c r="DT257" s="129" t="str">
        <f t="shared" ca="1" si="14"/>
        <v/>
      </c>
      <c r="DU257" s="129"/>
      <c r="DV257" s="129"/>
      <c r="DW257" s="129"/>
      <c r="DX257" s="129"/>
      <c r="DY257" s="129"/>
      <c r="DZ257" s="129"/>
      <c r="EA257" s="129"/>
      <c r="EB257" s="129"/>
      <c r="EC257" s="129"/>
      <c r="ED257" s="129"/>
      <c r="EE257" s="129"/>
      <c r="EF257" s="129"/>
      <c r="IE257" s="128" t="str">
        <f t="shared" ca="1" si="15"/>
        <v/>
      </c>
    </row>
    <row r="258" spans="1:239" x14ac:dyDescent="0.25">
      <c r="A258" s="129"/>
      <c r="B258" s="129"/>
      <c r="C258" s="129"/>
      <c r="D258" s="129"/>
      <c r="E258" s="129"/>
      <c r="F258" s="129"/>
      <c r="G258" s="129"/>
      <c r="H258" s="129"/>
      <c r="I258" s="129"/>
      <c r="J258" s="129"/>
      <c r="K258" s="129"/>
      <c r="L258" s="129"/>
      <c r="M258" s="129"/>
      <c r="N258" s="129"/>
      <c r="O258" s="129"/>
      <c r="P258" s="129"/>
      <c r="Q258" s="129"/>
      <c r="R258" s="129"/>
      <c r="S258" s="129"/>
      <c r="T258" s="129"/>
      <c r="U258" s="129"/>
      <c r="V258" s="129"/>
      <c r="W258" s="129"/>
      <c r="X258" s="129"/>
      <c r="Y258" s="129"/>
      <c r="Z258" s="129"/>
      <c r="AA258" s="129"/>
      <c r="AB258" s="129"/>
      <c r="AC258" s="129"/>
      <c r="AD258" s="129"/>
      <c r="AE258" s="129"/>
      <c r="AF258" s="129"/>
      <c r="AG258" s="129"/>
      <c r="AH258" s="129"/>
      <c r="AI258" s="129"/>
      <c r="AJ258" s="129"/>
      <c r="AK258" s="129"/>
      <c r="AL258" s="129"/>
      <c r="AM258" s="129"/>
      <c r="AN258" s="129"/>
      <c r="AO258" s="129"/>
      <c r="AP258" s="129"/>
      <c r="AQ258" s="129"/>
      <c r="AR258" s="129"/>
      <c r="AS258" s="129"/>
      <c r="AT258" s="129"/>
      <c r="AU258" s="129"/>
      <c r="AV258" s="129"/>
      <c r="AW258" s="129"/>
      <c r="AX258" s="129"/>
      <c r="AY258" s="129"/>
      <c r="AZ258" s="129"/>
      <c r="BA258" s="129"/>
      <c r="BB258" s="129"/>
      <c r="BC258" s="129"/>
      <c r="BD258" s="129"/>
      <c r="BE258" s="129"/>
      <c r="BF258" s="129"/>
      <c r="BG258" s="129"/>
      <c r="BH258" s="129"/>
      <c r="BI258" s="129"/>
      <c r="BJ258" s="129"/>
      <c r="BK258" s="129"/>
      <c r="BL258" s="129"/>
      <c r="BM258" s="129"/>
      <c r="BN258" s="129"/>
      <c r="BO258" s="129"/>
      <c r="BP258" s="129"/>
      <c r="BQ258" s="129"/>
      <c r="BR258" s="129"/>
      <c r="BS258" s="129"/>
      <c r="BT258" s="129"/>
      <c r="BU258" s="129"/>
      <c r="BV258" s="129"/>
      <c r="BW258" s="129"/>
      <c r="BX258" s="129"/>
      <c r="BY258" s="129"/>
      <c r="BZ258" s="129"/>
      <c r="CA258" s="129"/>
      <c r="CB258" s="129"/>
      <c r="CC258" s="129"/>
      <c r="CD258" s="129"/>
      <c r="CE258" s="129"/>
      <c r="CF258" s="129"/>
      <c r="CG258" s="129"/>
      <c r="CH258" s="129"/>
      <c r="CI258" s="129"/>
      <c r="CJ258" s="129"/>
      <c r="CK258" s="129"/>
      <c r="CL258" s="129"/>
      <c r="CM258" s="129"/>
      <c r="CN258" s="129"/>
      <c r="CO258" s="129"/>
      <c r="CP258" s="129"/>
      <c r="CQ258" s="129"/>
      <c r="CR258" s="129"/>
      <c r="CS258" s="129"/>
      <c r="CT258" s="129"/>
      <c r="CU258" s="129"/>
      <c r="CV258" s="129"/>
      <c r="CW258" s="129"/>
      <c r="CX258" s="129"/>
      <c r="CY258" s="129"/>
      <c r="CZ258" s="129"/>
      <c r="DA258" s="129"/>
      <c r="DB258" s="129"/>
      <c r="DC258" s="129"/>
      <c r="DD258" s="129"/>
      <c r="DE258" s="129"/>
      <c r="DF258" s="129"/>
      <c r="DG258" s="129"/>
      <c r="DH258" s="129"/>
      <c r="DI258" s="129"/>
      <c r="DJ258" s="129"/>
      <c r="DK258" s="129"/>
      <c r="DL258" s="129"/>
      <c r="DM258" s="129"/>
      <c r="DN258" s="129"/>
      <c r="DO258" s="129"/>
      <c r="DP258" s="129"/>
      <c r="DQ258" s="129"/>
      <c r="DR258" s="129"/>
      <c r="DS258" s="129"/>
      <c r="DT258" s="129" t="str">
        <f t="shared" ca="1" si="14"/>
        <v/>
      </c>
      <c r="DU258" s="129"/>
      <c r="DV258" s="129"/>
      <c r="DW258" s="129"/>
      <c r="DX258" s="129"/>
      <c r="DY258" s="129"/>
      <c r="DZ258" s="129"/>
      <c r="EA258" s="129"/>
      <c r="EB258" s="129"/>
      <c r="EC258" s="129"/>
      <c r="ED258" s="129"/>
      <c r="EE258" s="129"/>
      <c r="EF258" s="129"/>
      <c r="IE258" s="128" t="str">
        <f t="shared" ca="1" si="15"/>
        <v/>
      </c>
    </row>
    <row r="259" spans="1:239" x14ac:dyDescent="0.25">
      <c r="A259" s="129"/>
      <c r="B259" s="129"/>
      <c r="C259" s="129"/>
      <c r="D259" s="129"/>
      <c r="E259" s="129"/>
      <c r="F259" s="129"/>
      <c r="G259" s="129"/>
      <c r="H259" s="129"/>
      <c r="I259" s="129"/>
      <c r="J259" s="129"/>
      <c r="K259" s="129"/>
      <c r="L259" s="129"/>
      <c r="M259" s="129"/>
      <c r="N259" s="129"/>
      <c r="O259" s="129"/>
      <c r="P259" s="129"/>
      <c r="Q259" s="129"/>
      <c r="R259" s="129"/>
      <c r="S259" s="129"/>
      <c r="T259" s="129"/>
      <c r="U259" s="129"/>
      <c r="V259" s="129"/>
      <c r="W259" s="129"/>
      <c r="X259" s="129"/>
      <c r="Y259" s="129"/>
      <c r="Z259" s="129"/>
      <c r="AA259" s="129"/>
      <c r="AB259" s="129"/>
      <c r="AC259" s="129"/>
      <c r="AD259" s="129"/>
      <c r="AE259" s="129"/>
      <c r="AF259" s="129"/>
      <c r="AG259" s="129"/>
      <c r="AH259" s="129"/>
      <c r="AI259" s="129"/>
      <c r="AJ259" s="129"/>
      <c r="AK259" s="129"/>
      <c r="AL259" s="129"/>
      <c r="AM259" s="129"/>
      <c r="AN259" s="129"/>
      <c r="AO259" s="129"/>
      <c r="AP259" s="129"/>
      <c r="AQ259" s="129"/>
      <c r="AR259" s="129"/>
      <c r="AS259" s="129"/>
      <c r="AT259" s="129"/>
      <c r="AU259" s="129"/>
      <c r="AV259" s="129"/>
      <c r="AW259" s="129"/>
      <c r="AX259" s="129"/>
      <c r="AY259" s="129"/>
      <c r="AZ259" s="129"/>
      <c r="BA259" s="129"/>
      <c r="BB259" s="129"/>
      <c r="BC259" s="129"/>
      <c r="BD259" s="129"/>
      <c r="BE259" s="129"/>
      <c r="BF259" s="129"/>
      <c r="BG259" s="129"/>
      <c r="BH259" s="129"/>
      <c r="BI259" s="129"/>
      <c r="BJ259" s="129"/>
      <c r="BK259" s="129"/>
      <c r="BL259" s="129"/>
      <c r="BM259" s="129"/>
      <c r="BN259" s="129"/>
      <c r="BO259" s="129"/>
      <c r="BP259" s="129"/>
      <c r="BQ259" s="129"/>
      <c r="BR259" s="129"/>
      <c r="BS259" s="129"/>
      <c r="BT259" s="129"/>
      <c r="BU259" s="129"/>
      <c r="BV259" s="129"/>
      <c r="BW259" s="129"/>
      <c r="BX259" s="129"/>
      <c r="BY259" s="129"/>
      <c r="BZ259" s="129"/>
      <c r="CA259" s="129"/>
      <c r="CB259" s="129"/>
      <c r="CC259" s="129"/>
      <c r="CD259" s="129"/>
      <c r="CE259" s="129"/>
      <c r="CF259" s="129"/>
      <c r="CG259" s="129"/>
      <c r="CH259" s="129"/>
      <c r="CI259" s="129"/>
      <c r="CJ259" s="129"/>
      <c r="CK259" s="129"/>
      <c r="CL259" s="129"/>
      <c r="CM259" s="129"/>
      <c r="CN259" s="129"/>
      <c r="CO259" s="129"/>
      <c r="CP259" s="129"/>
      <c r="CQ259" s="129"/>
      <c r="CR259" s="129"/>
      <c r="CS259" s="129"/>
      <c r="CT259" s="129"/>
      <c r="CU259" s="129"/>
      <c r="CV259" s="129"/>
      <c r="CW259" s="129"/>
      <c r="CX259" s="129"/>
      <c r="CY259" s="129"/>
      <c r="CZ259" s="129"/>
      <c r="DA259" s="129"/>
      <c r="DB259" s="129"/>
      <c r="DC259" s="129"/>
      <c r="DD259" s="129"/>
      <c r="DE259" s="129"/>
      <c r="DF259" s="129"/>
      <c r="DG259" s="129"/>
      <c r="DH259" s="129"/>
      <c r="DI259" s="129"/>
      <c r="DJ259" s="129"/>
      <c r="DK259" s="129"/>
      <c r="DL259" s="129"/>
      <c r="DM259" s="129"/>
      <c r="DN259" s="129"/>
      <c r="DO259" s="129"/>
      <c r="DP259" s="129"/>
      <c r="DQ259" s="129"/>
      <c r="DR259" s="129"/>
      <c r="DS259" s="129"/>
      <c r="DT259" s="129" t="str">
        <f t="shared" ca="1" si="14"/>
        <v/>
      </c>
      <c r="DU259" s="129"/>
      <c r="DV259" s="129"/>
      <c r="DW259" s="129"/>
      <c r="DX259" s="129"/>
      <c r="DY259" s="129"/>
      <c r="DZ259" s="129"/>
      <c r="EA259" s="129"/>
      <c r="EB259" s="129"/>
      <c r="EC259" s="129"/>
      <c r="ED259" s="129"/>
      <c r="EE259" s="129"/>
      <c r="EF259" s="129"/>
      <c r="IE259" s="128" t="str">
        <f t="shared" ca="1" si="15"/>
        <v/>
      </c>
    </row>
    <row r="260" spans="1:239" x14ac:dyDescent="0.25">
      <c r="A260" s="129"/>
      <c r="B260" s="129"/>
      <c r="C260" s="129"/>
      <c r="D260" s="129"/>
      <c r="E260" s="129"/>
      <c r="F260" s="129"/>
      <c r="G260" s="129"/>
      <c r="H260" s="129"/>
      <c r="I260" s="129"/>
      <c r="J260" s="129"/>
      <c r="K260" s="129"/>
      <c r="L260" s="129"/>
      <c r="M260" s="129"/>
      <c r="N260" s="129"/>
      <c r="O260" s="129"/>
      <c r="P260" s="129"/>
      <c r="Q260" s="129"/>
      <c r="R260" s="129"/>
      <c r="S260" s="129"/>
      <c r="T260" s="129"/>
      <c r="U260" s="129"/>
      <c r="V260" s="129"/>
      <c r="W260" s="129"/>
      <c r="X260" s="129"/>
      <c r="Y260" s="129"/>
      <c r="Z260" s="129"/>
      <c r="AA260" s="129"/>
      <c r="AB260" s="129"/>
      <c r="AC260" s="129"/>
      <c r="AD260" s="129"/>
      <c r="AE260" s="129"/>
      <c r="AF260" s="129"/>
      <c r="AG260" s="129"/>
      <c r="AH260" s="129"/>
      <c r="AI260" s="129"/>
      <c r="AJ260" s="129"/>
      <c r="AK260" s="129"/>
      <c r="AL260" s="129"/>
      <c r="AM260" s="129"/>
      <c r="AN260" s="129"/>
      <c r="AO260" s="129"/>
      <c r="AP260" s="129"/>
      <c r="AQ260" s="129"/>
      <c r="AR260" s="129"/>
      <c r="AS260" s="129"/>
      <c r="AT260" s="129"/>
      <c r="AU260" s="129"/>
      <c r="AV260" s="129"/>
      <c r="AW260" s="129"/>
      <c r="AX260" s="129"/>
      <c r="AY260" s="129"/>
      <c r="AZ260" s="129"/>
      <c r="BA260" s="129"/>
      <c r="BB260" s="129"/>
      <c r="BC260" s="129"/>
      <c r="BD260" s="129"/>
      <c r="BE260" s="129"/>
      <c r="BF260" s="129"/>
      <c r="BG260" s="129"/>
      <c r="BH260" s="129"/>
      <c r="BI260" s="129"/>
      <c r="BJ260" s="129"/>
      <c r="BK260" s="129"/>
      <c r="BL260" s="129"/>
      <c r="BM260" s="129"/>
      <c r="BN260" s="129"/>
      <c r="BO260" s="129"/>
      <c r="BP260" s="129"/>
      <c r="BQ260" s="129"/>
      <c r="BR260" s="129"/>
      <c r="BS260" s="129"/>
      <c r="BT260" s="129"/>
      <c r="BU260" s="129"/>
      <c r="BV260" s="129"/>
      <c r="BW260" s="129"/>
      <c r="BX260" s="129"/>
      <c r="BY260" s="129"/>
      <c r="BZ260" s="129"/>
      <c r="CA260" s="129"/>
      <c r="CB260" s="129"/>
      <c r="CC260" s="129"/>
      <c r="CD260" s="129"/>
      <c r="CE260" s="129"/>
      <c r="CF260" s="129"/>
      <c r="CG260" s="129"/>
      <c r="CH260" s="129"/>
      <c r="CI260" s="129"/>
      <c r="CJ260" s="129"/>
      <c r="CK260" s="129"/>
      <c r="CL260" s="129"/>
      <c r="CM260" s="129"/>
      <c r="CN260" s="129"/>
      <c r="CO260" s="129"/>
      <c r="CP260" s="129"/>
      <c r="CQ260" s="129"/>
      <c r="CR260" s="129"/>
      <c r="CS260" s="129"/>
      <c r="CT260" s="129"/>
      <c r="CU260" s="129"/>
      <c r="CV260" s="129"/>
      <c r="CW260" s="129"/>
      <c r="CX260" s="129"/>
      <c r="CY260" s="129"/>
      <c r="CZ260" s="129"/>
      <c r="DA260" s="129"/>
      <c r="DB260" s="129"/>
      <c r="DC260" s="129"/>
      <c r="DD260" s="129"/>
      <c r="DE260" s="129"/>
      <c r="DF260" s="129"/>
      <c r="DG260" s="129"/>
      <c r="DH260" s="129"/>
      <c r="DI260" s="129"/>
      <c r="DJ260" s="129"/>
      <c r="DK260" s="129"/>
      <c r="DL260" s="129"/>
      <c r="DM260" s="129"/>
      <c r="DN260" s="129"/>
      <c r="DO260" s="129"/>
      <c r="DP260" s="129"/>
      <c r="DQ260" s="129"/>
      <c r="DR260" s="129"/>
      <c r="DS260" s="129"/>
      <c r="DT260" s="129" t="str">
        <f t="shared" ca="1" si="14"/>
        <v/>
      </c>
      <c r="DU260" s="129"/>
      <c r="DV260" s="129"/>
      <c r="DW260" s="129"/>
      <c r="DX260" s="129"/>
      <c r="DY260" s="129"/>
      <c r="DZ260" s="129"/>
      <c r="EA260" s="129"/>
      <c r="EB260" s="129"/>
      <c r="EC260" s="129"/>
      <c r="ED260" s="129"/>
      <c r="EE260" s="129"/>
      <c r="EF260" s="129"/>
      <c r="IE260" s="128" t="str">
        <f t="shared" ca="1" si="15"/>
        <v/>
      </c>
    </row>
    <row r="261" spans="1:239" x14ac:dyDescent="0.25">
      <c r="A261" s="129"/>
      <c r="B261" s="129"/>
      <c r="C261" s="129"/>
      <c r="D261" s="129"/>
      <c r="E261" s="129"/>
      <c r="H261" s="129"/>
      <c r="I261" s="129"/>
      <c r="J261" s="129"/>
      <c r="K261" s="129"/>
      <c r="L261" s="129"/>
      <c r="M261" s="129"/>
      <c r="N261" s="129"/>
      <c r="O261" s="129"/>
      <c r="P261" s="129"/>
      <c r="DT261" t="str">
        <f t="shared" ca="1" si="14"/>
        <v/>
      </c>
      <c r="IE261" s="128" t="str">
        <f t="shared" ca="1" si="15"/>
        <v/>
      </c>
    </row>
    <row r="262" spans="1:239" x14ac:dyDescent="0.25">
      <c r="A262" s="129"/>
      <c r="B262" s="129"/>
      <c r="C262" s="129"/>
      <c r="D262" s="129"/>
      <c r="E262" s="129"/>
      <c r="H262" s="129"/>
      <c r="I262" s="129"/>
      <c r="J262" s="129"/>
      <c r="K262" s="129"/>
      <c r="L262" s="129"/>
      <c r="M262" s="129"/>
      <c r="N262" s="129"/>
      <c r="O262" s="129"/>
      <c r="P262" s="129"/>
      <c r="DT262" t="str">
        <f t="shared" ca="1" si="14"/>
        <v/>
      </c>
      <c r="IE262" s="128" t="str">
        <f t="shared" ca="1" si="15"/>
        <v/>
      </c>
    </row>
    <row r="263" spans="1:239" x14ac:dyDescent="0.25">
      <c r="DT263" t="str">
        <f t="shared" ca="1" si="14"/>
        <v/>
      </c>
      <c r="IE263" s="128" t="str">
        <f t="shared" ca="1" si="15"/>
        <v/>
      </c>
    </row>
    <row r="264" spans="1:239" x14ac:dyDescent="0.25">
      <c r="DT264" t="str">
        <f t="shared" ca="1" si="14"/>
        <v/>
      </c>
      <c r="IE264" s="128" t="str">
        <f t="shared" ca="1" si="15"/>
        <v/>
      </c>
    </row>
    <row r="265" spans="1:239" x14ac:dyDescent="0.25">
      <c r="DT265" t="str">
        <f t="shared" ca="1" si="14"/>
        <v/>
      </c>
      <c r="IE265" s="128" t="str">
        <f t="shared" ca="1" si="15"/>
        <v/>
      </c>
    </row>
    <row r="266" spans="1:239" x14ac:dyDescent="0.25">
      <c r="DT266" t="str">
        <f t="shared" ca="1" si="14"/>
        <v/>
      </c>
      <c r="IE266" s="128" t="str">
        <f t="shared" ca="1" si="15"/>
        <v/>
      </c>
    </row>
    <row r="267" spans="1:239" x14ac:dyDescent="0.25">
      <c r="DT267" t="str">
        <f t="shared" ca="1" si="14"/>
        <v/>
      </c>
      <c r="IE267" s="128" t="str">
        <f t="shared" ca="1" si="15"/>
        <v/>
      </c>
    </row>
    <row r="268" spans="1:239" x14ac:dyDescent="0.25">
      <c r="DT268" t="str">
        <f t="shared" ca="1" si="14"/>
        <v/>
      </c>
      <c r="IE268" s="128" t="str">
        <f t="shared" ca="1" si="15"/>
        <v/>
      </c>
    </row>
    <row r="269" spans="1:239" x14ac:dyDescent="0.25">
      <c r="DT269" t="str">
        <f t="shared" ca="1" si="14"/>
        <v/>
      </c>
      <c r="IE269" s="128" t="str">
        <f t="shared" ca="1" si="15"/>
        <v/>
      </c>
    </row>
    <row r="270" spans="1:239" x14ac:dyDescent="0.25">
      <c r="DT270" t="str">
        <f t="shared" ca="1" si="14"/>
        <v/>
      </c>
      <c r="IE270" s="128" t="str">
        <f t="shared" ca="1" si="15"/>
        <v/>
      </c>
    </row>
    <row r="271" spans="1:239" x14ac:dyDescent="0.25">
      <c r="DT271" t="str">
        <f t="shared" ca="1" si="14"/>
        <v/>
      </c>
      <c r="IE271" s="128" t="str">
        <f t="shared" ca="1" si="15"/>
        <v/>
      </c>
    </row>
    <row r="272" spans="1:239" x14ac:dyDescent="0.25">
      <c r="DT272" t="str">
        <f t="shared" ca="1" si="14"/>
        <v/>
      </c>
      <c r="IE272" s="128" t="str">
        <f t="shared" ca="1" si="15"/>
        <v/>
      </c>
    </row>
    <row r="273" spans="124:239" x14ac:dyDescent="0.25">
      <c r="DT273" t="str">
        <f t="shared" ca="1" si="14"/>
        <v/>
      </c>
      <c r="IE273" s="128" t="str">
        <f t="shared" ca="1" si="15"/>
        <v/>
      </c>
    </row>
    <row r="274" spans="124:239" x14ac:dyDescent="0.25">
      <c r="DT274" t="str">
        <f t="shared" ca="1" si="14"/>
        <v/>
      </c>
      <c r="IE274" s="128" t="str">
        <f t="shared" ca="1" si="15"/>
        <v/>
      </c>
    </row>
    <row r="275" spans="124:239" x14ac:dyDescent="0.25">
      <c r="DT275" t="str">
        <f t="shared" ca="1" si="14"/>
        <v/>
      </c>
      <c r="IE275" s="128" t="str">
        <f t="shared" ca="1" si="15"/>
        <v/>
      </c>
    </row>
    <row r="276" spans="124:239" x14ac:dyDescent="0.25">
      <c r="DT276" t="str">
        <f t="shared" ca="1" si="14"/>
        <v/>
      </c>
      <c r="IE276" s="128" t="str">
        <f t="shared" ca="1" si="15"/>
        <v/>
      </c>
    </row>
    <row r="277" spans="124:239" x14ac:dyDescent="0.25">
      <c r="DT277" t="str">
        <f t="shared" ca="1" si="14"/>
        <v/>
      </c>
      <c r="IE277" s="128" t="str">
        <f t="shared" ca="1" si="15"/>
        <v/>
      </c>
    </row>
    <row r="278" spans="124:239" x14ac:dyDescent="0.25">
      <c r="DT278" t="str">
        <f t="shared" ca="1" si="14"/>
        <v/>
      </c>
      <c r="IE278" s="128" t="str">
        <f t="shared" ca="1" si="15"/>
        <v/>
      </c>
    </row>
    <row r="279" spans="124:239" x14ac:dyDescent="0.25">
      <c r="DT279" t="str">
        <f t="shared" ca="1" si="14"/>
        <v/>
      </c>
      <c r="IE279" s="128" t="str">
        <f t="shared" ca="1" si="15"/>
        <v/>
      </c>
    </row>
    <row r="280" spans="124:239" x14ac:dyDescent="0.25">
      <c r="DT280" t="str">
        <f t="shared" ca="1" si="14"/>
        <v/>
      </c>
      <c r="IE280" s="128" t="str">
        <f t="shared" ca="1" si="15"/>
        <v/>
      </c>
    </row>
    <row r="281" spans="124:239" x14ac:dyDescent="0.25">
      <c r="DT281" t="str">
        <f t="shared" ca="1" si="14"/>
        <v/>
      </c>
      <c r="IE281" s="128" t="str">
        <f t="shared" ca="1" si="15"/>
        <v/>
      </c>
    </row>
    <row r="282" spans="124:239" x14ac:dyDescent="0.25">
      <c r="DT282" t="str">
        <f t="shared" ca="1" si="14"/>
        <v/>
      </c>
      <c r="IE282" s="128" t="str">
        <f t="shared" ca="1" si="15"/>
        <v/>
      </c>
    </row>
    <row r="283" spans="124:239" x14ac:dyDescent="0.25">
      <c r="DT283" t="str">
        <f t="shared" ca="1" si="14"/>
        <v/>
      </c>
      <c r="IE283" s="128" t="str">
        <f t="shared" ca="1" si="15"/>
        <v/>
      </c>
    </row>
    <row r="284" spans="124:239" x14ac:dyDescent="0.25">
      <c r="DT284" t="str">
        <f t="shared" ca="1" si="14"/>
        <v/>
      </c>
      <c r="IE284" s="128" t="str">
        <f t="shared" ca="1" si="15"/>
        <v/>
      </c>
    </row>
    <row r="285" spans="124:239" x14ac:dyDescent="0.25">
      <c r="DT285" t="str">
        <f t="shared" ca="1" si="14"/>
        <v/>
      </c>
      <c r="IE285" s="128" t="str">
        <f t="shared" ca="1" si="15"/>
        <v/>
      </c>
    </row>
    <row r="286" spans="124:239" x14ac:dyDescent="0.25">
      <c r="DT286" t="str">
        <f t="shared" ca="1" si="14"/>
        <v/>
      </c>
      <c r="IE286" s="128" t="str">
        <f t="shared" ca="1" si="15"/>
        <v/>
      </c>
    </row>
    <row r="287" spans="124:239" x14ac:dyDescent="0.25">
      <c r="DT287" t="str">
        <f t="shared" ca="1" si="14"/>
        <v/>
      </c>
      <c r="IE287" s="128" t="str">
        <f t="shared" ca="1" si="15"/>
        <v/>
      </c>
    </row>
    <row r="288" spans="124:239" x14ac:dyDescent="0.25">
      <c r="DT288" t="str">
        <f t="shared" ca="1" si="14"/>
        <v/>
      </c>
      <c r="IE288" s="128" t="str">
        <f t="shared" ca="1" si="15"/>
        <v/>
      </c>
    </row>
    <row r="289" spans="124:239" x14ac:dyDescent="0.25">
      <c r="DT289" t="str">
        <f t="shared" ca="1" si="14"/>
        <v/>
      </c>
      <c r="IE289" s="128" t="str">
        <f t="shared" ca="1" si="15"/>
        <v/>
      </c>
    </row>
    <row r="290" spans="124:239" x14ac:dyDescent="0.25">
      <c r="DT290" t="str">
        <f t="shared" ca="1" si="14"/>
        <v/>
      </c>
      <c r="IE290" s="128" t="str">
        <f t="shared" ca="1" si="15"/>
        <v/>
      </c>
    </row>
    <row r="291" spans="124:239" x14ac:dyDescent="0.25">
      <c r="DT291" t="str">
        <f t="shared" ca="1" si="14"/>
        <v/>
      </c>
      <c r="IE291" s="128" t="str">
        <f t="shared" ca="1" si="15"/>
        <v/>
      </c>
    </row>
    <row r="292" spans="124:239" x14ac:dyDescent="0.25">
      <c r="DT292" t="str">
        <f t="shared" ca="1" si="14"/>
        <v/>
      </c>
      <c r="IE292" s="128" t="str">
        <f t="shared" ca="1" si="15"/>
        <v/>
      </c>
    </row>
    <row r="293" spans="124:239" x14ac:dyDescent="0.25">
      <c r="DT293" t="str">
        <f t="shared" ca="1" si="14"/>
        <v/>
      </c>
      <c r="IE293" s="128" t="str">
        <f t="shared" ca="1" si="15"/>
        <v/>
      </c>
    </row>
    <row r="294" spans="124:239" x14ac:dyDescent="0.25">
      <c r="DT294" t="str">
        <f t="shared" ca="1" si="14"/>
        <v/>
      </c>
      <c r="IE294" s="128" t="str">
        <f t="shared" ca="1" si="15"/>
        <v/>
      </c>
    </row>
    <row r="295" spans="124:239" x14ac:dyDescent="0.25">
      <c r="DT295" t="str">
        <f t="shared" ca="1" si="14"/>
        <v/>
      </c>
      <c r="IE295" s="128" t="str">
        <f t="shared" ca="1" si="15"/>
        <v/>
      </c>
    </row>
    <row r="296" spans="124:239" x14ac:dyDescent="0.25">
      <c r="DT296" t="str">
        <f t="shared" ca="1" si="14"/>
        <v/>
      </c>
      <c r="IE296" s="128" t="str">
        <f t="shared" ca="1" si="15"/>
        <v/>
      </c>
    </row>
    <row r="297" spans="124:239" x14ac:dyDescent="0.25">
      <c r="DT297" t="str">
        <f t="shared" ca="1" si="14"/>
        <v/>
      </c>
      <c r="IE297" s="128" t="str">
        <f t="shared" ca="1" si="15"/>
        <v/>
      </c>
    </row>
    <row r="298" spans="124:239" x14ac:dyDescent="0.25">
      <c r="DT298" t="str">
        <f t="shared" ca="1" si="14"/>
        <v/>
      </c>
      <c r="IE298" s="128" t="str">
        <f t="shared" ca="1" si="15"/>
        <v/>
      </c>
    </row>
    <row r="299" spans="124:239" x14ac:dyDescent="0.25">
      <c r="DT299" t="str">
        <f t="shared" ca="1" si="14"/>
        <v/>
      </c>
      <c r="IE299" s="128" t="str">
        <f t="shared" ca="1" si="15"/>
        <v/>
      </c>
    </row>
    <row r="300" spans="124:239" x14ac:dyDescent="0.25">
      <c r="DT300" t="str">
        <f t="shared" ca="1" si="14"/>
        <v/>
      </c>
      <c r="IE300" s="128" t="str">
        <f t="shared" ca="1" si="15"/>
        <v/>
      </c>
    </row>
    <row r="301" spans="124:239" x14ac:dyDescent="0.25">
      <c r="DT301" t="str">
        <f t="shared" ca="1" si="14"/>
        <v/>
      </c>
      <c r="IE301" s="128" t="str">
        <f t="shared" ca="1" si="15"/>
        <v/>
      </c>
    </row>
    <row r="302" spans="124:239" x14ac:dyDescent="0.25">
      <c r="DT302" t="str">
        <f t="shared" ca="1" si="14"/>
        <v/>
      </c>
      <c r="IE302" s="128" t="str">
        <f t="shared" ca="1" si="15"/>
        <v/>
      </c>
    </row>
    <row r="303" spans="124:239" x14ac:dyDescent="0.25">
      <c r="DT303" t="str">
        <f t="shared" ref="DT303:DT366" ca="1" si="16">IF(ROW(A303)&gt;ROWS(rngLoadCombinations)-1,"",INDEX(rngLoadCombinations,ROW(A303)+1,1))</f>
        <v/>
      </c>
      <c r="IE303" s="128" t="str">
        <f t="shared" ref="IE303:IE366" ca="1" si="17">IF(ROW(A303)&gt;ROWS(rngLoadCombinations)-1,"",INDEX(rngLoadCombinations,ROW(A303)+1,1))</f>
        <v/>
      </c>
    </row>
    <row r="304" spans="124:239" x14ac:dyDescent="0.25">
      <c r="DT304" t="str">
        <f t="shared" ca="1" si="16"/>
        <v/>
      </c>
      <c r="IE304" s="128" t="str">
        <f t="shared" ca="1" si="17"/>
        <v/>
      </c>
    </row>
    <row r="305" spans="124:239" x14ac:dyDescent="0.25">
      <c r="DT305" t="str">
        <f t="shared" ca="1" si="16"/>
        <v/>
      </c>
      <c r="IE305" s="128" t="str">
        <f t="shared" ca="1" si="17"/>
        <v/>
      </c>
    </row>
    <row r="306" spans="124:239" x14ac:dyDescent="0.25">
      <c r="DT306" t="str">
        <f t="shared" ca="1" si="16"/>
        <v/>
      </c>
      <c r="IE306" s="128" t="str">
        <f t="shared" ca="1" si="17"/>
        <v/>
      </c>
    </row>
    <row r="307" spans="124:239" x14ac:dyDescent="0.25">
      <c r="DT307" t="str">
        <f t="shared" ca="1" si="16"/>
        <v/>
      </c>
      <c r="IE307" s="128" t="str">
        <f t="shared" ca="1" si="17"/>
        <v/>
      </c>
    </row>
    <row r="308" spans="124:239" x14ac:dyDescent="0.25">
      <c r="DT308" t="str">
        <f t="shared" ca="1" si="16"/>
        <v/>
      </c>
      <c r="IE308" s="128" t="str">
        <f t="shared" ca="1" si="17"/>
        <v/>
      </c>
    </row>
    <row r="309" spans="124:239" x14ac:dyDescent="0.25">
      <c r="DT309" t="str">
        <f t="shared" ca="1" si="16"/>
        <v/>
      </c>
      <c r="IE309" s="128" t="str">
        <f t="shared" ca="1" si="17"/>
        <v/>
      </c>
    </row>
    <row r="310" spans="124:239" x14ac:dyDescent="0.25">
      <c r="DT310" t="str">
        <f t="shared" ca="1" si="16"/>
        <v/>
      </c>
      <c r="IE310" s="128" t="str">
        <f t="shared" ca="1" si="17"/>
        <v/>
      </c>
    </row>
    <row r="311" spans="124:239" x14ac:dyDescent="0.25">
      <c r="DT311" t="str">
        <f t="shared" ca="1" si="16"/>
        <v/>
      </c>
      <c r="IE311" s="128" t="str">
        <f t="shared" ca="1" si="17"/>
        <v/>
      </c>
    </row>
    <row r="312" spans="124:239" x14ac:dyDescent="0.25">
      <c r="DT312" t="str">
        <f t="shared" ca="1" si="16"/>
        <v/>
      </c>
      <c r="IE312" s="128" t="str">
        <f t="shared" ca="1" si="17"/>
        <v/>
      </c>
    </row>
    <row r="313" spans="124:239" x14ac:dyDescent="0.25">
      <c r="DT313" t="str">
        <f t="shared" ca="1" si="16"/>
        <v/>
      </c>
      <c r="IE313" s="128" t="str">
        <f t="shared" ca="1" si="17"/>
        <v/>
      </c>
    </row>
    <row r="314" spans="124:239" x14ac:dyDescent="0.25">
      <c r="DT314" t="str">
        <f t="shared" ca="1" si="16"/>
        <v/>
      </c>
      <c r="IE314" s="128" t="str">
        <f t="shared" ca="1" si="17"/>
        <v/>
      </c>
    </row>
    <row r="315" spans="124:239" x14ac:dyDescent="0.25">
      <c r="DT315" t="str">
        <f t="shared" ca="1" si="16"/>
        <v/>
      </c>
      <c r="IE315" s="128" t="str">
        <f t="shared" ca="1" si="17"/>
        <v/>
      </c>
    </row>
    <row r="316" spans="124:239" x14ac:dyDescent="0.25">
      <c r="DT316" t="str">
        <f t="shared" ca="1" si="16"/>
        <v/>
      </c>
      <c r="IE316" s="128" t="str">
        <f t="shared" ca="1" si="17"/>
        <v/>
      </c>
    </row>
    <row r="317" spans="124:239" x14ac:dyDescent="0.25">
      <c r="DT317" t="str">
        <f t="shared" ca="1" si="16"/>
        <v/>
      </c>
      <c r="IE317" s="128" t="str">
        <f t="shared" ca="1" si="17"/>
        <v/>
      </c>
    </row>
    <row r="318" spans="124:239" x14ac:dyDescent="0.25">
      <c r="DT318" t="str">
        <f t="shared" ca="1" si="16"/>
        <v/>
      </c>
      <c r="IE318" s="128" t="str">
        <f t="shared" ca="1" si="17"/>
        <v/>
      </c>
    </row>
    <row r="319" spans="124:239" x14ac:dyDescent="0.25">
      <c r="DT319" t="str">
        <f t="shared" ca="1" si="16"/>
        <v/>
      </c>
      <c r="IE319" s="128" t="str">
        <f t="shared" ca="1" si="17"/>
        <v/>
      </c>
    </row>
    <row r="320" spans="124:239" x14ac:dyDescent="0.25">
      <c r="DT320" t="str">
        <f t="shared" ca="1" si="16"/>
        <v/>
      </c>
      <c r="IE320" s="128" t="str">
        <f t="shared" ca="1" si="17"/>
        <v/>
      </c>
    </row>
    <row r="321" spans="124:239" x14ac:dyDescent="0.25">
      <c r="DT321" t="str">
        <f t="shared" ca="1" si="16"/>
        <v/>
      </c>
      <c r="IE321" s="128" t="str">
        <f t="shared" ca="1" si="17"/>
        <v/>
      </c>
    </row>
    <row r="322" spans="124:239" x14ac:dyDescent="0.25">
      <c r="DT322" t="str">
        <f t="shared" ca="1" si="16"/>
        <v/>
      </c>
      <c r="IE322" s="128" t="str">
        <f t="shared" ca="1" si="17"/>
        <v/>
      </c>
    </row>
    <row r="323" spans="124:239" x14ac:dyDescent="0.25">
      <c r="DT323" t="str">
        <f t="shared" ca="1" si="16"/>
        <v/>
      </c>
      <c r="IE323" s="128" t="str">
        <f t="shared" ca="1" si="17"/>
        <v/>
      </c>
    </row>
    <row r="324" spans="124:239" x14ac:dyDescent="0.25">
      <c r="DT324" t="str">
        <f t="shared" ca="1" si="16"/>
        <v/>
      </c>
      <c r="IE324" s="128" t="str">
        <f t="shared" ca="1" si="17"/>
        <v/>
      </c>
    </row>
    <row r="325" spans="124:239" x14ac:dyDescent="0.25">
      <c r="DT325" t="str">
        <f t="shared" ca="1" si="16"/>
        <v/>
      </c>
      <c r="IE325" s="128" t="str">
        <f t="shared" ca="1" si="17"/>
        <v/>
      </c>
    </row>
    <row r="326" spans="124:239" x14ac:dyDescent="0.25">
      <c r="DT326" t="str">
        <f t="shared" ca="1" si="16"/>
        <v/>
      </c>
      <c r="IE326" s="128" t="str">
        <f t="shared" ca="1" si="17"/>
        <v/>
      </c>
    </row>
    <row r="327" spans="124:239" x14ac:dyDescent="0.25">
      <c r="DT327" t="str">
        <f t="shared" ca="1" si="16"/>
        <v/>
      </c>
      <c r="IE327" s="128" t="str">
        <f t="shared" ca="1" si="17"/>
        <v/>
      </c>
    </row>
    <row r="328" spans="124:239" x14ac:dyDescent="0.25">
      <c r="DT328" t="str">
        <f t="shared" ca="1" si="16"/>
        <v/>
      </c>
      <c r="IE328" s="128" t="str">
        <f t="shared" ca="1" si="17"/>
        <v/>
      </c>
    </row>
    <row r="329" spans="124:239" x14ac:dyDescent="0.25">
      <c r="DT329" t="str">
        <f t="shared" ca="1" si="16"/>
        <v/>
      </c>
      <c r="IE329" s="128" t="str">
        <f t="shared" ca="1" si="17"/>
        <v/>
      </c>
    </row>
    <row r="330" spans="124:239" x14ac:dyDescent="0.25">
      <c r="DT330" t="str">
        <f t="shared" ca="1" si="16"/>
        <v/>
      </c>
      <c r="IE330" s="128" t="str">
        <f t="shared" ca="1" si="17"/>
        <v/>
      </c>
    </row>
    <row r="331" spans="124:239" x14ac:dyDescent="0.25">
      <c r="DT331" t="str">
        <f t="shared" ca="1" si="16"/>
        <v/>
      </c>
      <c r="IE331" s="128" t="str">
        <f t="shared" ca="1" si="17"/>
        <v/>
      </c>
    </row>
    <row r="332" spans="124:239" x14ac:dyDescent="0.25">
      <c r="DT332" t="str">
        <f t="shared" ca="1" si="16"/>
        <v/>
      </c>
      <c r="IE332" s="128" t="str">
        <f t="shared" ca="1" si="17"/>
        <v/>
      </c>
    </row>
    <row r="333" spans="124:239" x14ac:dyDescent="0.25">
      <c r="DT333" t="str">
        <f t="shared" ca="1" si="16"/>
        <v/>
      </c>
      <c r="IE333" s="128" t="str">
        <f t="shared" ca="1" si="17"/>
        <v/>
      </c>
    </row>
    <row r="334" spans="124:239" x14ac:dyDescent="0.25">
      <c r="DT334" t="str">
        <f t="shared" ca="1" si="16"/>
        <v/>
      </c>
      <c r="IE334" s="128" t="str">
        <f t="shared" ca="1" si="17"/>
        <v/>
      </c>
    </row>
    <row r="335" spans="124:239" x14ac:dyDescent="0.25">
      <c r="DT335" t="str">
        <f t="shared" ca="1" si="16"/>
        <v/>
      </c>
      <c r="IE335" s="128" t="str">
        <f t="shared" ca="1" si="17"/>
        <v/>
      </c>
    </row>
    <row r="336" spans="124:239" x14ac:dyDescent="0.25">
      <c r="DT336" t="str">
        <f t="shared" ca="1" si="16"/>
        <v/>
      </c>
      <c r="IE336" s="128" t="str">
        <f t="shared" ca="1" si="17"/>
        <v/>
      </c>
    </row>
    <row r="337" spans="124:239" x14ac:dyDescent="0.25">
      <c r="DT337" t="str">
        <f t="shared" ca="1" si="16"/>
        <v/>
      </c>
      <c r="IE337" s="128" t="str">
        <f t="shared" ca="1" si="17"/>
        <v/>
      </c>
    </row>
    <row r="338" spans="124:239" x14ac:dyDescent="0.25">
      <c r="DT338" t="str">
        <f t="shared" ca="1" si="16"/>
        <v/>
      </c>
      <c r="IE338" s="128" t="str">
        <f t="shared" ca="1" si="17"/>
        <v/>
      </c>
    </row>
    <row r="339" spans="124:239" x14ac:dyDescent="0.25">
      <c r="DT339" t="str">
        <f t="shared" ca="1" si="16"/>
        <v/>
      </c>
      <c r="IE339" s="128" t="str">
        <f t="shared" ca="1" si="17"/>
        <v/>
      </c>
    </row>
    <row r="340" spans="124:239" x14ac:dyDescent="0.25">
      <c r="DT340" t="str">
        <f t="shared" ca="1" si="16"/>
        <v/>
      </c>
      <c r="IE340" s="128" t="str">
        <f t="shared" ca="1" si="17"/>
        <v/>
      </c>
    </row>
    <row r="341" spans="124:239" x14ac:dyDescent="0.25">
      <c r="DT341" t="str">
        <f t="shared" ca="1" si="16"/>
        <v/>
      </c>
      <c r="IE341" s="128" t="str">
        <f t="shared" ca="1" si="17"/>
        <v/>
      </c>
    </row>
    <row r="342" spans="124:239" x14ac:dyDescent="0.25">
      <c r="DT342" t="str">
        <f t="shared" ca="1" si="16"/>
        <v/>
      </c>
      <c r="IE342" s="128" t="str">
        <f t="shared" ca="1" si="17"/>
        <v/>
      </c>
    </row>
    <row r="343" spans="124:239" x14ac:dyDescent="0.25">
      <c r="DT343" t="str">
        <f t="shared" ca="1" si="16"/>
        <v/>
      </c>
      <c r="IE343" s="128" t="str">
        <f t="shared" ca="1" si="17"/>
        <v/>
      </c>
    </row>
    <row r="344" spans="124:239" x14ac:dyDescent="0.25">
      <c r="DT344" t="str">
        <f t="shared" ca="1" si="16"/>
        <v/>
      </c>
      <c r="IE344" s="128" t="str">
        <f t="shared" ca="1" si="17"/>
        <v/>
      </c>
    </row>
    <row r="345" spans="124:239" x14ac:dyDescent="0.25">
      <c r="DT345" t="str">
        <f t="shared" ca="1" si="16"/>
        <v/>
      </c>
      <c r="IE345" s="128" t="str">
        <f t="shared" ca="1" si="17"/>
        <v/>
      </c>
    </row>
    <row r="346" spans="124:239" x14ac:dyDescent="0.25">
      <c r="DT346" t="str">
        <f t="shared" ca="1" si="16"/>
        <v/>
      </c>
      <c r="IE346" s="128" t="str">
        <f t="shared" ca="1" si="17"/>
        <v/>
      </c>
    </row>
    <row r="347" spans="124:239" x14ac:dyDescent="0.25">
      <c r="DT347" t="str">
        <f t="shared" ca="1" si="16"/>
        <v/>
      </c>
      <c r="IE347" s="128" t="str">
        <f t="shared" ca="1" si="17"/>
        <v/>
      </c>
    </row>
    <row r="348" spans="124:239" x14ac:dyDescent="0.25">
      <c r="DT348" t="str">
        <f t="shared" ca="1" si="16"/>
        <v/>
      </c>
      <c r="IE348" s="128" t="str">
        <f t="shared" ca="1" si="17"/>
        <v/>
      </c>
    </row>
    <row r="349" spans="124:239" x14ac:dyDescent="0.25">
      <c r="DT349" t="str">
        <f t="shared" ca="1" si="16"/>
        <v/>
      </c>
      <c r="IE349" s="128" t="str">
        <f t="shared" ca="1" si="17"/>
        <v/>
      </c>
    </row>
    <row r="350" spans="124:239" x14ac:dyDescent="0.25">
      <c r="DT350" t="str">
        <f t="shared" ca="1" si="16"/>
        <v/>
      </c>
      <c r="IE350" s="128" t="str">
        <f t="shared" ca="1" si="17"/>
        <v/>
      </c>
    </row>
    <row r="351" spans="124:239" x14ac:dyDescent="0.25">
      <c r="DT351" t="str">
        <f t="shared" ca="1" si="16"/>
        <v/>
      </c>
      <c r="IE351" s="128" t="str">
        <f t="shared" ca="1" si="17"/>
        <v/>
      </c>
    </row>
    <row r="352" spans="124:239" x14ac:dyDescent="0.25">
      <c r="DT352" t="str">
        <f t="shared" ca="1" si="16"/>
        <v/>
      </c>
      <c r="IE352" s="128" t="str">
        <f t="shared" ca="1" si="17"/>
        <v/>
      </c>
    </row>
    <row r="353" spans="124:239" x14ac:dyDescent="0.25">
      <c r="DT353" t="str">
        <f t="shared" ca="1" si="16"/>
        <v/>
      </c>
      <c r="IE353" s="128" t="str">
        <f t="shared" ca="1" si="17"/>
        <v/>
      </c>
    </row>
    <row r="354" spans="124:239" x14ac:dyDescent="0.25">
      <c r="DT354" t="str">
        <f t="shared" ca="1" si="16"/>
        <v/>
      </c>
      <c r="IE354" s="128" t="str">
        <f t="shared" ca="1" si="17"/>
        <v/>
      </c>
    </row>
    <row r="355" spans="124:239" x14ac:dyDescent="0.25">
      <c r="DT355" t="str">
        <f t="shared" ca="1" si="16"/>
        <v/>
      </c>
      <c r="IE355" s="128" t="str">
        <f t="shared" ca="1" si="17"/>
        <v/>
      </c>
    </row>
    <row r="356" spans="124:239" x14ac:dyDescent="0.25">
      <c r="DT356" t="str">
        <f t="shared" ca="1" si="16"/>
        <v/>
      </c>
      <c r="IE356" s="128" t="str">
        <f t="shared" ca="1" si="17"/>
        <v/>
      </c>
    </row>
    <row r="357" spans="124:239" x14ac:dyDescent="0.25">
      <c r="DT357" t="str">
        <f t="shared" ca="1" si="16"/>
        <v/>
      </c>
      <c r="IE357" s="128" t="str">
        <f t="shared" ca="1" si="17"/>
        <v/>
      </c>
    </row>
    <row r="358" spans="124:239" x14ac:dyDescent="0.25">
      <c r="DT358" t="str">
        <f t="shared" ca="1" si="16"/>
        <v/>
      </c>
      <c r="IE358" s="128" t="str">
        <f t="shared" ca="1" si="17"/>
        <v/>
      </c>
    </row>
    <row r="359" spans="124:239" x14ac:dyDescent="0.25">
      <c r="DT359" t="str">
        <f t="shared" ca="1" si="16"/>
        <v/>
      </c>
      <c r="IE359" s="128" t="str">
        <f t="shared" ca="1" si="17"/>
        <v/>
      </c>
    </row>
    <row r="360" spans="124:239" x14ac:dyDescent="0.25">
      <c r="DT360" t="str">
        <f t="shared" ca="1" si="16"/>
        <v/>
      </c>
      <c r="IE360" s="128" t="str">
        <f t="shared" ca="1" si="17"/>
        <v/>
      </c>
    </row>
    <row r="361" spans="124:239" x14ac:dyDescent="0.25">
      <c r="DT361" t="str">
        <f t="shared" ca="1" si="16"/>
        <v/>
      </c>
      <c r="IE361" s="128" t="str">
        <f t="shared" ca="1" si="17"/>
        <v/>
      </c>
    </row>
    <row r="362" spans="124:239" x14ac:dyDescent="0.25">
      <c r="DT362" t="str">
        <f t="shared" ca="1" si="16"/>
        <v/>
      </c>
      <c r="IE362" s="128" t="str">
        <f t="shared" ca="1" si="17"/>
        <v/>
      </c>
    </row>
    <row r="363" spans="124:239" x14ac:dyDescent="0.25">
      <c r="DT363" t="str">
        <f t="shared" ca="1" si="16"/>
        <v/>
      </c>
      <c r="IE363" s="128" t="str">
        <f t="shared" ca="1" si="17"/>
        <v/>
      </c>
    </row>
    <row r="364" spans="124:239" x14ac:dyDescent="0.25">
      <c r="DT364" t="str">
        <f t="shared" ca="1" si="16"/>
        <v/>
      </c>
      <c r="IE364" s="128" t="str">
        <f t="shared" ca="1" si="17"/>
        <v/>
      </c>
    </row>
    <row r="365" spans="124:239" x14ac:dyDescent="0.25">
      <c r="DT365" t="str">
        <f t="shared" ca="1" si="16"/>
        <v/>
      </c>
      <c r="IE365" s="128" t="str">
        <f t="shared" ca="1" si="17"/>
        <v/>
      </c>
    </row>
    <row r="366" spans="124:239" x14ac:dyDescent="0.25">
      <c r="DT366" t="str">
        <f t="shared" ca="1" si="16"/>
        <v/>
      </c>
      <c r="IE366" s="128" t="str">
        <f t="shared" ca="1" si="17"/>
        <v/>
      </c>
    </row>
    <row r="367" spans="124:239" x14ac:dyDescent="0.25">
      <c r="DT367" t="str">
        <f t="shared" ref="DT367:DT430" ca="1" si="18">IF(ROW(A367)&gt;ROWS(rngLoadCombinations)-1,"",INDEX(rngLoadCombinations,ROW(A367)+1,1))</f>
        <v/>
      </c>
      <c r="IE367" s="128" t="str">
        <f t="shared" ref="IE367:IE430" ca="1" si="19">IF(ROW(A367)&gt;ROWS(rngLoadCombinations)-1,"",INDEX(rngLoadCombinations,ROW(A367)+1,1))</f>
        <v/>
      </c>
    </row>
    <row r="368" spans="124:239" x14ac:dyDescent="0.25">
      <c r="DT368" t="str">
        <f t="shared" ca="1" si="18"/>
        <v/>
      </c>
      <c r="IE368" s="128" t="str">
        <f t="shared" ca="1" si="19"/>
        <v/>
      </c>
    </row>
    <row r="369" spans="124:239" x14ac:dyDescent="0.25">
      <c r="DT369" t="str">
        <f t="shared" ca="1" si="18"/>
        <v/>
      </c>
      <c r="IE369" s="128" t="str">
        <f t="shared" ca="1" si="19"/>
        <v/>
      </c>
    </row>
    <row r="370" spans="124:239" x14ac:dyDescent="0.25">
      <c r="DT370" t="str">
        <f t="shared" ca="1" si="18"/>
        <v/>
      </c>
      <c r="IE370" s="128" t="str">
        <f t="shared" ca="1" si="19"/>
        <v/>
      </c>
    </row>
    <row r="371" spans="124:239" x14ac:dyDescent="0.25">
      <c r="DT371" t="str">
        <f t="shared" ca="1" si="18"/>
        <v/>
      </c>
      <c r="IE371" s="128" t="str">
        <f t="shared" ca="1" si="19"/>
        <v/>
      </c>
    </row>
    <row r="372" spans="124:239" x14ac:dyDescent="0.25">
      <c r="DT372" t="str">
        <f t="shared" ca="1" si="18"/>
        <v/>
      </c>
      <c r="IE372" s="128" t="str">
        <f t="shared" ca="1" si="19"/>
        <v/>
      </c>
    </row>
    <row r="373" spans="124:239" x14ac:dyDescent="0.25">
      <c r="DT373" t="str">
        <f t="shared" ca="1" si="18"/>
        <v/>
      </c>
      <c r="IE373" s="128" t="str">
        <f t="shared" ca="1" si="19"/>
        <v/>
      </c>
    </row>
    <row r="374" spans="124:239" x14ac:dyDescent="0.25">
      <c r="DT374" t="str">
        <f t="shared" ca="1" si="18"/>
        <v/>
      </c>
      <c r="IE374" s="128" t="str">
        <f t="shared" ca="1" si="19"/>
        <v/>
      </c>
    </row>
    <row r="375" spans="124:239" x14ac:dyDescent="0.25">
      <c r="DT375" t="str">
        <f t="shared" ca="1" si="18"/>
        <v/>
      </c>
      <c r="IE375" s="128" t="str">
        <f t="shared" ca="1" si="19"/>
        <v/>
      </c>
    </row>
    <row r="376" spans="124:239" x14ac:dyDescent="0.25">
      <c r="DT376" t="str">
        <f t="shared" ca="1" si="18"/>
        <v/>
      </c>
      <c r="IE376" s="128" t="str">
        <f t="shared" ca="1" si="19"/>
        <v/>
      </c>
    </row>
    <row r="377" spans="124:239" x14ac:dyDescent="0.25">
      <c r="DT377" t="str">
        <f t="shared" ca="1" si="18"/>
        <v/>
      </c>
      <c r="IE377" s="128" t="str">
        <f t="shared" ca="1" si="19"/>
        <v/>
      </c>
    </row>
    <row r="378" spans="124:239" x14ac:dyDescent="0.25">
      <c r="DT378" t="str">
        <f t="shared" ca="1" si="18"/>
        <v/>
      </c>
      <c r="IE378" s="128" t="str">
        <f t="shared" ca="1" si="19"/>
        <v/>
      </c>
    </row>
    <row r="379" spans="124:239" x14ac:dyDescent="0.25">
      <c r="DT379" t="str">
        <f t="shared" ca="1" si="18"/>
        <v/>
      </c>
      <c r="IE379" s="128" t="str">
        <f t="shared" ca="1" si="19"/>
        <v/>
      </c>
    </row>
    <row r="380" spans="124:239" x14ac:dyDescent="0.25">
      <c r="DT380" t="str">
        <f t="shared" ca="1" si="18"/>
        <v/>
      </c>
      <c r="IE380" s="128" t="str">
        <f t="shared" ca="1" si="19"/>
        <v/>
      </c>
    </row>
    <row r="381" spans="124:239" x14ac:dyDescent="0.25">
      <c r="DT381" t="str">
        <f t="shared" ca="1" si="18"/>
        <v/>
      </c>
      <c r="IE381" s="128" t="str">
        <f t="shared" ca="1" si="19"/>
        <v/>
      </c>
    </row>
    <row r="382" spans="124:239" x14ac:dyDescent="0.25">
      <c r="DT382" t="str">
        <f t="shared" ca="1" si="18"/>
        <v/>
      </c>
      <c r="IE382" s="128" t="str">
        <f t="shared" ca="1" si="19"/>
        <v/>
      </c>
    </row>
    <row r="383" spans="124:239" x14ac:dyDescent="0.25">
      <c r="DT383" t="str">
        <f t="shared" ca="1" si="18"/>
        <v/>
      </c>
      <c r="IE383" s="128" t="str">
        <f t="shared" ca="1" si="19"/>
        <v/>
      </c>
    </row>
    <row r="384" spans="124:239" x14ac:dyDescent="0.25">
      <c r="DT384" t="str">
        <f t="shared" ca="1" si="18"/>
        <v/>
      </c>
      <c r="IE384" s="128" t="str">
        <f t="shared" ca="1" si="19"/>
        <v/>
      </c>
    </row>
    <row r="385" spans="124:239" x14ac:dyDescent="0.25">
      <c r="DT385" t="str">
        <f t="shared" ca="1" si="18"/>
        <v/>
      </c>
      <c r="IE385" s="128" t="str">
        <f t="shared" ca="1" si="19"/>
        <v/>
      </c>
    </row>
    <row r="386" spans="124:239" x14ac:dyDescent="0.25">
      <c r="DT386" t="str">
        <f t="shared" ca="1" si="18"/>
        <v/>
      </c>
      <c r="IE386" s="128" t="str">
        <f t="shared" ca="1" si="19"/>
        <v/>
      </c>
    </row>
    <row r="387" spans="124:239" x14ac:dyDescent="0.25">
      <c r="DT387" t="str">
        <f t="shared" ca="1" si="18"/>
        <v/>
      </c>
      <c r="IE387" s="128" t="str">
        <f t="shared" ca="1" si="19"/>
        <v/>
      </c>
    </row>
    <row r="388" spans="124:239" x14ac:dyDescent="0.25">
      <c r="DT388" t="str">
        <f t="shared" ca="1" si="18"/>
        <v/>
      </c>
      <c r="IE388" s="128" t="str">
        <f t="shared" ca="1" si="19"/>
        <v/>
      </c>
    </row>
    <row r="389" spans="124:239" x14ac:dyDescent="0.25">
      <c r="DT389" t="str">
        <f t="shared" ca="1" si="18"/>
        <v/>
      </c>
      <c r="IE389" s="128" t="str">
        <f t="shared" ca="1" si="19"/>
        <v/>
      </c>
    </row>
    <row r="390" spans="124:239" x14ac:dyDescent="0.25">
      <c r="DT390" t="str">
        <f t="shared" ca="1" si="18"/>
        <v/>
      </c>
      <c r="IE390" s="128" t="str">
        <f t="shared" ca="1" si="19"/>
        <v/>
      </c>
    </row>
    <row r="391" spans="124:239" x14ac:dyDescent="0.25">
      <c r="DT391" t="str">
        <f t="shared" ca="1" si="18"/>
        <v/>
      </c>
      <c r="IE391" s="128" t="str">
        <f t="shared" ca="1" si="19"/>
        <v/>
      </c>
    </row>
    <row r="392" spans="124:239" x14ac:dyDescent="0.25">
      <c r="DT392" t="str">
        <f t="shared" ca="1" si="18"/>
        <v/>
      </c>
      <c r="IE392" s="128" t="str">
        <f t="shared" ca="1" si="19"/>
        <v/>
      </c>
    </row>
    <row r="393" spans="124:239" x14ac:dyDescent="0.25">
      <c r="DT393" t="str">
        <f t="shared" ca="1" si="18"/>
        <v/>
      </c>
      <c r="IE393" s="128" t="str">
        <f t="shared" ca="1" si="19"/>
        <v/>
      </c>
    </row>
    <row r="394" spans="124:239" x14ac:dyDescent="0.25">
      <c r="DT394" t="str">
        <f t="shared" ca="1" si="18"/>
        <v/>
      </c>
      <c r="IE394" s="128" t="str">
        <f t="shared" ca="1" si="19"/>
        <v/>
      </c>
    </row>
    <row r="395" spans="124:239" x14ac:dyDescent="0.25">
      <c r="DT395" t="str">
        <f t="shared" ca="1" si="18"/>
        <v/>
      </c>
      <c r="IE395" s="128" t="str">
        <f t="shared" ca="1" si="19"/>
        <v/>
      </c>
    </row>
    <row r="396" spans="124:239" x14ac:dyDescent="0.25">
      <c r="DT396" t="str">
        <f t="shared" ca="1" si="18"/>
        <v/>
      </c>
      <c r="IE396" s="128" t="str">
        <f t="shared" ca="1" si="19"/>
        <v/>
      </c>
    </row>
    <row r="397" spans="124:239" x14ac:dyDescent="0.25">
      <c r="DT397" t="str">
        <f t="shared" ca="1" si="18"/>
        <v/>
      </c>
      <c r="IE397" s="128" t="str">
        <f t="shared" ca="1" si="19"/>
        <v/>
      </c>
    </row>
    <row r="398" spans="124:239" x14ac:dyDescent="0.25">
      <c r="DT398" t="str">
        <f t="shared" ca="1" si="18"/>
        <v/>
      </c>
      <c r="IE398" s="128" t="str">
        <f t="shared" ca="1" si="19"/>
        <v/>
      </c>
    </row>
    <row r="399" spans="124:239" x14ac:dyDescent="0.25">
      <c r="DT399" t="str">
        <f t="shared" ca="1" si="18"/>
        <v/>
      </c>
      <c r="IE399" s="128" t="str">
        <f t="shared" ca="1" si="19"/>
        <v/>
      </c>
    </row>
    <row r="400" spans="124:239" x14ac:dyDescent="0.25">
      <c r="DT400" t="str">
        <f t="shared" ca="1" si="18"/>
        <v/>
      </c>
      <c r="IE400" s="128" t="str">
        <f t="shared" ca="1" si="19"/>
        <v/>
      </c>
    </row>
    <row r="401" spans="124:239" x14ac:dyDescent="0.25">
      <c r="DT401" t="str">
        <f t="shared" ca="1" si="18"/>
        <v/>
      </c>
      <c r="IE401" s="128" t="str">
        <f t="shared" ca="1" si="19"/>
        <v/>
      </c>
    </row>
    <row r="402" spans="124:239" x14ac:dyDescent="0.25">
      <c r="DT402" t="str">
        <f t="shared" ca="1" si="18"/>
        <v/>
      </c>
      <c r="IE402" s="128" t="str">
        <f t="shared" ca="1" si="19"/>
        <v/>
      </c>
    </row>
    <row r="403" spans="124:239" x14ac:dyDescent="0.25">
      <c r="DT403" t="str">
        <f t="shared" ca="1" si="18"/>
        <v/>
      </c>
      <c r="IE403" s="128" t="str">
        <f t="shared" ca="1" si="19"/>
        <v/>
      </c>
    </row>
    <row r="404" spans="124:239" x14ac:dyDescent="0.25">
      <c r="DT404" t="str">
        <f t="shared" ca="1" si="18"/>
        <v/>
      </c>
      <c r="IE404" s="128" t="str">
        <f t="shared" ca="1" si="19"/>
        <v/>
      </c>
    </row>
    <row r="405" spans="124:239" x14ac:dyDescent="0.25">
      <c r="DT405" t="str">
        <f t="shared" ca="1" si="18"/>
        <v/>
      </c>
      <c r="IE405" s="128" t="str">
        <f t="shared" ca="1" si="19"/>
        <v/>
      </c>
    </row>
    <row r="406" spans="124:239" x14ac:dyDescent="0.25">
      <c r="DT406" t="str">
        <f t="shared" ca="1" si="18"/>
        <v/>
      </c>
      <c r="IE406" s="128" t="str">
        <f t="shared" ca="1" si="19"/>
        <v/>
      </c>
    </row>
    <row r="407" spans="124:239" x14ac:dyDescent="0.25">
      <c r="DT407" t="str">
        <f t="shared" ca="1" si="18"/>
        <v/>
      </c>
      <c r="IE407" s="128" t="str">
        <f t="shared" ca="1" si="19"/>
        <v/>
      </c>
    </row>
    <row r="408" spans="124:239" x14ac:dyDescent="0.25">
      <c r="DT408" t="str">
        <f t="shared" ca="1" si="18"/>
        <v/>
      </c>
      <c r="IE408" s="128" t="str">
        <f t="shared" ca="1" si="19"/>
        <v/>
      </c>
    </row>
    <row r="409" spans="124:239" x14ac:dyDescent="0.25">
      <c r="DT409" t="str">
        <f t="shared" ca="1" si="18"/>
        <v/>
      </c>
      <c r="IE409" s="128" t="str">
        <f t="shared" ca="1" si="19"/>
        <v/>
      </c>
    </row>
    <row r="410" spans="124:239" x14ac:dyDescent="0.25">
      <c r="DT410" t="str">
        <f t="shared" ca="1" si="18"/>
        <v/>
      </c>
      <c r="IE410" s="128" t="str">
        <f t="shared" ca="1" si="19"/>
        <v/>
      </c>
    </row>
    <row r="411" spans="124:239" x14ac:dyDescent="0.25">
      <c r="DT411" t="str">
        <f t="shared" ca="1" si="18"/>
        <v/>
      </c>
      <c r="IE411" s="128" t="str">
        <f t="shared" ca="1" si="19"/>
        <v/>
      </c>
    </row>
    <row r="412" spans="124:239" x14ac:dyDescent="0.25">
      <c r="DT412" t="str">
        <f t="shared" ca="1" si="18"/>
        <v/>
      </c>
      <c r="IE412" s="128" t="str">
        <f t="shared" ca="1" si="19"/>
        <v/>
      </c>
    </row>
    <row r="413" spans="124:239" x14ac:dyDescent="0.25">
      <c r="DT413" t="str">
        <f t="shared" ca="1" si="18"/>
        <v/>
      </c>
      <c r="IE413" s="128" t="str">
        <f t="shared" ca="1" si="19"/>
        <v/>
      </c>
    </row>
    <row r="414" spans="124:239" x14ac:dyDescent="0.25">
      <c r="DT414" t="str">
        <f t="shared" ca="1" si="18"/>
        <v/>
      </c>
      <c r="IE414" s="128" t="str">
        <f t="shared" ca="1" si="19"/>
        <v/>
      </c>
    </row>
    <row r="415" spans="124:239" x14ac:dyDescent="0.25">
      <c r="DT415" t="str">
        <f t="shared" ca="1" si="18"/>
        <v/>
      </c>
      <c r="IE415" s="128" t="str">
        <f t="shared" ca="1" si="19"/>
        <v/>
      </c>
    </row>
    <row r="416" spans="124:239" x14ac:dyDescent="0.25">
      <c r="DT416" t="str">
        <f t="shared" ca="1" si="18"/>
        <v/>
      </c>
      <c r="IE416" s="128" t="str">
        <f t="shared" ca="1" si="19"/>
        <v/>
      </c>
    </row>
    <row r="417" spans="124:239" x14ac:dyDescent="0.25">
      <c r="DT417" t="str">
        <f t="shared" ca="1" si="18"/>
        <v/>
      </c>
      <c r="IE417" s="128" t="str">
        <f t="shared" ca="1" si="19"/>
        <v/>
      </c>
    </row>
    <row r="418" spans="124:239" x14ac:dyDescent="0.25">
      <c r="DT418" t="str">
        <f t="shared" ca="1" si="18"/>
        <v/>
      </c>
      <c r="IE418" s="128" t="str">
        <f t="shared" ca="1" si="19"/>
        <v/>
      </c>
    </row>
    <row r="419" spans="124:239" x14ac:dyDescent="0.25">
      <c r="DT419" t="str">
        <f t="shared" ca="1" si="18"/>
        <v/>
      </c>
      <c r="IE419" s="128" t="str">
        <f t="shared" ca="1" si="19"/>
        <v/>
      </c>
    </row>
    <row r="420" spans="124:239" x14ac:dyDescent="0.25">
      <c r="DT420" t="str">
        <f t="shared" ca="1" si="18"/>
        <v/>
      </c>
      <c r="IE420" s="128" t="str">
        <f t="shared" ca="1" si="19"/>
        <v/>
      </c>
    </row>
    <row r="421" spans="124:239" x14ac:dyDescent="0.25">
      <c r="DT421" t="str">
        <f t="shared" ca="1" si="18"/>
        <v/>
      </c>
      <c r="IE421" s="128" t="str">
        <f t="shared" ca="1" si="19"/>
        <v/>
      </c>
    </row>
    <row r="422" spans="124:239" x14ac:dyDescent="0.25">
      <c r="DT422" t="str">
        <f t="shared" ca="1" si="18"/>
        <v/>
      </c>
      <c r="IE422" s="128" t="str">
        <f t="shared" ca="1" si="19"/>
        <v/>
      </c>
    </row>
    <row r="423" spans="124:239" x14ac:dyDescent="0.25">
      <c r="DT423" t="str">
        <f t="shared" ca="1" si="18"/>
        <v/>
      </c>
      <c r="IE423" s="128" t="str">
        <f t="shared" ca="1" si="19"/>
        <v/>
      </c>
    </row>
    <row r="424" spans="124:239" x14ac:dyDescent="0.25">
      <c r="DT424" t="str">
        <f t="shared" ca="1" si="18"/>
        <v/>
      </c>
      <c r="IE424" s="128" t="str">
        <f t="shared" ca="1" si="19"/>
        <v/>
      </c>
    </row>
    <row r="425" spans="124:239" x14ac:dyDescent="0.25">
      <c r="DT425" t="str">
        <f t="shared" ca="1" si="18"/>
        <v/>
      </c>
      <c r="IE425" s="128" t="str">
        <f t="shared" ca="1" si="19"/>
        <v/>
      </c>
    </row>
    <row r="426" spans="124:239" x14ac:dyDescent="0.25">
      <c r="DT426" t="str">
        <f t="shared" ca="1" si="18"/>
        <v/>
      </c>
      <c r="IE426" s="128" t="str">
        <f t="shared" ca="1" si="19"/>
        <v/>
      </c>
    </row>
    <row r="427" spans="124:239" x14ac:dyDescent="0.25">
      <c r="DT427" t="str">
        <f t="shared" ca="1" si="18"/>
        <v/>
      </c>
      <c r="IE427" s="128" t="str">
        <f t="shared" ca="1" si="19"/>
        <v/>
      </c>
    </row>
    <row r="428" spans="124:239" x14ac:dyDescent="0.25">
      <c r="DT428" t="str">
        <f t="shared" ca="1" si="18"/>
        <v/>
      </c>
      <c r="IE428" s="128" t="str">
        <f t="shared" ca="1" si="19"/>
        <v/>
      </c>
    </row>
    <row r="429" spans="124:239" x14ac:dyDescent="0.25">
      <c r="DT429" t="str">
        <f t="shared" ca="1" si="18"/>
        <v/>
      </c>
      <c r="IE429" s="128" t="str">
        <f t="shared" ca="1" si="19"/>
        <v/>
      </c>
    </row>
    <row r="430" spans="124:239" x14ac:dyDescent="0.25">
      <c r="DT430" t="str">
        <f t="shared" ca="1" si="18"/>
        <v/>
      </c>
      <c r="IE430" s="128" t="str">
        <f t="shared" ca="1" si="19"/>
        <v/>
      </c>
    </row>
    <row r="431" spans="124:239" x14ac:dyDescent="0.25">
      <c r="DT431" t="str">
        <f t="shared" ref="DT431:DT494" ca="1" si="20">IF(ROW(A431)&gt;ROWS(rngLoadCombinations)-1,"",INDEX(rngLoadCombinations,ROW(A431)+1,1))</f>
        <v/>
      </c>
      <c r="IE431" s="128" t="str">
        <f t="shared" ref="IE431:IE494" ca="1" si="21">IF(ROW(A431)&gt;ROWS(rngLoadCombinations)-1,"",INDEX(rngLoadCombinations,ROW(A431)+1,1))</f>
        <v/>
      </c>
    </row>
    <row r="432" spans="124:239" x14ac:dyDescent="0.25">
      <c r="DT432" t="str">
        <f t="shared" ca="1" si="20"/>
        <v/>
      </c>
      <c r="IE432" s="128" t="str">
        <f t="shared" ca="1" si="21"/>
        <v/>
      </c>
    </row>
    <row r="433" spans="124:239" x14ac:dyDescent="0.25">
      <c r="DT433" t="str">
        <f t="shared" ca="1" si="20"/>
        <v/>
      </c>
      <c r="IE433" s="128" t="str">
        <f t="shared" ca="1" si="21"/>
        <v/>
      </c>
    </row>
    <row r="434" spans="124:239" x14ac:dyDescent="0.25">
      <c r="DT434" t="str">
        <f t="shared" ca="1" si="20"/>
        <v/>
      </c>
      <c r="IE434" s="128" t="str">
        <f t="shared" ca="1" si="21"/>
        <v/>
      </c>
    </row>
    <row r="435" spans="124:239" x14ac:dyDescent="0.25">
      <c r="DT435" t="str">
        <f t="shared" ca="1" si="20"/>
        <v/>
      </c>
      <c r="IE435" s="128" t="str">
        <f t="shared" ca="1" si="21"/>
        <v/>
      </c>
    </row>
    <row r="436" spans="124:239" x14ac:dyDescent="0.25">
      <c r="DT436" t="str">
        <f t="shared" ca="1" si="20"/>
        <v/>
      </c>
      <c r="IE436" s="128" t="str">
        <f t="shared" ca="1" si="21"/>
        <v/>
      </c>
    </row>
    <row r="437" spans="124:239" x14ac:dyDescent="0.25">
      <c r="DT437" t="str">
        <f t="shared" ca="1" si="20"/>
        <v/>
      </c>
      <c r="IE437" s="128" t="str">
        <f t="shared" ca="1" si="21"/>
        <v/>
      </c>
    </row>
    <row r="438" spans="124:239" x14ac:dyDescent="0.25">
      <c r="DT438" t="str">
        <f t="shared" ca="1" si="20"/>
        <v/>
      </c>
      <c r="IE438" s="128" t="str">
        <f t="shared" ca="1" si="21"/>
        <v/>
      </c>
    </row>
    <row r="439" spans="124:239" x14ac:dyDescent="0.25">
      <c r="DT439" t="str">
        <f t="shared" ca="1" si="20"/>
        <v/>
      </c>
      <c r="IE439" s="128" t="str">
        <f t="shared" ca="1" si="21"/>
        <v/>
      </c>
    </row>
    <row r="440" spans="124:239" x14ac:dyDescent="0.25">
      <c r="DT440" t="str">
        <f t="shared" ca="1" si="20"/>
        <v/>
      </c>
      <c r="IE440" s="128" t="str">
        <f t="shared" ca="1" si="21"/>
        <v/>
      </c>
    </row>
    <row r="441" spans="124:239" x14ac:dyDescent="0.25">
      <c r="DT441" t="str">
        <f t="shared" ca="1" si="20"/>
        <v/>
      </c>
      <c r="IE441" s="128" t="str">
        <f t="shared" ca="1" si="21"/>
        <v/>
      </c>
    </row>
    <row r="442" spans="124:239" x14ac:dyDescent="0.25">
      <c r="DT442" t="str">
        <f t="shared" ca="1" si="20"/>
        <v/>
      </c>
      <c r="IE442" s="128" t="str">
        <f t="shared" ca="1" si="21"/>
        <v/>
      </c>
    </row>
    <row r="443" spans="124:239" x14ac:dyDescent="0.25">
      <c r="DT443" t="str">
        <f t="shared" ca="1" si="20"/>
        <v/>
      </c>
      <c r="IE443" s="128" t="str">
        <f t="shared" ca="1" si="21"/>
        <v/>
      </c>
    </row>
    <row r="444" spans="124:239" x14ac:dyDescent="0.25">
      <c r="DT444" t="str">
        <f t="shared" ca="1" si="20"/>
        <v/>
      </c>
      <c r="IE444" s="128" t="str">
        <f t="shared" ca="1" si="21"/>
        <v/>
      </c>
    </row>
    <row r="445" spans="124:239" x14ac:dyDescent="0.25">
      <c r="DT445" t="str">
        <f t="shared" ca="1" si="20"/>
        <v/>
      </c>
      <c r="IE445" s="128" t="str">
        <f t="shared" ca="1" si="21"/>
        <v/>
      </c>
    </row>
    <row r="446" spans="124:239" x14ac:dyDescent="0.25">
      <c r="DT446" t="str">
        <f t="shared" ca="1" si="20"/>
        <v/>
      </c>
      <c r="IE446" s="128" t="str">
        <f t="shared" ca="1" si="21"/>
        <v/>
      </c>
    </row>
    <row r="447" spans="124:239" x14ac:dyDescent="0.25">
      <c r="DT447" t="str">
        <f t="shared" ca="1" si="20"/>
        <v/>
      </c>
      <c r="IE447" s="128" t="str">
        <f t="shared" ca="1" si="21"/>
        <v/>
      </c>
    </row>
    <row r="448" spans="124:239" x14ac:dyDescent="0.25">
      <c r="DT448" t="str">
        <f t="shared" ca="1" si="20"/>
        <v/>
      </c>
      <c r="IE448" s="128" t="str">
        <f t="shared" ca="1" si="21"/>
        <v/>
      </c>
    </row>
    <row r="449" spans="124:239" x14ac:dyDescent="0.25">
      <c r="DT449" t="str">
        <f t="shared" ca="1" si="20"/>
        <v/>
      </c>
      <c r="IE449" s="128" t="str">
        <f t="shared" ca="1" si="21"/>
        <v/>
      </c>
    </row>
    <row r="450" spans="124:239" x14ac:dyDescent="0.25">
      <c r="DT450" t="str">
        <f t="shared" ca="1" si="20"/>
        <v/>
      </c>
      <c r="IE450" s="128" t="str">
        <f t="shared" ca="1" si="21"/>
        <v/>
      </c>
    </row>
    <row r="451" spans="124:239" x14ac:dyDescent="0.25">
      <c r="DT451" t="str">
        <f t="shared" ca="1" si="20"/>
        <v/>
      </c>
      <c r="IE451" s="128" t="str">
        <f t="shared" ca="1" si="21"/>
        <v/>
      </c>
    </row>
    <row r="452" spans="124:239" x14ac:dyDescent="0.25">
      <c r="DT452" t="str">
        <f t="shared" ca="1" si="20"/>
        <v/>
      </c>
      <c r="IE452" s="128" t="str">
        <f t="shared" ca="1" si="21"/>
        <v/>
      </c>
    </row>
    <row r="453" spans="124:239" x14ac:dyDescent="0.25">
      <c r="DT453" t="str">
        <f t="shared" ca="1" si="20"/>
        <v/>
      </c>
      <c r="IE453" s="128" t="str">
        <f t="shared" ca="1" si="21"/>
        <v/>
      </c>
    </row>
    <row r="454" spans="124:239" x14ac:dyDescent="0.25">
      <c r="DT454" t="str">
        <f t="shared" ca="1" si="20"/>
        <v/>
      </c>
      <c r="IE454" s="128" t="str">
        <f t="shared" ca="1" si="21"/>
        <v/>
      </c>
    </row>
    <row r="455" spans="124:239" x14ac:dyDescent="0.25">
      <c r="DT455" t="str">
        <f t="shared" ca="1" si="20"/>
        <v/>
      </c>
      <c r="IE455" s="128" t="str">
        <f t="shared" ca="1" si="21"/>
        <v/>
      </c>
    </row>
    <row r="456" spans="124:239" x14ac:dyDescent="0.25">
      <c r="DT456" t="str">
        <f t="shared" ca="1" si="20"/>
        <v/>
      </c>
      <c r="IE456" s="128" t="str">
        <f t="shared" ca="1" si="21"/>
        <v/>
      </c>
    </row>
    <row r="457" spans="124:239" x14ac:dyDescent="0.25">
      <c r="DT457" t="str">
        <f t="shared" ca="1" si="20"/>
        <v/>
      </c>
      <c r="IE457" s="128" t="str">
        <f t="shared" ca="1" si="21"/>
        <v/>
      </c>
    </row>
    <row r="458" spans="124:239" x14ac:dyDescent="0.25">
      <c r="DT458" t="str">
        <f t="shared" ca="1" si="20"/>
        <v/>
      </c>
      <c r="IE458" s="128" t="str">
        <f t="shared" ca="1" si="21"/>
        <v/>
      </c>
    </row>
    <row r="459" spans="124:239" x14ac:dyDescent="0.25">
      <c r="DT459" t="str">
        <f t="shared" ca="1" si="20"/>
        <v/>
      </c>
      <c r="IE459" s="128" t="str">
        <f t="shared" ca="1" si="21"/>
        <v/>
      </c>
    </row>
    <row r="460" spans="124:239" x14ac:dyDescent="0.25">
      <c r="DT460" t="str">
        <f t="shared" ca="1" si="20"/>
        <v/>
      </c>
      <c r="IE460" s="128" t="str">
        <f t="shared" ca="1" si="21"/>
        <v/>
      </c>
    </row>
    <row r="461" spans="124:239" x14ac:dyDescent="0.25">
      <c r="DT461" t="str">
        <f t="shared" ca="1" si="20"/>
        <v/>
      </c>
      <c r="IE461" s="128" t="str">
        <f t="shared" ca="1" si="21"/>
        <v/>
      </c>
    </row>
    <row r="462" spans="124:239" x14ac:dyDescent="0.25">
      <c r="DT462" t="str">
        <f t="shared" ca="1" si="20"/>
        <v/>
      </c>
      <c r="IE462" s="128" t="str">
        <f t="shared" ca="1" si="21"/>
        <v/>
      </c>
    </row>
    <row r="463" spans="124:239" x14ac:dyDescent="0.25">
      <c r="DT463" t="str">
        <f t="shared" ca="1" si="20"/>
        <v/>
      </c>
      <c r="IE463" s="128" t="str">
        <f t="shared" ca="1" si="21"/>
        <v/>
      </c>
    </row>
    <row r="464" spans="124:239" x14ac:dyDescent="0.25">
      <c r="DT464" t="str">
        <f t="shared" ca="1" si="20"/>
        <v/>
      </c>
      <c r="IE464" s="128" t="str">
        <f t="shared" ca="1" si="21"/>
        <v/>
      </c>
    </row>
    <row r="465" spans="124:239" x14ac:dyDescent="0.25">
      <c r="DT465" t="str">
        <f t="shared" ca="1" si="20"/>
        <v/>
      </c>
      <c r="IE465" s="128" t="str">
        <f t="shared" ca="1" si="21"/>
        <v/>
      </c>
    </row>
    <row r="466" spans="124:239" x14ac:dyDescent="0.25">
      <c r="DT466" t="str">
        <f t="shared" ca="1" si="20"/>
        <v/>
      </c>
      <c r="IE466" s="128" t="str">
        <f t="shared" ca="1" si="21"/>
        <v/>
      </c>
    </row>
    <row r="467" spans="124:239" x14ac:dyDescent="0.25">
      <c r="DT467" t="str">
        <f t="shared" ca="1" si="20"/>
        <v/>
      </c>
      <c r="IE467" s="128" t="str">
        <f t="shared" ca="1" si="21"/>
        <v/>
      </c>
    </row>
    <row r="468" spans="124:239" x14ac:dyDescent="0.25">
      <c r="DT468" t="str">
        <f t="shared" ca="1" si="20"/>
        <v/>
      </c>
      <c r="IE468" s="128" t="str">
        <f t="shared" ca="1" si="21"/>
        <v/>
      </c>
    </row>
    <row r="469" spans="124:239" x14ac:dyDescent="0.25">
      <c r="DT469" t="str">
        <f t="shared" ca="1" si="20"/>
        <v/>
      </c>
      <c r="IE469" s="128" t="str">
        <f t="shared" ca="1" si="21"/>
        <v/>
      </c>
    </row>
    <row r="470" spans="124:239" x14ac:dyDescent="0.25">
      <c r="DT470" t="str">
        <f t="shared" ca="1" si="20"/>
        <v/>
      </c>
      <c r="IE470" s="128" t="str">
        <f t="shared" ca="1" si="21"/>
        <v/>
      </c>
    </row>
    <row r="471" spans="124:239" x14ac:dyDescent="0.25">
      <c r="DT471" t="str">
        <f t="shared" ca="1" si="20"/>
        <v/>
      </c>
      <c r="IE471" s="128" t="str">
        <f t="shared" ca="1" si="21"/>
        <v/>
      </c>
    </row>
    <row r="472" spans="124:239" x14ac:dyDescent="0.25">
      <c r="DT472" t="str">
        <f t="shared" ca="1" si="20"/>
        <v/>
      </c>
      <c r="IE472" s="128" t="str">
        <f t="shared" ca="1" si="21"/>
        <v/>
      </c>
    </row>
    <row r="473" spans="124:239" x14ac:dyDescent="0.25">
      <c r="DT473" t="str">
        <f t="shared" ca="1" si="20"/>
        <v/>
      </c>
      <c r="IE473" s="128" t="str">
        <f t="shared" ca="1" si="21"/>
        <v/>
      </c>
    </row>
    <row r="474" spans="124:239" x14ac:dyDescent="0.25">
      <c r="DT474" t="str">
        <f t="shared" ca="1" si="20"/>
        <v/>
      </c>
      <c r="IE474" s="128" t="str">
        <f t="shared" ca="1" si="21"/>
        <v/>
      </c>
    </row>
    <row r="475" spans="124:239" x14ac:dyDescent="0.25">
      <c r="DT475" t="str">
        <f t="shared" ca="1" si="20"/>
        <v/>
      </c>
      <c r="IE475" s="128" t="str">
        <f t="shared" ca="1" si="21"/>
        <v/>
      </c>
    </row>
    <row r="476" spans="124:239" x14ac:dyDescent="0.25">
      <c r="DT476" t="str">
        <f t="shared" ca="1" si="20"/>
        <v/>
      </c>
      <c r="IE476" s="128" t="str">
        <f t="shared" ca="1" si="21"/>
        <v/>
      </c>
    </row>
    <row r="477" spans="124:239" x14ac:dyDescent="0.25">
      <c r="DT477" t="str">
        <f t="shared" ca="1" si="20"/>
        <v/>
      </c>
      <c r="IE477" s="128" t="str">
        <f t="shared" ca="1" si="21"/>
        <v/>
      </c>
    </row>
    <row r="478" spans="124:239" x14ac:dyDescent="0.25">
      <c r="DT478" t="str">
        <f t="shared" ca="1" si="20"/>
        <v/>
      </c>
      <c r="IE478" s="128" t="str">
        <f t="shared" ca="1" si="21"/>
        <v/>
      </c>
    </row>
    <row r="479" spans="124:239" x14ac:dyDescent="0.25">
      <c r="DT479" t="str">
        <f t="shared" ca="1" si="20"/>
        <v/>
      </c>
      <c r="IE479" s="128" t="str">
        <f t="shared" ca="1" si="21"/>
        <v/>
      </c>
    </row>
    <row r="480" spans="124:239" x14ac:dyDescent="0.25">
      <c r="DT480" t="str">
        <f t="shared" ca="1" si="20"/>
        <v/>
      </c>
      <c r="IE480" s="128" t="str">
        <f t="shared" ca="1" si="21"/>
        <v/>
      </c>
    </row>
    <row r="481" spans="124:239" x14ac:dyDescent="0.25">
      <c r="DT481" t="str">
        <f t="shared" ca="1" si="20"/>
        <v/>
      </c>
      <c r="IE481" s="128" t="str">
        <f t="shared" ca="1" si="21"/>
        <v/>
      </c>
    </row>
    <row r="482" spans="124:239" x14ac:dyDescent="0.25">
      <c r="DT482" t="str">
        <f t="shared" ca="1" si="20"/>
        <v/>
      </c>
      <c r="IE482" s="128" t="str">
        <f t="shared" ca="1" si="21"/>
        <v/>
      </c>
    </row>
    <row r="483" spans="124:239" x14ac:dyDescent="0.25">
      <c r="DT483" t="str">
        <f t="shared" ca="1" si="20"/>
        <v/>
      </c>
      <c r="IE483" s="128" t="str">
        <f t="shared" ca="1" si="21"/>
        <v/>
      </c>
    </row>
    <row r="484" spans="124:239" x14ac:dyDescent="0.25">
      <c r="DT484" t="str">
        <f t="shared" ca="1" si="20"/>
        <v/>
      </c>
      <c r="IE484" s="128" t="str">
        <f t="shared" ca="1" si="21"/>
        <v/>
      </c>
    </row>
    <row r="485" spans="124:239" x14ac:dyDescent="0.25">
      <c r="DT485" t="str">
        <f t="shared" ca="1" si="20"/>
        <v/>
      </c>
      <c r="IE485" s="128" t="str">
        <f t="shared" ca="1" si="21"/>
        <v/>
      </c>
    </row>
    <row r="486" spans="124:239" x14ac:dyDescent="0.25">
      <c r="DT486" t="str">
        <f t="shared" ca="1" si="20"/>
        <v/>
      </c>
      <c r="IE486" s="128" t="str">
        <f t="shared" ca="1" si="21"/>
        <v/>
      </c>
    </row>
    <row r="487" spans="124:239" x14ac:dyDescent="0.25">
      <c r="DT487" t="str">
        <f t="shared" ca="1" si="20"/>
        <v/>
      </c>
      <c r="IE487" s="128" t="str">
        <f t="shared" ca="1" si="21"/>
        <v/>
      </c>
    </row>
    <row r="488" spans="124:239" x14ac:dyDescent="0.25">
      <c r="DT488" t="str">
        <f t="shared" ca="1" si="20"/>
        <v/>
      </c>
      <c r="IE488" s="128" t="str">
        <f t="shared" ca="1" si="21"/>
        <v/>
      </c>
    </row>
    <row r="489" spans="124:239" x14ac:dyDescent="0.25">
      <c r="DT489" t="str">
        <f t="shared" ca="1" si="20"/>
        <v/>
      </c>
      <c r="IE489" s="128" t="str">
        <f t="shared" ca="1" si="21"/>
        <v/>
      </c>
    </row>
    <row r="490" spans="124:239" x14ac:dyDescent="0.25">
      <c r="DT490" t="str">
        <f t="shared" ca="1" si="20"/>
        <v/>
      </c>
      <c r="IE490" s="128" t="str">
        <f t="shared" ca="1" si="21"/>
        <v/>
      </c>
    </row>
    <row r="491" spans="124:239" x14ac:dyDescent="0.25">
      <c r="DT491" t="str">
        <f t="shared" ca="1" si="20"/>
        <v/>
      </c>
      <c r="IE491" s="128" t="str">
        <f t="shared" ca="1" si="21"/>
        <v/>
      </c>
    </row>
    <row r="492" spans="124:239" x14ac:dyDescent="0.25">
      <c r="DT492" t="str">
        <f t="shared" ca="1" si="20"/>
        <v/>
      </c>
      <c r="IE492" s="128" t="str">
        <f t="shared" ca="1" si="21"/>
        <v/>
      </c>
    </row>
    <row r="493" spans="124:239" x14ac:dyDescent="0.25">
      <c r="DT493" t="str">
        <f t="shared" ca="1" si="20"/>
        <v/>
      </c>
      <c r="IE493" s="128" t="str">
        <f t="shared" ca="1" si="21"/>
        <v/>
      </c>
    </row>
    <row r="494" spans="124:239" x14ac:dyDescent="0.25">
      <c r="DT494" t="str">
        <f t="shared" ca="1" si="20"/>
        <v/>
      </c>
      <c r="IE494" s="128" t="str">
        <f t="shared" ca="1" si="21"/>
        <v/>
      </c>
    </row>
    <row r="495" spans="124:239" x14ac:dyDescent="0.25">
      <c r="DT495" t="str">
        <f t="shared" ref="DT495:DT501" ca="1" si="22">IF(ROW(A495)&gt;ROWS(rngLoadCombinations)-1,"",INDEX(rngLoadCombinations,ROW(A495)+1,1))</f>
        <v/>
      </c>
      <c r="IE495" s="128" t="str">
        <f t="shared" ref="IE495:IE501" ca="1" si="23">IF(ROW(A495)&gt;ROWS(rngLoadCombinations)-1,"",INDEX(rngLoadCombinations,ROW(A495)+1,1))</f>
        <v/>
      </c>
    </row>
    <row r="496" spans="124:239" x14ac:dyDescent="0.25">
      <c r="DT496" t="str">
        <f t="shared" ca="1" si="22"/>
        <v/>
      </c>
      <c r="IE496" s="128" t="str">
        <f t="shared" ca="1" si="23"/>
        <v/>
      </c>
    </row>
    <row r="497" spans="124:239" x14ac:dyDescent="0.25">
      <c r="DT497" t="str">
        <f t="shared" ca="1" si="22"/>
        <v/>
      </c>
      <c r="IE497" s="128" t="str">
        <f t="shared" ca="1" si="23"/>
        <v/>
      </c>
    </row>
    <row r="498" spans="124:239" x14ac:dyDescent="0.25">
      <c r="DT498" t="str">
        <f t="shared" ca="1" si="22"/>
        <v/>
      </c>
      <c r="IE498" s="128" t="str">
        <f t="shared" ca="1" si="23"/>
        <v/>
      </c>
    </row>
    <row r="499" spans="124:239" x14ac:dyDescent="0.25">
      <c r="DT499" t="str">
        <f t="shared" ca="1" si="22"/>
        <v/>
      </c>
      <c r="IE499" s="128" t="str">
        <f t="shared" ca="1" si="23"/>
        <v/>
      </c>
    </row>
    <row r="500" spans="124:239" x14ac:dyDescent="0.25">
      <c r="DT500" t="str">
        <f t="shared" ca="1" si="22"/>
        <v/>
      </c>
      <c r="IE500" s="128" t="str">
        <f t="shared" ca="1" si="23"/>
        <v/>
      </c>
    </row>
    <row r="501" spans="124:239" x14ac:dyDescent="0.25">
      <c r="DT501" t="str">
        <f t="shared" ca="1" si="22"/>
        <v/>
      </c>
      <c r="IE501" s="128" t="str">
        <f t="shared" ca="1" si="23"/>
        <v/>
      </c>
    </row>
  </sheetData>
  <mergeCells count="20">
    <mergeCell ref="AI58:AP58"/>
    <mergeCell ref="AI59:AP59"/>
    <mergeCell ref="H2:K2"/>
    <mergeCell ref="O2:U2"/>
    <mergeCell ref="P36:S36"/>
    <mergeCell ref="H11:J11"/>
    <mergeCell ref="H17:M17"/>
    <mergeCell ref="H25:M25"/>
    <mergeCell ref="H35:N35"/>
    <mergeCell ref="J36:M36"/>
    <mergeCell ref="H135:L135"/>
    <mergeCell ref="H155:P155"/>
    <mergeCell ref="H156:L156"/>
    <mergeCell ref="H69:M69"/>
    <mergeCell ref="H86:K86"/>
    <mergeCell ref="H100:P100"/>
    <mergeCell ref="H101:K101"/>
    <mergeCell ref="H130:P130"/>
    <mergeCell ref="H131:L131"/>
    <mergeCell ref="I84:J84"/>
  </mergeCells>
  <dataValidations count="55">
    <dataValidation type="list" allowBlank="1" showInputMessage="1" showErrorMessage="1" sqref="B104:B105 B5:B6 B102 B107 B124:B125 B129:B130 B132:B133 J42:M45 B121:B122 B127 B9"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3" xr:uid="{7DD4019C-EC8A-49DD-8604-A273D3268359}">
      <formula1>$HG$1:$HG$2</formula1>
    </dataValidation>
    <dataValidation type="list" allowBlank="1" showInputMessage="1" showErrorMessage="1" sqref="B23" xr:uid="{562F0780-CE86-446F-AC7B-BEE0A6927C05}">
      <formula1>$HQ$1:$HQ$2</formula1>
    </dataValidation>
    <dataValidation type="list" allowBlank="1" showInputMessage="1" showErrorMessage="1" sqref="B72 B34" xr:uid="{D9F6359C-D2B5-447C-87B8-44E579ECB61B}">
      <formula1>$HR$1:$HR$3</formula1>
    </dataValidation>
    <dataValidation type="list" allowBlank="1" showInputMessage="1" showErrorMessage="1" sqref="B40" xr:uid="{106F1C0E-892B-4C2B-84F8-E82C05E5AEC8}">
      <formula1>$HS$1:$HS$3</formula1>
    </dataValidation>
    <dataValidation type="list" allowBlank="1" showInputMessage="1" showErrorMessage="1" sqref="B70 B48" xr:uid="{E0904C8F-22A1-44A9-99C9-17B85AC9B47A}">
      <formula1>$HJ$1:$HJ$2</formula1>
    </dataValidation>
    <dataValidation type="list" allowBlank="1" showInputMessage="1" showErrorMessage="1" sqref="B52" xr:uid="{30682E23-7B3B-463A-81D4-641B713944BB}">
      <formula1>$HK$1:$HK$2</formula1>
    </dataValidation>
    <dataValidation type="list" allowBlank="1" showInputMessage="1" showErrorMessage="1" sqref="B53:B54" xr:uid="{9AA7D447-9FFB-4570-8EA3-4113424068E4}">
      <formula1>$HL$1:$HL$2</formula1>
    </dataValidation>
    <dataValidation type="list" allowBlank="1" showInputMessage="1" showErrorMessage="1" sqref="B55" xr:uid="{E4F60F92-E095-40E5-A1D3-8F80AE528119}">
      <formula1>$HM$1:$HM$3</formula1>
    </dataValidation>
    <dataValidation type="list" allowBlank="1" showInputMessage="1" showErrorMessage="1" sqref="B58" xr:uid="{114E76DF-91B5-4AE0-8A80-55E293124B14}">
      <formula1>$HN$1:$HN$2</formula1>
    </dataValidation>
    <dataValidation type="list" allowBlank="1" showInputMessage="1" showErrorMessage="1" sqref="B59" xr:uid="{89E8192B-52FF-4ECB-A732-5CD9664374F1}">
      <formula1>$HO$1:$HO$2</formula1>
    </dataValidation>
    <dataValidation type="list" allowBlank="1" showInputMessage="1" showErrorMessage="1" sqref="B75" xr:uid="{63A3C8E7-8025-480E-B434-12659EF74ED7}">
      <formula1>$HZ$1:$HZ$2</formula1>
    </dataValidation>
    <dataValidation type="list" allowBlank="1" showInputMessage="1" showErrorMessage="1" sqref="B76" xr:uid="{EBCA5E9F-4658-446D-9D6A-2FCBDAE7EA8E}">
      <formula1>$IA$1:$IA$2</formula1>
    </dataValidation>
    <dataValidation type="list" allowBlank="1" showInputMessage="1" showErrorMessage="1" sqref="B79" xr:uid="{350B215E-F123-4197-9B7E-5C029C9BA310}">
      <formula1>$HW$1:$HW$2</formula1>
    </dataValidation>
    <dataValidation type="list" allowBlank="1" showInputMessage="1" showErrorMessage="1" sqref="B81" xr:uid="{3640989A-8BB6-4EFC-9311-71FC6F31BB70}">
      <formula1>$HX$1:$HX$3</formula1>
    </dataValidation>
    <dataValidation type="list" allowBlank="1" showInputMessage="1" showErrorMessage="1" sqref="B82" xr:uid="{468DF9C2-DBF3-408A-866C-FBB07D74478C}">
      <formula1>$HY$1:$HY$2</formula1>
    </dataValidation>
    <dataValidation type="list" allowBlank="1" showInputMessage="1" showErrorMessage="1" sqref="B88" xr:uid="{5E2C5193-B6CA-4147-95ED-92297C75430F}">
      <formula1>$HT$1:$HT$3</formula1>
    </dataValidation>
    <dataValidation type="list" allowBlank="1" showInputMessage="1" showErrorMessage="1" sqref="B89" xr:uid="{83661389-4875-47F6-8858-115D0FCF62A6}">
      <formula1>$HU$1:$HU$3</formula1>
    </dataValidation>
    <dataValidation type="list" allowBlank="1" showInputMessage="1" showErrorMessage="1" sqref="B90" xr:uid="{0F6B3864-941E-4960-B084-7854DB49B9F8}">
      <formula1>$HV$1:$HV$2</formula1>
    </dataValidation>
    <dataValidation type="list" allowBlank="1" showInputMessage="1" showErrorMessage="1" sqref="B128 B103" xr:uid="{56714D4A-4A2C-4DB6-9499-4251F02F0B44}">
      <formula1>$IC$1:$IC$3</formula1>
    </dataValidation>
    <dataValidation type="list" allowBlank="1" showInputMessage="1" showErrorMessage="1" sqref="B108" xr:uid="{8F77D6B5-1849-494E-B5D7-4A37C4E30CAB}">
      <formula1>$IB$1:$IB$2</formula1>
    </dataValidation>
    <dataValidation type="list" allowBlank="1" showInputMessage="1" showErrorMessage="1" sqref="B134" xr:uid="{EDC6FBA7-2A04-4725-888A-862D37D39E26}">
      <formula1>$ID$1:$ID$2</formula1>
    </dataValidation>
    <dataValidation type="list" allowBlank="1" showInputMessage="1" showErrorMessage="1" sqref="J121:J128 M121:M128 J149:J152 M149:M152 J176:J183 M176:M183 I95:I96" xr:uid="{BA5542E4-5C57-475B-B5CD-0759709B0BAC}">
      <formula1>$HC$1:$HC$2</formula1>
    </dataValidation>
    <dataValidation type="list" allowBlank="1" showInputMessage="1" showErrorMessage="1" sqref="K121:K128 N121:N128 K149:K152 N149:N152 K176:K183 N176:N183"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T33" xr:uid="{FD1373BE-4EC4-413D-9615-65ADB663D4CD}">
      <formula1>$GX$1:$GX$6</formula1>
    </dataValidation>
    <dataValidation type="list" showInputMessage="1" showErrorMessage="1" sqref="B123 B101"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3" xr:uid="{E48A24FC-D8D7-4C85-A7A0-71EAC441C741}">
      <formula1>$HE$1:$HE$3</formula1>
    </dataValidation>
    <dataValidation type="list" showInputMessage="1" showErrorMessage="1" sqref="I137:J137"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 type="list" showInputMessage="1" showErrorMessage="1" sqref="B106" xr:uid="{BE71926D-7F1C-4C25-9529-17FAFC9554D5}">
      <formula1>$IO$1:$IO$2</formula1>
    </dataValidation>
    <dataValidation type="decimal" operator="greaterThanOrEqual" showInputMessage="1" showErrorMessage="1" errorTitle="Коэффициент наклона плато" error="Введите число не меньше нуля. 0 — горизонтальное плато; по умолчанию 0,001, наклон плато 0,001·E." sqref="B8" xr:uid="{2C5B07FE-A865-4372-A618-AFECC7D4BE23}">
      <formula1>0</formula1>
    </dataValidation>
    <dataValidation type="list" showInputMessage="1" showErrorMessage="1" sqref="I97" xr:uid="{C3D6AD66-2A70-4A3E-BF74-9C5F18ADD0CD}">
      <formula1>rngCircleBind2Choices</formula1>
    </dataValidation>
    <dataValidation type="list" showInputMessage="1" showErrorMessage="1" sqref="I98" xr:uid="{F0C3044C-9405-4CC9-B659-864D7D2EC8C4}">
      <formula1>rngCircleBind3Choices</formula1>
    </dataValidation>
    <dataValidation type="list" showInputMessage="1" showErrorMessage="1" sqref="B14" xr:uid="{70BEE0F5-73F1-4FE7-AC76-DE81A0D2924C}">
      <formula1>rngSectionRecipeTypes</formula1>
    </dataValidation>
    <dataValidation type="decimal" operator="greaterThan" showInputMessage="1" showErrorMessage="1" errorTitle="Толщина контура" error="Введите положительное число в пунктах (pt)." sqref="I84:J84" xr:uid="{00000000-0002-0000-0000-000036000000}">
      <formula1>0</formula1>
    </dataValidation>
  </dataValidations>
  <hyperlinks>
    <hyperlink ref="E5" location="'Справка'!A780" display="Подробнее" xr:uid="{C7DD56A6-B8AE-4A0F-8CC9-C1EF2FFEBDAE}"/>
    <hyperlink ref="E6" location="'Справка'!A789" display="Подробнее" xr:uid="{C0FC1028-C2A2-4F60-BE88-1302853F40BC}"/>
    <hyperlink ref="E7" location="'Справка'!A796" display="Подробнее" xr:uid="{1FF3DBD8-8507-40EB-B8AF-02ECC973CDDB}"/>
    <hyperlink ref="M19" location="'Справка'!A1667" display="Подробнее" xr:uid="{7933F6DD-E179-4156-9A2C-22F32AD07EDF}"/>
    <hyperlink ref="M20" location="'Справка'!A1673" display="Подробнее" xr:uid="{4653282B-22AD-490E-8629-E2307A8200F8}"/>
    <hyperlink ref="M21" location="'Справка'!A1679" display="Подробнее" xr:uid="{E410D0E1-9D8F-4BD5-AD3B-3A6AB13883AE}"/>
    <hyperlink ref="M22" location="'Справка'!A1685" display="Подробнее" xr:uid="{7906BD37-E711-47BF-A194-B5D40BE12C99}"/>
    <hyperlink ref="M23" location="'Справка'!A1691" display="Подробнее" xr:uid="{0757EDA2-19BC-42CD-A384-ABB6107B64FF}"/>
    <hyperlink ref="M27" location="'Справка'!A1621" display="Подробнее" xr:uid="{0DAB1911-2EAC-429B-977D-2258804EA14E}"/>
    <hyperlink ref="M28" location="'Справка'!A1627" display="Подробнее" xr:uid="{8C1F00D5-A3F2-4FA4-B73F-B72A3EF26987}"/>
    <hyperlink ref="M29" location="'Справка'!A1633" display="Подробнее" xr:uid="{A874A0F4-38C2-41F8-A2A7-05E3669D3CF3}"/>
    <hyperlink ref="M30" location="'Справка'!A1640" display="Подробнее" xr:uid="{D7B155B3-1591-4E82-9576-8801EC905E36}"/>
    <hyperlink ref="M31" location="'Справка'!A1646" display="Подробнее" xr:uid="{50C1AF70-8DF9-402A-A32A-9BF10FF1DE6C}"/>
    <hyperlink ref="M32" location="'Справка'!A1653" display="Подробнее" xr:uid="{4549FE7A-8FBF-49DF-881C-DEE5B87F582A}"/>
    <hyperlink ref="M33" location="'Справка'!A1660" display="Подробнее" xr:uid="{E7BABBE5-0504-447C-80D5-459629D74438}"/>
    <hyperlink ref="M71" location="'Справка'!A1543" display="Подробнее" xr:uid="{8D475A7E-E70D-4577-AD96-1983A3406990}"/>
    <hyperlink ref="M72" location="'Справка'!A1548" display="Подробнее" xr:uid="{C6992165-517E-4A73-9572-5B4AE755FBC3}"/>
    <hyperlink ref="M73" location="'Справка'!A1553" display="Подробнее" xr:uid="{635345CF-4C01-46B5-A83A-23AB713E0E99}"/>
    <hyperlink ref="M74" location="'Справка'!A1562" display="Подробнее" xr:uid="{8AFF413F-B5D9-4B5C-90BA-A82129A645F2}"/>
    <hyperlink ref="M75" location="'Справка'!A1567" display="Подробнее" xr:uid="{422FD8FA-F430-4612-9FF5-106174FB4C45}"/>
    <hyperlink ref="M76" location="'Справка'!A1572" display="Подробнее" xr:uid="{E23DB3AB-B8FA-46DA-ACD7-EB06F60E7386}"/>
    <hyperlink ref="M77" location="'Справка'!A1577" display="Подробнее" xr:uid="{B1029345-AAFE-4EA2-B4D8-B2AFFC44263C}"/>
    <hyperlink ref="M78" location="'Справка'!A1586" display="Подробнее" xr:uid="{15A2BA21-119B-459A-AB33-AFBFF62126C4}"/>
    <hyperlink ref="M79" location="'Справка'!A1594" display="Подробнее" xr:uid="{8C36959A-F7DF-4BFB-BAF2-F4D31D20A360}"/>
    <hyperlink ref="M80" location="'Справка'!A1601" display="Подробнее" xr:uid="{91D9DC5A-7480-4DB9-BE96-51422B1BDAF1}"/>
    <hyperlink ref="M81" location="'Справка'!A1606" display="Подробнее" xr:uid="{E5424B32-0762-4506-B264-554F7D06BDE7}"/>
    <hyperlink ref="M82" location="'Справка'!A1611" display="Подробнее" xr:uid="{DFBABBFB-45E8-4CEB-8AA4-7147CCAA6DCC}"/>
    <hyperlink ref="M83" location="'Справка'!A1616" display="Подробнее" xr:uid="{D7598A54-B92D-4D21-83C2-7A86C0A5CAF9}"/>
    <hyperlink ref="AI1" location="'Справка'!A718" display="Контрольные точки диаграмм (Подробнее)" xr:uid="{CA747734-BAAC-4ABB-B344-B23F87A37FAC}"/>
    <hyperlink ref="H2" location="'Справка'!A629" display="Единицы измерения (Подробнее)" xr:uid="{152EC415-A670-4169-933E-58C080B85E3B}"/>
    <hyperlink ref="O2" location="'Справка'!A648" display="Сочетания нагрузок (Подробнее)" xr:uid="{C18311BC-E810-4A89-8005-F7F3E09999DD}"/>
    <hyperlink ref="H11" location="'Справка'!A640" display="Система знаков (Подробнее)" xr:uid="{8F0BD2EF-AB83-4DD0-B80F-B4415067B84B}"/>
    <hyperlink ref="H17" location="'Справка'!A696" display="Материал арматуры (Подробнее)" xr:uid="{9084B5B8-E404-4958-AE46-3A9E8F83734F}"/>
    <hyperlink ref="H25" location="'Справка'!A687" display="Материал бетона (Подробнее)" xr:uid="{8B542111-EC91-4319-B535-12D0E77CF675}"/>
    <hyperlink ref="H35" location="'Справка'!A704" display="Настройка расчетных профилей (Подробнее)" xr:uid="{BF1A343D-1843-4973-BEEB-3455F6CFD1E1}"/>
    <hyperlink ref="P36" location="'Справка'!A672" display="Нагрузки для устойчивости (Подробнее)" xr:uid="{AD94FB3D-3F71-4DD7-AAD4-D78FE3DCAE61}"/>
    <hyperlink ref="AI58" location="'Справка'!A679" display="СП 35.13330.2011, таблица 7.21 (Подробнее)" xr:uid="{490A78DC-5275-4857-BA05-A9454B2737F9}"/>
    <hyperlink ref="H69" location="'Справка'!A724" display="Настройки оформления схемы (Подробнее)" xr:uid="{5FFDA1A4-ABD8-4DCB-A18B-FB1C6397DB53}"/>
    <hyperlink ref="H86" location="'Справка'!A733" display="Круглое сечение (Подробнее)" xr:uid="{1F8C6D59-F6F7-46C5-8DEE-4C9461463D5F}"/>
    <hyperlink ref="H100" location="'Справка'!A765" display="Сечение из прямоугольников (Подробнее)" xr:uid="{14402018-762C-4D2D-A73B-92EC37F8306F}"/>
    <hyperlink ref="H130" location="'Справка'!A742" display="Скругленный прямоугольник (Подробнее)" xr:uid="{23620555-72D7-4FCF-8803-EFA22456CA8B}"/>
    <hyperlink ref="H155" location="'Справка'!A753" display="Пустотелый скругленный прямоугольник (Подробнее)" xr:uid="{8D0006D6-37DA-4282-B903-660C0ABD5A76}"/>
    <hyperlink ref="E138" location="'Справка'!A1536" display="Подробнее" xr:uid="{7B7A5436-3DA2-4D34-AFB8-72C9A4B7605E}"/>
    <hyperlink ref="E137" location="'Справка'!A1529" display="Подробнее" xr:uid="{54452FD7-D8D1-4890-BD1F-DD57850888D1}"/>
    <hyperlink ref="E136" location="'Справка'!A1522" display="Подробнее" xr:uid="{E18F71BF-A0C4-44E1-881A-166D3E61BFD0}"/>
    <hyperlink ref="E135" location="'Справка'!A1515" display="Подробнее" xr:uid="{F80AA41E-3AF4-4B85-A481-838D1E340140}"/>
    <hyperlink ref="E134" location="'Справка'!A1509" display="Подробнее" xr:uid="{D715DFC1-F7D3-42C4-84CA-97692B50CABE}"/>
    <hyperlink ref="E133" location="'Справка'!A1502" display="Подробнее" xr:uid="{5EC2F739-5B9A-4827-B751-C4E02EEBC402}"/>
    <hyperlink ref="E132" location="'Справка'!A1496" display="Подробнее" xr:uid="{26F904A4-0B35-49C1-9613-3F754FFE49BE}"/>
    <hyperlink ref="E131" location="'Справка'!A1490" display="Подробнее" xr:uid="{8D15CB9C-5A21-48F5-B41D-3A870B6FB0DA}"/>
    <hyperlink ref="E130" location="'Справка'!A1484" display="Подробнее" xr:uid="{5B1FFBAF-2BFF-4417-ACA7-0B0D3405EE4F}"/>
    <hyperlink ref="E129" location="'Справка'!A1477" display="Подробнее" xr:uid="{B9D4B490-3E42-44F9-A4F2-FB381B7EE1AF}"/>
    <hyperlink ref="E128" location="'Справка'!A1469" display="Подробнее" xr:uid="{451C7417-6281-43DC-9C38-3D14C102AE77}"/>
    <hyperlink ref="E127" location="'Справка'!A1462" display="Подробнее" xr:uid="{F80FEB76-0A8E-4E1F-8E89-24F70F0102CB}"/>
    <hyperlink ref="E126" location="'Справка'!A1455" display="Подробнее" xr:uid="{799B8863-070B-48C7-B323-A70BE271D521}"/>
    <hyperlink ref="E125" location="'Справка'!A1448" display="Подробнее" xr:uid="{8552B222-F4B3-4582-A9ED-94E3389E09D6}"/>
    <hyperlink ref="E124" location="'Справка'!A1442" display="Подробнее" xr:uid="{5C3C625A-F532-43E4-B690-DD0E227CDB41}"/>
    <hyperlink ref="E123" location="'Справка'!A1435" display="Подробнее" xr:uid="{8AB703D7-F29A-4D7E-91EE-A19C28C45DE9}"/>
    <hyperlink ref="E122" location="'Справка'!A1427" display="Подробнее" xr:uid="{7EAF1AF6-7079-4460-A53C-B174F3315B1D}"/>
    <hyperlink ref="E121" location="'Справка'!A1421" display="Подробнее" xr:uid="{A9CE6947-322C-494F-B419-F4B2071CE984}"/>
    <hyperlink ref="E118" location="'Справка'!A1415" display="Подробнее" xr:uid="{78045AD9-A54A-4859-8373-33FE30B26C51}"/>
    <hyperlink ref="E117" location="'Справка'!A1409" display="Подробнее" xr:uid="{CD9D104A-852A-4B6E-9DF0-C87B1400C905}"/>
    <hyperlink ref="E116" location="'Справка'!A1403" display="Подробнее" xr:uid="{C2135476-A21F-40C7-88AC-4FFE38C23071}"/>
    <hyperlink ref="E115" location="'Справка'!A1397" display="Подробнее" xr:uid="{B6C43044-92DE-4250-9777-47B095089817}"/>
    <hyperlink ref="E114" location="'Справка'!A1391" display="Подробнее" xr:uid="{58A4268F-581D-4D55-9599-2954CC0088A4}"/>
    <hyperlink ref="E113" location="'Справка'!A1382" display="Подробнее" xr:uid="{1BE8769E-B9E1-451B-B681-1DCD26C2855D}"/>
    <hyperlink ref="E112" location="'Справка'!A1373" display="Подробнее" xr:uid="{AA159A2E-7636-453A-B0A2-6635F0BDFD72}"/>
    <hyperlink ref="E111" location="'Справка'!A1364" display="Подробнее" xr:uid="{B9DA3232-8CCC-46D3-8B8E-AF511E56C886}"/>
    <hyperlink ref="E110" location="'Справка'!A1355" display="Подробнее" xr:uid="{410ECBC7-0AE7-436C-BF31-F8A97FF72417}"/>
    <hyperlink ref="E109" location="'Справка'!A1350" display="Подробнее" xr:uid="{C49A4907-BBAA-425B-86AE-B35D24EF2CBA}"/>
    <hyperlink ref="E108" location="'Справка'!A1343" display="Подробнее" xr:uid="{9D520594-C62F-4C16-95F5-72D51AB74E62}"/>
    <hyperlink ref="E107" location="'Справка'!A1336" display="Подробнее" xr:uid="{ABD9A9D0-A118-4A4F-98A2-57AE0DA4474B}"/>
    <hyperlink ref="E106" location="'Справка'!A1329" display="Подробнее" xr:uid="{AFC1802D-414E-41B7-8967-D228CB2B0B0D}"/>
    <hyperlink ref="E105" location="'Справка'!A1321" display="Подробнее" xr:uid="{501BC312-CD6F-45F8-ACA2-A03E50F35F64}"/>
    <hyperlink ref="E104" location="'Справка'!A1314" display="Подробнее" xr:uid="{2E6DCA99-2EF7-4ADA-AFE4-19034A08C2D4}"/>
    <hyperlink ref="E103" location="'Справка'!A1306" display="Подробнее" xr:uid="{CFD5C7F9-21B1-423C-AAC5-66AA9B6F7608}"/>
    <hyperlink ref="E102" location="'Справка'!A1299" display="Подробнее" xr:uid="{F2C6BEA6-9690-45A1-9B2A-C48599FDAFFC}"/>
    <hyperlink ref="E101" location="'Справка'!A1290" display="Подробнее" xr:uid="{28CF8E88-E172-4E2F-BF69-E3E38FD20B19}"/>
    <hyperlink ref="E99" location="'Справка'!A1281" display="Подробнее" xr:uid="{CF529A80-C0EB-4BA0-80C9-ED887A144DCE}"/>
    <hyperlink ref="E97" location="'Справка'!A1275" display="Подробнее" xr:uid="{BC450CAB-E098-4930-9DBE-A60B5639DF77}"/>
    <hyperlink ref="E96" location="'Справка'!A1269" display="Подробнее" xr:uid="{48F3605A-939A-4376-B710-46E85886517C}"/>
    <hyperlink ref="E95" location="'Справка'!A1263" display="Подробнее" xr:uid="{81A79DC7-64BD-4515-9BA8-635EDC14A275}"/>
    <hyperlink ref="E94" location="'Справка'!A1253" display="Подробнее" xr:uid="{AD4F8D59-AACA-4050-9153-A3C96A734380}"/>
    <hyperlink ref="E90" location="'Справка'!A1248" display="Подробнее" xr:uid="{5BF918F1-07E3-45B8-A86E-806B14BA2403}"/>
    <hyperlink ref="E89" location="'Справка'!A1243" display="Подробнее" xr:uid="{7D737DC9-9A44-4826-BCCD-EAFB33BA0556}"/>
    <hyperlink ref="E88" location="'Справка'!A1238" display="Подробнее" xr:uid="{A1C424CA-DCA1-41BA-8ECB-CEC5E5EA9E3C}"/>
    <hyperlink ref="E87" location="'Справка'!A1233" display="Подробнее" xr:uid="{24728715-8D6A-4564-B1CF-CA87691A9483}"/>
    <hyperlink ref="E86" location="'Справка'!A1228" display="Подробнее" xr:uid="{576489D8-5502-4BD6-B126-01B93428FD85}"/>
    <hyperlink ref="E85" location="'Справка'!A1223" display="Подробнее" xr:uid="{B9998E83-C65B-43C0-AADA-7A29EBE0220B}"/>
    <hyperlink ref="E83" location="'Справка'!A1217" display="Подробнее" xr:uid="{D4D0A2E7-D300-4FE6-B471-2C884E246903}"/>
    <hyperlink ref="E82" location="'Справка'!A1211" display="Подробнее" xr:uid="{982D0F45-803B-466A-A57A-A0BCC3E49E3D}"/>
    <hyperlink ref="E81" location="'Справка'!A1203" display="Подробнее" xr:uid="{C0155A32-066B-4B51-B451-7B635E71157C}"/>
    <hyperlink ref="E80" location="'Справка'!A1198" display="Подробнее" xr:uid="{621CDF15-59ED-40FD-873D-268790BCA88D}"/>
    <hyperlink ref="E79" location="'Справка'!A1192" display="Подробнее" xr:uid="{5741EF2D-CEF3-4FBA-99B5-FFE60C5CDD19}"/>
    <hyperlink ref="E78" location="'Справка'!A1187" display="Подробнее" xr:uid="{1E0C9649-BE92-43D8-982C-77CD2396D635}"/>
    <hyperlink ref="E77" location="'Справка'!A1182" display="Подробнее" xr:uid="{AD51BED8-86B3-4C3A-B418-1340955D2659}"/>
    <hyperlink ref="E76" location="'Справка'!A1176" display="Подробнее" xr:uid="{E4D89A03-A584-4E4F-AB0B-CA617149E1AC}"/>
    <hyperlink ref="E75" location="'Справка'!A1168" display="Подробнее" xr:uid="{D2BDEF4D-07FE-4ADB-81A0-D3A5E5EE30DB}"/>
    <hyperlink ref="E73" location="'Справка'!A1749" display="Подробнее" xr:uid="{C23C7314-3987-46B5-8B3E-1F9EB0350C7F}"/>
    <hyperlink ref="E72" location="'Справка'!A1161" display="Подробнее" xr:uid="{49BD735E-1088-4CBB-9BBB-396A99DFFC76}"/>
    <hyperlink ref="E71" location="'Справка'!A1152" display="Подробнее" xr:uid="{94092773-937E-453F-9360-57F33A75652A}"/>
    <hyperlink ref="E70" location="'Справка'!A1147" display="Подробнее" xr:uid="{0E08911D-1948-41C8-B531-C4CC59A62DA5}"/>
    <hyperlink ref="E66" location="'Справка'!A1142" display="Подробнее" xr:uid="{0118AFBF-4EB9-4162-83BD-15A1AA5F126A}"/>
    <hyperlink ref="E65" location="'Справка'!A1137" display="Подробнее" xr:uid="{36D14501-73FA-4EE2-8128-DF2834F3C254}"/>
    <hyperlink ref="E63" location="'Справка'!A1132" display="Подробнее" xr:uid="{ACE68EA4-A6BE-411E-BC32-8DACD1CFA8F5}"/>
    <hyperlink ref="E62" location="'Справка'!A1127" display="Подробнее" xr:uid="{E8015E98-00E0-43CB-BA06-1C423BE47E67}"/>
    <hyperlink ref="E61" location="'Справка'!A1122" display="Подробнее" xr:uid="{5F0E8383-DE0A-4FCE-A82E-0DC510A60D89}"/>
    <hyperlink ref="E59" location="'Справка'!A1111" display="Подробнее" xr:uid="{6811EEFA-2637-4921-87C7-E5F0F3831668}"/>
    <hyperlink ref="E58" location="'Справка'!A1104" display="Подробнее" xr:uid="{B3DD09C5-5666-40D3-A2C5-5559F14D586F}"/>
    <hyperlink ref="E57" location="'Справка'!A1094" display="Подробнее" xr:uid="{4BF41F79-8FAD-4C04-8660-04108D55049F}"/>
    <hyperlink ref="E56" location="'Справка'!A1084" display="Подробнее" xr:uid="{92EBF011-8627-4525-8D3B-7EE81900C792}"/>
    <hyperlink ref="E55" location="'Справка'!A1076" display="Подробнее" xr:uid="{2D433A77-9FBE-4ECC-ADD4-2051415BE469}"/>
    <hyperlink ref="E54" location="'Справка'!A1067" display="Подробнее" xr:uid="{48DC6869-4706-4981-8EFF-B793421B0958}"/>
    <hyperlink ref="E53" location="'Справка'!A1058" display="Подробнее" xr:uid="{8C6981D8-B2F3-4ECB-8067-4E1A8DDB6D62}"/>
    <hyperlink ref="E52" location="'Справка'!A1050" display="Подробнее" xr:uid="{4058A062-3B56-4DB2-8AF5-E2AB21F03CD5}"/>
    <hyperlink ref="E51" location="'Справка'!A1040" display="Подробнее" xr:uid="{CC12AA27-09B2-45B4-A235-DA24DA821997}"/>
    <hyperlink ref="E50" location="'Справка'!A1030" display="Подробнее" xr:uid="{DE083580-7A46-43C9-A760-6F7D76E1C629}"/>
    <hyperlink ref="E49" location="'Справка'!A1021" display="Подробнее" xr:uid="{0EC06C51-F20D-4DE6-809C-4FB583B03C53}"/>
    <hyperlink ref="E48" location="'Справка'!A1013" display="Подробнее" xr:uid="{F97CB933-72C0-48F0-9957-5D462454A178}"/>
    <hyperlink ref="E44" location="'Справка'!A1001" display="Подробнее" xr:uid="{4BB6F82E-9E85-4B54-8304-ABBE783B546E}"/>
    <hyperlink ref="E43" location="'Справка'!A989" display="Подробнее" xr:uid="{3FD2A53D-D5AB-4345-BC0E-F22DE6BEE3C8}"/>
    <hyperlink ref="E42" location="'Справка'!A981" display="Подробнее" xr:uid="{576021C5-64C4-42B6-98A9-F8A27EE2A493}"/>
    <hyperlink ref="E41" location="'Справка'!A973" display="Подробнее" xr:uid="{506B58A1-B1DC-4F73-A0B7-7CFE7D30ED47}"/>
    <hyperlink ref="E40" location="'Справка'!A966" display="Подробнее" xr:uid="{36DBBE25-79D8-42A8-896F-6C56832C3F4A}"/>
    <hyperlink ref="E39" location="'Справка'!A958" display="Подробнее" xr:uid="{D71083B3-1694-4B5C-B377-3D6A516283F3}"/>
    <hyperlink ref="E37" location="'Справка'!A950" display="Подробнее" xr:uid="{C703682F-6E84-44E1-860B-AEF6074B8883}"/>
    <hyperlink ref="E35" location="'Справка'!A940" display="Подробнее" xr:uid="{0E8D94B8-5DA6-43FF-B432-502EB0FA34AD}"/>
    <hyperlink ref="E34" location="'Справка'!A932" display="Подробнее" xr:uid="{39B73538-5F53-4087-96B3-22F4D7E15614}"/>
    <hyperlink ref="E30" location="'Справка'!A926" display="Подробнее" xr:uid="{7FFA1845-4A44-4780-ACE2-0A74B06C8BDC}"/>
    <hyperlink ref="E28" location="'Справка'!A920" display="Подробнее" xr:uid="{E9A83FD6-A17C-4594-9093-B5EA64F3E83D}"/>
    <hyperlink ref="E27" location="'Справка'!A914" display="Подробнее" xr:uid="{675EC957-AB37-435D-B726-7B975C322D63}"/>
    <hyperlink ref="E26" location="'Справка'!A908" display="Подробнее" xr:uid="{1585C553-F273-4317-91A4-02DC54A21EE3}"/>
    <hyperlink ref="E25" location="'Справка'!A902" display="Подробнее" xr:uid="{0C8F5E8B-055A-488C-B1D7-4024D6B90A5B}"/>
    <hyperlink ref="E24" location="'Справка'!A895" display="Подробнее" xr:uid="{E3C8BC8D-A797-445E-A073-D7BA2577CC24}"/>
    <hyperlink ref="E9" location="'Справка'!A806" display="Подробнее" xr:uid="{E768DE72-BA3D-4CAA-AE3E-1251E43D1896}"/>
    <hyperlink ref="E10" location="'Справка'!A813" display="Подробнее" xr:uid="{79471969-C463-42A2-A38F-2FB36EACE7C9}"/>
    <hyperlink ref="E13" location="'Справка'!A823" display="Подробнее" xr:uid="{DE7905FB-DE9A-4E28-BFAC-B2790BC1FC32}"/>
    <hyperlink ref="E14" location="'Справка'!A832" display="Подробнее" xr:uid="{8C060910-9594-4981-B8F4-6636D1C1206C}"/>
    <hyperlink ref="E15" location="'Справка'!A839" display="Подробнее" xr:uid="{93BF3BC7-B4E9-4400-880E-C501BC7DA82E}"/>
    <hyperlink ref="E16" location="'Справка'!A849" display="Подробнее" xr:uid="{E640EE61-2B61-42EE-A5B9-C8D7A7789A57}"/>
    <hyperlink ref="E17" location="'Справка'!A859" display="Подробнее" xr:uid="{E2DF98C0-303D-4A97-B68E-60784B46E1D5}"/>
    <hyperlink ref="E18" location="'Справка'!A870" display="Подробнее" xr:uid="{AA9171C8-E467-4694-A98A-7BA1661C94FB}"/>
    <hyperlink ref="E19" location="'Справка'!A879" display="Подробнее" xr:uid="{ED5917E7-F253-402C-B9D5-F0CA62F79600}"/>
    <hyperlink ref="E23" location="'Справка'!A888" display="Подробнее" xr:uid="{CDA6072E-55B4-4306-A0AC-218A5A16AD74}"/>
    <hyperlink ref="E8" location="'Справка'!A1755" display="Подробнее" xr:uid="{6A80B1EF-31A0-47B6-8E9A-DCC4705C2732}"/>
    <hyperlink ref="M84" location="'Справка'!A1763" display="Подробнее" xr:uid="{00000000-0004-0000-0000-000091000000}"/>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9243"/>
  <sheetViews>
    <sheetView topLeftCell="A724" workbookViewId="0">
      <selection activeCell="B726" sqref="B726"/>
    </sheetView>
  </sheetViews>
  <sheetFormatPr defaultRowHeight="12.75" outlineLevelRow="1" x14ac:dyDescent="0.2"/>
  <cols>
    <col min="1" max="1" width="34.7109375" style="25" customWidth="1"/>
    <col min="2" max="2" width="118.7109375" style="25" customWidth="1"/>
    <col min="3" max="4" width="18.7109375" style="25" customWidth="1"/>
    <col min="5" max="6" width="26.7109375" style="25" customWidth="1"/>
    <col min="7" max="16384" width="9.140625" style="24"/>
  </cols>
  <sheetData>
    <row r="1" spans="1:6" ht="20.25" collapsed="1" x14ac:dyDescent="0.2">
      <c r="A1" s="177" t="s">
        <v>628</v>
      </c>
      <c r="B1" s="177"/>
      <c r="C1" s="177"/>
      <c r="D1" s="177"/>
      <c r="E1" s="177"/>
      <c r="F1" s="178"/>
    </row>
    <row r="2" spans="1:6" hidden="1" outlineLevel="1" x14ac:dyDescent="0.2">
      <c r="A2" s="169" t="s">
        <v>2335</v>
      </c>
      <c r="B2" s="169"/>
      <c r="C2" s="169"/>
      <c r="D2" s="169"/>
      <c r="E2" s="169"/>
      <c r="F2" s="170"/>
    </row>
    <row r="3" spans="1:6" hidden="1" outlineLevel="1" x14ac:dyDescent="0.2">
      <c r="A3" s="169" t="s">
        <v>2336</v>
      </c>
      <c r="B3" s="169"/>
      <c r="C3" s="169"/>
      <c r="D3" s="169"/>
      <c r="E3" s="169"/>
      <c r="F3" s="170"/>
    </row>
    <row r="4" spans="1:6" hidden="1" outlineLevel="1" x14ac:dyDescent="0.2">
      <c r="A4" s="169" t="s">
        <v>2307</v>
      </c>
      <c r="B4" s="169"/>
      <c r="C4" s="169"/>
      <c r="D4" s="169"/>
      <c r="E4" s="169"/>
      <c r="F4" s="170"/>
    </row>
    <row r="5" spans="1:6" ht="16.5" hidden="1" outlineLevel="1" x14ac:dyDescent="0.2">
      <c r="A5" s="173" t="s">
        <v>2062</v>
      </c>
      <c r="B5" s="173"/>
      <c r="C5" s="173"/>
      <c r="D5" s="173"/>
      <c r="E5" s="173"/>
      <c r="F5" s="174"/>
    </row>
    <row r="6" spans="1:6" hidden="1" outlineLevel="1" x14ac:dyDescent="0.2">
      <c r="A6" s="175" t="s">
        <v>2063</v>
      </c>
      <c r="B6" s="175"/>
      <c r="C6" s="175"/>
      <c r="D6" s="175"/>
      <c r="E6" s="175"/>
      <c r="F6" s="176"/>
    </row>
    <row r="7" spans="1:6" hidden="1" outlineLevel="1" x14ac:dyDescent="0.2">
      <c r="A7" s="169" t="s">
        <v>2064</v>
      </c>
      <c r="B7" s="169"/>
      <c r="C7" s="169"/>
      <c r="D7" s="169"/>
      <c r="E7" s="169"/>
      <c r="F7" s="170"/>
    </row>
    <row r="8" spans="1:6" hidden="1" outlineLevel="1" x14ac:dyDescent="0.2">
      <c r="A8" s="169" t="s">
        <v>1615</v>
      </c>
      <c r="B8" s="169"/>
      <c r="C8" s="169"/>
      <c r="D8" s="169"/>
      <c r="E8" s="169"/>
      <c r="F8" s="170"/>
    </row>
    <row r="9" spans="1:6" hidden="1" outlineLevel="1" x14ac:dyDescent="0.2">
      <c r="A9" s="169" t="s">
        <v>1616</v>
      </c>
      <c r="B9" s="169"/>
      <c r="C9" s="169"/>
      <c r="D9" s="169"/>
      <c r="E9" s="169"/>
      <c r="F9" s="170"/>
    </row>
    <row r="10" spans="1:6" ht="16.5" hidden="1" outlineLevel="1" x14ac:dyDescent="0.2">
      <c r="A10" s="173" t="s">
        <v>2065</v>
      </c>
      <c r="B10" s="173"/>
      <c r="C10" s="173"/>
      <c r="D10" s="173"/>
      <c r="E10" s="173"/>
      <c r="F10" s="174"/>
    </row>
    <row r="11" spans="1:6" hidden="1" outlineLevel="1" x14ac:dyDescent="0.2">
      <c r="A11" s="169" t="s">
        <v>2066</v>
      </c>
      <c r="B11" s="169"/>
      <c r="C11" s="169"/>
      <c r="D11" s="169"/>
      <c r="E11" s="169"/>
      <c r="F11" s="170"/>
    </row>
    <row r="12" spans="1:6" hidden="1" outlineLevel="1" x14ac:dyDescent="0.2">
      <c r="A12" s="169" t="s">
        <v>1617</v>
      </c>
      <c r="B12" s="169"/>
      <c r="C12" s="169"/>
      <c r="D12" s="169"/>
      <c r="E12" s="169"/>
      <c r="F12" s="170"/>
    </row>
    <row r="13" spans="1:6" hidden="1" outlineLevel="1" x14ac:dyDescent="0.2">
      <c r="A13" s="169" t="s">
        <v>1618</v>
      </c>
      <c r="B13" s="169"/>
      <c r="C13" s="169"/>
      <c r="D13" s="169"/>
      <c r="E13" s="169"/>
      <c r="F13" s="170"/>
    </row>
    <row r="14" spans="1:6" hidden="1" outlineLevel="1" x14ac:dyDescent="0.2">
      <c r="A14" s="169" t="s">
        <v>1619</v>
      </c>
      <c r="B14" s="169"/>
      <c r="C14" s="169"/>
      <c r="D14" s="169"/>
      <c r="E14" s="169"/>
      <c r="F14" s="170"/>
    </row>
    <row r="15" spans="1:6" hidden="1" outlineLevel="1" x14ac:dyDescent="0.2">
      <c r="A15" s="175" t="s">
        <v>2354</v>
      </c>
      <c r="B15" s="169"/>
      <c r="C15" s="169"/>
      <c r="D15" s="169"/>
      <c r="E15" s="169"/>
      <c r="F15" s="170"/>
    </row>
    <row r="16" spans="1:6" hidden="1" outlineLevel="1" x14ac:dyDescent="0.2">
      <c r="A16" s="169" t="s">
        <v>2353</v>
      </c>
      <c r="B16" s="169"/>
      <c r="C16" s="169"/>
      <c r="D16" s="169"/>
      <c r="E16" s="169"/>
      <c r="F16" s="170"/>
    </row>
    <row r="17" spans="1:6" hidden="1" outlineLevel="1" x14ac:dyDescent="0.2">
      <c r="A17" s="169" t="s">
        <v>2337</v>
      </c>
      <c r="B17" s="169"/>
      <c r="C17" s="169"/>
      <c r="D17" s="169"/>
      <c r="E17" s="169"/>
      <c r="F17" s="170"/>
    </row>
    <row r="18" spans="1:6" hidden="1" outlineLevel="1" x14ac:dyDescent="0.2">
      <c r="A18" s="169" t="s">
        <v>2338</v>
      </c>
      <c r="B18" s="169"/>
      <c r="C18" s="169"/>
      <c r="D18" s="169"/>
      <c r="E18" s="169"/>
      <c r="F18" s="170"/>
    </row>
    <row r="19" spans="1:6" hidden="1" outlineLevel="1" x14ac:dyDescent="0.2">
      <c r="A19" s="175" t="s">
        <v>2339</v>
      </c>
      <c r="B19" s="175"/>
      <c r="C19" s="175"/>
      <c r="D19" s="175"/>
      <c r="E19" s="175"/>
      <c r="F19" s="176"/>
    </row>
    <row r="20" spans="1:6" hidden="1" outlineLevel="1" x14ac:dyDescent="0.2">
      <c r="A20" s="175" t="s">
        <v>2340</v>
      </c>
      <c r="B20" s="175"/>
      <c r="C20" s="175"/>
      <c r="D20" s="175"/>
      <c r="E20" s="175"/>
      <c r="F20" s="176"/>
    </row>
    <row r="21" spans="1:6" hidden="1" outlineLevel="1" x14ac:dyDescent="0.2">
      <c r="A21" s="169" t="s">
        <v>2067</v>
      </c>
      <c r="B21" s="169"/>
      <c r="C21" s="169"/>
      <c r="D21" s="169"/>
      <c r="E21" s="169"/>
      <c r="F21" s="170"/>
    </row>
    <row r="22" spans="1:6" ht="16.5" hidden="1" outlineLevel="1" x14ac:dyDescent="0.2">
      <c r="A22" s="173" t="s">
        <v>1620</v>
      </c>
      <c r="B22" s="173"/>
      <c r="C22" s="173"/>
      <c r="D22" s="173"/>
      <c r="E22" s="173"/>
      <c r="F22" s="174"/>
    </row>
    <row r="23" spans="1:6" hidden="1" outlineLevel="1" x14ac:dyDescent="0.2">
      <c r="A23" s="181" t="s">
        <v>2308</v>
      </c>
      <c r="B23" s="181"/>
      <c r="C23" s="181"/>
      <c r="D23" s="181"/>
      <c r="E23" s="181"/>
      <c r="F23" s="182"/>
    </row>
    <row r="24" spans="1:6" hidden="1" outlineLevel="1" x14ac:dyDescent="0.2">
      <c r="A24" s="181" t="s">
        <v>2309</v>
      </c>
      <c r="B24" s="181"/>
      <c r="C24" s="181"/>
      <c r="D24" s="181"/>
      <c r="E24" s="181"/>
      <c r="F24" s="182"/>
    </row>
    <row r="25" spans="1:6" hidden="1" outlineLevel="1" x14ac:dyDescent="0.2">
      <c r="A25" s="169" t="s">
        <v>2341</v>
      </c>
      <c r="B25" s="169"/>
      <c r="C25" s="169"/>
      <c r="D25" s="169"/>
      <c r="E25" s="169"/>
      <c r="F25" s="170"/>
    </row>
    <row r="26" spans="1:6" hidden="1" outlineLevel="1" x14ac:dyDescent="0.2">
      <c r="A26" s="169" t="s">
        <v>2342</v>
      </c>
      <c r="B26" s="169"/>
      <c r="C26" s="169"/>
      <c r="D26" s="169"/>
      <c r="E26" s="169"/>
      <c r="F26" s="170"/>
    </row>
    <row r="27" spans="1:6" hidden="1" outlineLevel="1" x14ac:dyDescent="0.2">
      <c r="A27" s="169" t="s">
        <v>1621</v>
      </c>
      <c r="B27" s="169"/>
      <c r="C27" s="169"/>
      <c r="D27" s="169"/>
      <c r="E27" s="169"/>
      <c r="F27" s="170"/>
    </row>
    <row r="28" spans="1:6" hidden="1" outlineLevel="1" x14ac:dyDescent="0.2">
      <c r="A28" s="169" t="s">
        <v>1622</v>
      </c>
      <c r="B28" s="169"/>
      <c r="C28" s="169"/>
      <c r="D28" s="169"/>
      <c r="E28" s="169"/>
      <c r="F28" s="170"/>
    </row>
    <row r="29" spans="1:6" hidden="1" outlineLevel="1" x14ac:dyDescent="0.2">
      <c r="A29" s="169" t="s">
        <v>2355</v>
      </c>
      <c r="B29" s="169"/>
      <c r="C29" s="169"/>
      <c r="D29" s="169"/>
      <c r="E29" s="169"/>
      <c r="F29" s="170"/>
    </row>
    <row r="30" spans="1:6" hidden="1" outlineLevel="1" x14ac:dyDescent="0.2">
      <c r="A30" s="169" t="s">
        <v>2356</v>
      </c>
      <c r="B30" s="169"/>
      <c r="C30" s="169"/>
      <c r="D30" s="169"/>
      <c r="E30" s="169"/>
      <c r="F30" s="170"/>
    </row>
    <row r="31" spans="1:6" hidden="1" outlineLevel="1" x14ac:dyDescent="0.2">
      <c r="A31" s="169" t="s">
        <v>2068</v>
      </c>
      <c r="B31" s="169"/>
      <c r="C31" s="169"/>
      <c r="D31" s="169"/>
      <c r="E31" s="169"/>
      <c r="F31" s="170"/>
    </row>
    <row r="32" spans="1:6" hidden="1" outlineLevel="1" x14ac:dyDescent="0.2">
      <c r="A32" s="169" t="s">
        <v>1623</v>
      </c>
      <c r="B32" s="169"/>
      <c r="C32" s="169"/>
      <c r="D32" s="169"/>
      <c r="E32" s="169"/>
      <c r="F32" s="170"/>
    </row>
    <row r="33" spans="1:6" hidden="1" outlineLevel="1" x14ac:dyDescent="0.2">
      <c r="A33" s="169" t="s">
        <v>1624</v>
      </c>
      <c r="B33" s="169"/>
      <c r="C33" s="169"/>
      <c r="D33" s="169"/>
      <c r="E33" s="169"/>
      <c r="F33" s="170"/>
    </row>
    <row r="34" spans="1:6" hidden="1" outlineLevel="1" x14ac:dyDescent="0.2">
      <c r="A34" s="169" t="s">
        <v>2357</v>
      </c>
      <c r="B34" s="169"/>
      <c r="C34" s="169"/>
      <c r="D34" s="169"/>
      <c r="E34" s="169"/>
      <c r="F34" s="170"/>
    </row>
    <row r="35" spans="1:6" hidden="1" outlineLevel="1" x14ac:dyDescent="0.2">
      <c r="A35" s="169" t="s">
        <v>2310</v>
      </c>
      <c r="B35" s="169"/>
      <c r="C35" s="169"/>
      <c r="D35" s="169"/>
      <c r="E35" s="169"/>
      <c r="F35" s="170"/>
    </row>
    <row r="36" spans="1:6" hidden="1" outlineLevel="1" x14ac:dyDescent="0.2">
      <c r="A36" s="169" t="s">
        <v>2311</v>
      </c>
      <c r="B36" s="169"/>
      <c r="C36" s="169"/>
      <c r="D36" s="169"/>
      <c r="E36" s="169"/>
      <c r="F36" s="170"/>
    </row>
    <row r="37" spans="1:6" hidden="1" outlineLevel="1" x14ac:dyDescent="0.2">
      <c r="A37" s="169" t="s">
        <v>2312</v>
      </c>
      <c r="B37" s="169"/>
      <c r="C37" s="169"/>
      <c r="D37" s="169"/>
      <c r="E37" s="169"/>
      <c r="F37" s="170"/>
    </row>
    <row r="38" spans="1:6" hidden="1" outlineLevel="1" x14ac:dyDescent="0.2">
      <c r="A38" s="169" t="s">
        <v>1625</v>
      </c>
      <c r="B38" s="169"/>
      <c r="C38" s="169"/>
      <c r="D38" s="169"/>
      <c r="E38" s="169"/>
      <c r="F38" s="170"/>
    </row>
    <row r="39" spans="1:6" hidden="1" outlineLevel="1" x14ac:dyDescent="0.2">
      <c r="A39" s="169" t="s">
        <v>1626</v>
      </c>
      <c r="B39" s="169"/>
      <c r="C39" s="169"/>
      <c r="D39" s="169"/>
      <c r="E39" s="169"/>
      <c r="F39" s="170"/>
    </row>
    <row r="40" spans="1:6" ht="16.5" hidden="1" outlineLevel="1" x14ac:dyDescent="0.2">
      <c r="A40" s="173" t="s">
        <v>2069</v>
      </c>
      <c r="B40" s="173"/>
      <c r="C40" s="173"/>
      <c r="D40" s="173"/>
      <c r="E40" s="173"/>
      <c r="F40" s="174"/>
    </row>
    <row r="41" spans="1:6" hidden="1" outlineLevel="1" x14ac:dyDescent="0.2">
      <c r="A41" s="169" t="s">
        <v>1627</v>
      </c>
      <c r="B41" s="169"/>
      <c r="C41" s="169"/>
      <c r="D41" s="169"/>
      <c r="E41" s="169"/>
      <c r="F41" s="170"/>
    </row>
    <row r="42" spans="1:6" hidden="1" outlineLevel="1" x14ac:dyDescent="0.2">
      <c r="A42" s="169" t="s">
        <v>1628</v>
      </c>
      <c r="B42" s="169"/>
      <c r="C42" s="169"/>
      <c r="D42" s="169"/>
      <c r="E42" s="169"/>
      <c r="F42" s="170"/>
    </row>
    <row r="43" spans="1:6" hidden="1" outlineLevel="1" x14ac:dyDescent="0.2">
      <c r="A43" s="169" t="s">
        <v>1629</v>
      </c>
      <c r="B43" s="169"/>
      <c r="C43" s="169"/>
      <c r="D43" s="169"/>
      <c r="E43" s="169"/>
      <c r="F43" s="170"/>
    </row>
    <row r="44" spans="1:6" hidden="1" outlineLevel="1" x14ac:dyDescent="0.2">
      <c r="A44" s="169" t="s">
        <v>2070</v>
      </c>
      <c r="B44" s="169"/>
      <c r="C44" s="169"/>
      <c r="D44" s="169"/>
      <c r="E44" s="169"/>
      <c r="F44" s="170"/>
    </row>
    <row r="45" spans="1:6" hidden="1" outlineLevel="1" x14ac:dyDescent="0.2">
      <c r="A45" s="169" t="s">
        <v>2071</v>
      </c>
      <c r="B45" s="169"/>
      <c r="C45" s="169"/>
      <c r="D45" s="169"/>
      <c r="E45" s="169"/>
      <c r="F45" s="170"/>
    </row>
    <row r="46" spans="1:6" hidden="1" outlineLevel="1" x14ac:dyDescent="0.2">
      <c r="A46" s="169" t="s">
        <v>1630</v>
      </c>
      <c r="B46" s="169"/>
      <c r="C46" s="169"/>
      <c r="D46" s="169"/>
      <c r="E46" s="169"/>
      <c r="F46" s="170"/>
    </row>
    <row r="47" spans="1:6" hidden="1" outlineLevel="1" x14ac:dyDescent="0.2">
      <c r="A47" s="169" t="s">
        <v>1631</v>
      </c>
      <c r="B47" s="169"/>
      <c r="C47" s="169"/>
      <c r="D47" s="169"/>
      <c r="E47" s="169"/>
      <c r="F47" s="170"/>
    </row>
    <row r="48" spans="1:6" ht="16.5" hidden="1" outlineLevel="1" x14ac:dyDescent="0.2">
      <c r="A48" s="173" t="s">
        <v>2072</v>
      </c>
      <c r="B48" s="173"/>
      <c r="C48" s="173"/>
      <c r="D48" s="173"/>
      <c r="E48" s="173"/>
      <c r="F48" s="174"/>
    </row>
    <row r="49" spans="1:6" hidden="1" outlineLevel="1" x14ac:dyDescent="0.2">
      <c r="A49" s="175" t="s">
        <v>2313</v>
      </c>
      <c r="B49" s="175"/>
      <c r="C49" s="175"/>
      <c r="D49" s="175"/>
      <c r="E49" s="175"/>
      <c r="F49" s="176"/>
    </row>
    <row r="50" spans="1:6" hidden="1" outlineLevel="1" x14ac:dyDescent="0.2">
      <c r="A50" s="175" t="s">
        <v>2314</v>
      </c>
      <c r="B50" s="175"/>
      <c r="C50" s="175"/>
      <c r="D50" s="175"/>
      <c r="E50" s="175"/>
      <c r="F50" s="176"/>
    </row>
    <row r="51" spans="1:6" hidden="1" outlineLevel="1" x14ac:dyDescent="0.2">
      <c r="A51" s="169" t="s">
        <v>1632</v>
      </c>
      <c r="B51" s="169"/>
      <c r="C51" s="169"/>
      <c r="D51" s="169"/>
      <c r="E51" s="169"/>
      <c r="F51" s="170"/>
    </row>
    <row r="52" spans="1:6" hidden="1" outlineLevel="1" x14ac:dyDescent="0.2">
      <c r="A52" s="169" t="s">
        <v>2315</v>
      </c>
      <c r="B52" s="169"/>
      <c r="C52" s="169"/>
      <c r="D52" s="169"/>
      <c r="E52" s="169"/>
      <c r="F52" s="170"/>
    </row>
    <row r="53" spans="1:6" hidden="1" outlineLevel="1" x14ac:dyDescent="0.2">
      <c r="A53" s="169" t="s">
        <v>2316</v>
      </c>
      <c r="B53" s="169"/>
      <c r="C53" s="169"/>
      <c r="D53" s="169"/>
      <c r="E53" s="169"/>
      <c r="F53" s="170"/>
    </row>
    <row r="54" spans="1:6" hidden="1" outlineLevel="1" x14ac:dyDescent="0.2">
      <c r="A54" s="169" t="s">
        <v>2073</v>
      </c>
      <c r="B54" s="169"/>
      <c r="C54" s="169"/>
      <c r="D54" s="169"/>
      <c r="E54" s="169"/>
      <c r="F54" s="170"/>
    </row>
    <row r="55" spans="1:6" hidden="1" outlineLevel="1" x14ac:dyDescent="0.2">
      <c r="A55" s="169" t="s">
        <v>2074</v>
      </c>
      <c r="B55" s="169"/>
      <c r="C55" s="169"/>
      <c r="D55" s="169"/>
      <c r="E55" s="169"/>
      <c r="F55" s="170"/>
    </row>
    <row r="56" spans="1:6" hidden="1" outlineLevel="1" x14ac:dyDescent="0.2">
      <c r="A56" s="169" t="s">
        <v>2343</v>
      </c>
      <c r="B56" s="169"/>
      <c r="C56" s="169"/>
      <c r="D56" s="169"/>
      <c r="E56" s="169"/>
      <c r="F56" s="170"/>
    </row>
    <row r="57" spans="1:6" hidden="1" outlineLevel="1" x14ac:dyDescent="0.2">
      <c r="A57" s="169" t="s">
        <v>2344</v>
      </c>
      <c r="B57" s="169"/>
      <c r="C57" s="169"/>
      <c r="D57" s="169"/>
      <c r="E57" s="169"/>
      <c r="F57" s="170"/>
    </row>
    <row r="58" spans="1:6" hidden="1" outlineLevel="1" x14ac:dyDescent="0.2">
      <c r="A58" s="169" t="s">
        <v>2358</v>
      </c>
      <c r="B58" s="169"/>
      <c r="C58" s="169"/>
      <c r="D58" s="169"/>
      <c r="E58" s="169"/>
      <c r="F58" s="170"/>
    </row>
    <row r="59" spans="1:6" hidden="1" outlineLevel="1" x14ac:dyDescent="0.2">
      <c r="A59" s="169" t="s">
        <v>2359</v>
      </c>
      <c r="B59" s="169"/>
      <c r="C59" s="169"/>
      <c r="D59" s="169"/>
      <c r="E59" s="169"/>
      <c r="F59" s="170"/>
    </row>
    <row r="60" spans="1:6" hidden="1" outlineLevel="1" x14ac:dyDescent="0.2">
      <c r="A60" s="169" t="s">
        <v>2360</v>
      </c>
      <c r="B60" s="169"/>
      <c r="C60" s="169"/>
      <c r="D60" s="169"/>
      <c r="E60" s="169"/>
      <c r="F60" s="170"/>
    </row>
    <row r="61" spans="1:6" hidden="1" outlineLevel="1" x14ac:dyDescent="0.2">
      <c r="A61" s="169" t="s">
        <v>2317</v>
      </c>
      <c r="B61" s="169"/>
      <c r="C61" s="169"/>
      <c r="D61" s="169"/>
      <c r="E61" s="169"/>
      <c r="F61" s="170"/>
    </row>
    <row r="62" spans="1:6" hidden="1" outlineLevel="1" x14ac:dyDescent="0.2">
      <c r="A62" s="169" t="s">
        <v>2318</v>
      </c>
      <c r="B62" s="169"/>
      <c r="C62" s="169"/>
      <c r="D62" s="169"/>
      <c r="E62" s="169"/>
      <c r="F62" s="170"/>
    </row>
    <row r="63" spans="1:6" hidden="1" outlineLevel="1" x14ac:dyDescent="0.2">
      <c r="A63" s="169" t="s">
        <v>2361</v>
      </c>
      <c r="B63" s="169"/>
      <c r="C63" s="169"/>
      <c r="D63" s="169"/>
      <c r="E63" s="169"/>
      <c r="F63" s="170"/>
    </row>
    <row r="64" spans="1:6" hidden="1" outlineLevel="1" x14ac:dyDescent="0.2">
      <c r="A64" s="169" t="s">
        <v>2362</v>
      </c>
      <c r="B64" s="169"/>
      <c r="C64" s="169"/>
      <c r="D64" s="169"/>
      <c r="E64" s="169"/>
      <c r="F64" s="170"/>
    </row>
    <row r="65" spans="1:6" hidden="1" outlineLevel="1" x14ac:dyDescent="0.2">
      <c r="A65" s="169" t="s">
        <v>1634</v>
      </c>
      <c r="B65" s="169"/>
      <c r="C65" s="169"/>
      <c r="D65" s="169"/>
      <c r="E65" s="169"/>
      <c r="F65" s="170"/>
    </row>
    <row r="66" spans="1:6" hidden="1" outlineLevel="1" x14ac:dyDescent="0.2">
      <c r="A66" s="175" t="s">
        <v>2345</v>
      </c>
      <c r="B66" s="175"/>
      <c r="C66" s="175"/>
      <c r="D66" s="175"/>
      <c r="E66" s="175"/>
      <c r="F66" s="176"/>
    </row>
    <row r="67" spans="1:6" hidden="1" outlineLevel="1" x14ac:dyDescent="0.2">
      <c r="A67" s="175" t="s">
        <v>2346</v>
      </c>
      <c r="B67" s="175"/>
      <c r="C67" s="175"/>
      <c r="D67" s="175"/>
      <c r="E67" s="175"/>
      <c r="F67" s="176"/>
    </row>
    <row r="68" spans="1:6" ht="16.5" hidden="1" outlineLevel="1" x14ac:dyDescent="0.2">
      <c r="A68" s="173" t="s">
        <v>1604</v>
      </c>
      <c r="B68" s="173"/>
      <c r="C68" s="173"/>
      <c r="D68" s="173"/>
      <c r="E68" s="173"/>
      <c r="F68" s="174"/>
    </row>
    <row r="69" spans="1:6" hidden="1" outlineLevel="1" x14ac:dyDescent="0.2">
      <c r="A69" s="169" t="s">
        <v>2319</v>
      </c>
      <c r="B69" s="169"/>
      <c r="C69" s="169"/>
      <c r="D69" s="169"/>
      <c r="E69" s="169"/>
      <c r="F69" s="170"/>
    </row>
    <row r="70" spans="1:6" hidden="1" outlineLevel="1" x14ac:dyDescent="0.2">
      <c r="A70" s="169" t="s">
        <v>2320</v>
      </c>
      <c r="B70" s="169"/>
      <c r="C70" s="169"/>
      <c r="D70" s="169"/>
      <c r="E70" s="169"/>
      <c r="F70" s="170"/>
    </row>
    <row r="71" spans="1:6" hidden="1" outlineLevel="1" x14ac:dyDescent="0.2">
      <c r="A71" s="169" t="s">
        <v>1635</v>
      </c>
      <c r="B71" s="169"/>
      <c r="C71" s="169"/>
      <c r="D71" s="169"/>
      <c r="E71" s="169"/>
      <c r="F71" s="170"/>
    </row>
    <row r="72" spans="1:6" hidden="1" outlineLevel="1" x14ac:dyDescent="0.2">
      <c r="A72" s="169" t="s">
        <v>1636</v>
      </c>
      <c r="B72" s="169"/>
      <c r="C72" s="169"/>
      <c r="D72" s="169"/>
      <c r="E72" s="169"/>
      <c r="F72" s="170"/>
    </row>
    <row r="73" spans="1:6" hidden="1" outlineLevel="1" x14ac:dyDescent="0.2">
      <c r="A73" s="169" t="s">
        <v>1637</v>
      </c>
      <c r="B73" s="169"/>
      <c r="C73" s="169"/>
      <c r="D73" s="169"/>
      <c r="E73" s="169"/>
      <c r="F73" s="170"/>
    </row>
    <row r="74" spans="1:6" hidden="1" outlineLevel="1" x14ac:dyDescent="0.2">
      <c r="A74" s="169" t="s">
        <v>2321</v>
      </c>
      <c r="B74" s="169"/>
      <c r="C74" s="169"/>
      <c r="D74" s="169"/>
      <c r="E74" s="169"/>
      <c r="F74" s="170"/>
    </row>
    <row r="75" spans="1:6" hidden="1" outlineLevel="1" x14ac:dyDescent="0.2">
      <c r="A75" s="175" t="s">
        <v>2327</v>
      </c>
      <c r="B75" s="169"/>
      <c r="C75" s="169"/>
      <c r="D75" s="169"/>
      <c r="E75" s="169"/>
      <c r="F75" s="170"/>
    </row>
    <row r="76" spans="1:6" hidden="1" outlineLevel="1" x14ac:dyDescent="0.2">
      <c r="A76" s="169" t="s">
        <v>2326</v>
      </c>
      <c r="B76" s="169"/>
      <c r="C76" s="169"/>
      <c r="D76" s="169"/>
      <c r="E76" s="169"/>
      <c r="F76" s="170"/>
    </row>
    <row r="77" spans="1:6" hidden="1" outlineLevel="1" x14ac:dyDescent="0.2">
      <c r="A77" s="169" t="s">
        <v>2328</v>
      </c>
      <c r="B77" s="169"/>
      <c r="C77" s="169"/>
      <c r="D77" s="169"/>
      <c r="E77" s="169"/>
      <c r="F77" s="170"/>
    </row>
    <row r="78" spans="1:6" hidden="1" outlineLevel="1" x14ac:dyDescent="0.2">
      <c r="A78" s="169" t="s">
        <v>2329</v>
      </c>
      <c r="B78" s="169"/>
      <c r="C78" s="169"/>
      <c r="D78" s="169"/>
      <c r="E78" s="169"/>
      <c r="F78" s="170"/>
    </row>
    <row r="79" spans="1:6" hidden="1" outlineLevel="1" x14ac:dyDescent="0.2">
      <c r="A79" s="175" t="s">
        <v>2330</v>
      </c>
      <c r="B79" s="169"/>
      <c r="C79" s="169"/>
      <c r="D79" s="169"/>
      <c r="E79" s="169"/>
      <c r="F79" s="170"/>
    </row>
    <row r="80" spans="1:6" hidden="1" outlineLevel="1" x14ac:dyDescent="0.2">
      <c r="A80" s="169" t="s">
        <v>2322</v>
      </c>
      <c r="B80" s="169"/>
      <c r="C80" s="169"/>
      <c r="D80" s="169"/>
      <c r="E80" s="169"/>
      <c r="F80" s="170"/>
    </row>
    <row r="81" spans="1:6" hidden="1" outlineLevel="1" x14ac:dyDescent="0.2">
      <c r="A81" s="169" t="s">
        <v>2323</v>
      </c>
      <c r="B81" s="169"/>
      <c r="C81" s="169"/>
      <c r="D81" s="169"/>
      <c r="E81" s="169"/>
      <c r="F81" s="170"/>
    </row>
    <row r="82" spans="1:6" hidden="1" outlineLevel="1" x14ac:dyDescent="0.2">
      <c r="A82" s="169" t="s">
        <v>2324</v>
      </c>
      <c r="B82" s="169"/>
      <c r="C82" s="169"/>
      <c r="D82" s="169"/>
      <c r="E82" s="169"/>
      <c r="F82" s="170"/>
    </row>
    <row r="83" spans="1:6" hidden="1" outlineLevel="1" x14ac:dyDescent="0.2">
      <c r="A83" s="169" t="s">
        <v>2325</v>
      </c>
      <c r="B83" s="169"/>
      <c r="C83" s="169"/>
      <c r="D83" s="169"/>
      <c r="E83" s="169"/>
      <c r="F83" s="170"/>
    </row>
    <row r="84" spans="1:6" hidden="1" outlineLevel="1" x14ac:dyDescent="0.2">
      <c r="A84" s="29"/>
      <c r="B84" s="29"/>
      <c r="C84" s="29"/>
      <c r="D84" s="29"/>
      <c r="E84" s="29"/>
      <c r="F84" s="107"/>
    </row>
    <row r="85" spans="1:6" hidden="1" outlineLevel="1" x14ac:dyDescent="0.2">
      <c r="A85" s="29"/>
      <c r="B85" s="29"/>
      <c r="C85" s="29"/>
      <c r="D85" s="29"/>
      <c r="E85" s="29"/>
      <c r="F85" s="107"/>
    </row>
    <row r="86" spans="1:6" ht="20.25" collapsed="1" x14ac:dyDescent="0.2">
      <c r="A86" s="177" t="s">
        <v>622</v>
      </c>
      <c r="B86" s="177"/>
      <c r="C86" s="177"/>
      <c r="D86" s="177"/>
      <c r="E86" s="177"/>
      <c r="F86" s="178"/>
    </row>
    <row r="87" spans="1:6" hidden="1" outlineLevel="1" x14ac:dyDescent="0.2">
      <c r="A87" s="169" t="s">
        <v>2075</v>
      </c>
      <c r="B87" s="169"/>
      <c r="C87" s="169"/>
      <c r="D87" s="169"/>
      <c r="E87" s="169"/>
      <c r="F87" s="170"/>
    </row>
    <row r="88" spans="1:6" ht="16.5" hidden="1" outlineLevel="1" x14ac:dyDescent="0.2">
      <c r="A88" s="173" t="s">
        <v>2076</v>
      </c>
      <c r="B88" s="173"/>
      <c r="C88" s="173"/>
      <c r="D88" s="173"/>
      <c r="E88" s="173"/>
      <c r="F88" s="174"/>
    </row>
    <row r="89" spans="1:6" hidden="1" outlineLevel="1" x14ac:dyDescent="0.2">
      <c r="A89" s="169" t="s">
        <v>1638</v>
      </c>
      <c r="B89" s="169"/>
      <c r="C89" s="169"/>
      <c r="D89" s="169"/>
      <c r="E89" s="169"/>
      <c r="F89" s="170"/>
    </row>
    <row r="90" spans="1:6" hidden="1" outlineLevel="1" x14ac:dyDescent="0.2">
      <c r="A90" s="169" t="s">
        <v>1639</v>
      </c>
      <c r="B90" s="169"/>
      <c r="C90" s="169"/>
      <c r="D90" s="169"/>
      <c r="E90" s="169"/>
      <c r="F90" s="170"/>
    </row>
    <row r="91" spans="1:6" hidden="1" outlineLevel="1" x14ac:dyDescent="0.2">
      <c r="A91" s="169" t="s">
        <v>2077</v>
      </c>
      <c r="B91" s="169"/>
      <c r="C91" s="169"/>
      <c r="D91" s="169"/>
      <c r="E91" s="169"/>
      <c r="F91" s="170"/>
    </row>
    <row r="92" spans="1:6" hidden="1" outlineLevel="1" x14ac:dyDescent="0.2">
      <c r="A92" s="169" t="s">
        <v>2078</v>
      </c>
      <c r="B92" s="169"/>
      <c r="C92" s="169"/>
      <c r="D92" s="169"/>
      <c r="E92" s="169"/>
      <c r="F92" s="170"/>
    </row>
    <row r="93" spans="1:6" hidden="1" outlineLevel="1" x14ac:dyDescent="0.2">
      <c r="A93" s="169" t="s">
        <v>2079</v>
      </c>
      <c r="B93" s="169"/>
      <c r="C93" s="169"/>
      <c r="D93" s="169"/>
      <c r="E93" s="169"/>
      <c r="F93" s="170"/>
    </row>
    <row r="94" spans="1:6" hidden="1" outlineLevel="1" x14ac:dyDescent="0.2">
      <c r="A94" s="169" t="s">
        <v>2080</v>
      </c>
      <c r="B94" s="169"/>
      <c r="C94" s="169"/>
      <c r="D94" s="169"/>
      <c r="E94" s="169"/>
      <c r="F94" s="170"/>
    </row>
    <row r="95" spans="1:6" ht="16.5" hidden="1" outlineLevel="1" x14ac:dyDescent="0.2">
      <c r="A95" s="173" t="s">
        <v>2081</v>
      </c>
      <c r="B95" s="173"/>
      <c r="C95" s="173"/>
      <c r="D95" s="173"/>
      <c r="E95" s="173"/>
      <c r="F95" s="174"/>
    </row>
    <row r="96" spans="1:6" hidden="1" outlineLevel="1" x14ac:dyDescent="0.2">
      <c r="A96" s="169" t="s">
        <v>1640</v>
      </c>
      <c r="B96" s="169"/>
      <c r="C96" s="169"/>
      <c r="D96" s="169"/>
      <c r="E96" s="169"/>
      <c r="F96" s="170"/>
    </row>
    <row r="97" spans="1:6" hidden="1" outlineLevel="1" x14ac:dyDescent="0.2">
      <c r="A97" s="169" t="s">
        <v>1641</v>
      </c>
      <c r="B97" s="169"/>
      <c r="C97" s="169"/>
      <c r="D97" s="169"/>
      <c r="E97" s="169"/>
      <c r="F97" s="170"/>
    </row>
    <row r="98" spans="1:6" ht="42" hidden="1" customHeight="1" outlineLevel="1" x14ac:dyDescent="0.2">
      <c r="A98" s="171"/>
      <c r="B98" s="171"/>
      <c r="C98" s="171"/>
      <c r="D98" s="171"/>
      <c r="E98" s="171"/>
      <c r="F98" s="172"/>
    </row>
    <row r="99" spans="1:6" hidden="1" outlineLevel="1" x14ac:dyDescent="0.2">
      <c r="A99" s="169" t="s">
        <v>2082</v>
      </c>
      <c r="B99" s="169"/>
      <c r="C99" s="169"/>
      <c r="D99" s="169"/>
      <c r="E99" s="169"/>
      <c r="F99" s="170"/>
    </row>
    <row r="100" spans="1:6" ht="42" hidden="1" customHeight="1" outlineLevel="1" x14ac:dyDescent="0.2">
      <c r="A100" s="171"/>
      <c r="B100" s="171"/>
      <c r="C100" s="171"/>
      <c r="D100" s="171"/>
      <c r="E100" s="171"/>
      <c r="F100" s="172"/>
    </row>
    <row r="101" spans="1:6" hidden="1" outlineLevel="1" x14ac:dyDescent="0.2">
      <c r="A101" s="169" t="s">
        <v>2083</v>
      </c>
      <c r="B101" s="169"/>
      <c r="C101" s="169"/>
      <c r="D101" s="169"/>
      <c r="E101" s="169"/>
      <c r="F101" s="170"/>
    </row>
    <row r="102" spans="1:6" ht="42" hidden="1" customHeight="1" outlineLevel="1" x14ac:dyDescent="0.2">
      <c r="A102" s="171"/>
      <c r="B102" s="171"/>
      <c r="C102" s="171"/>
      <c r="D102" s="171"/>
      <c r="E102" s="171"/>
      <c r="F102" s="172"/>
    </row>
    <row r="103" spans="1:6" hidden="1" outlineLevel="1" x14ac:dyDescent="0.2">
      <c r="A103" s="169" t="s">
        <v>2084</v>
      </c>
      <c r="B103" s="169"/>
      <c r="C103" s="169"/>
      <c r="D103" s="169"/>
      <c r="E103" s="169"/>
      <c r="F103" s="170"/>
    </row>
    <row r="104" spans="1:6" ht="16.5" hidden="1" outlineLevel="1" x14ac:dyDescent="0.2">
      <c r="A104" s="173" t="s">
        <v>2085</v>
      </c>
      <c r="B104" s="173"/>
      <c r="C104" s="173"/>
      <c r="D104" s="173"/>
      <c r="E104" s="173"/>
      <c r="F104" s="174"/>
    </row>
    <row r="105" spans="1:6" hidden="1" outlineLevel="1" x14ac:dyDescent="0.2">
      <c r="A105" s="169" t="s">
        <v>2086</v>
      </c>
      <c r="B105" s="169"/>
      <c r="C105" s="169"/>
      <c r="D105" s="169"/>
      <c r="E105" s="169"/>
      <c r="F105" s="170"/>
    </row>
    <row r="106" spans="1:6" ht="42" hidden="1" customHeight="1" outlineLevel="1" x14ac:dyDescent="0.2">
      <c r="A106" s="171"/>
      <c r="B106" s="171"/>
      <c r="C106" s="171"/>
      <c r="D106" s="171"/>
      <c r="E106" s="171"/>
      <c r="F106" s="172"/>
    </row>
    <row r="107" spans="1:6" hidden="1" outlineLevel="1" x14ac:dyDescent="0.2">
      <c r="A107" s="169" t="s">
        <v>2087</v>
      </c>
      <c r="B107" s="169"/>
      <c r="C107" s="169"/>
      <c r="D107" s="169"/>
      <c r="E107" s="169"/>
      <c r="F107" s="170"/>
    </row>
    <row r="108" spans="1:6" hidden="1" outlineLevel="1" x14ac:dyDescent="0.2">
      <c r="A108" s="169" t="s">
        <v>1642</v>
      </c>
      <c r="B108" s="169"/>
      <c r="C108" s="169"/>
      <c r="D108" s="169"/>
      <c r="E108" s="169"/>
      <c r="F108" s="170"/>
    </row>
    <row r="109" spans="1:6" hidden="1" outlineLevel="1" x14ac:dyDescent="0.2">
      <c r="A109" s="169" t="s">
        <v>1643</v>
      </c>
      <c r="B109" s="169"/>
      <c r="C109" s="169"/>
      <c r="D109" s="169"/>
      <c r="E109" s="169"/>
      <c r="F109" s="170"/>
    </row>
    <row r="110" spans="1:6" ht="16.5" hidden="1" outlineLevel="1" x14ac:dyDescent="0.2">
      <c r="A110" s="173" t="s">
        <v>2088</v>
      </c>
      <c r="B110" s="173"/>
      <c r="C110" s="173"/>
      <c r="D110" s="173"/>
      <c r="E110" s="173"/>
      <c r="F110" s="174"/>
    </row>
    <row r="111" spans="1:6" hidden="1" outlineLevel="1" x14ac:dyDescent="0.2">
      <c r="A111" s="169" t="s">
        <v>2089</v>
      </c>
      <c r="B111" s="169"/>
      <c r="C111" s="169"/>
      <c r="D111" s="169"/>
      <c r="E111" s="169"/>
      <c r="F111" s="170"/>
    </row>
    <row r="112" spans="1:6" hidden="1" outlineLevel="1" x14ac:dyDescent="0.2">
      <c r="A112" s="169" t="s">
        <v>2090</v>
      </c>
      <c r="B112" s="169"/>
      <c r="C112" s="169"/>
      <c r="D112" s="169"/>
      <c r="E112" s="169"/>
      <c r="F112" s="170"/>
    </row>
    <row r="113" spans="1:6" hidden="1" outlineLevel="1" x14ac:dyDescent="0.2">
      <c r="A113" s="169" t="s">
        <v>2380</v>
      </c>
      <c r="B113" s="169"/>
      <c r="C113" s="169"/>
      <c r="D113" s="169"/>
      <c r="E113" s="169"/>
      <c r="F113" s="170"/>
    </row>
    <row r="114" spans="1:6" hidden="1" outlineLevel="1" x14ac:dyDescent="0.2">
      <c r="A114" s="169" t="s">
        <v>2381</v>
      </c>
      <c r="B114" s="169"/>
      <c r="C114" s="169"/>
      <c r="D114" s="169"/>
      <c r="E114" s="169"/>
      <c r="F114" s="170"/>
    </row>
    <row r="115" spans="1:6" hidden="1" outlineLevel="1" x14ac:dyDescent="0.2">
      <c r="A115" s="169" t="s">
        <v>2382</v>
      </c>
      <c r="B115" s="169"/>
      <c r="C115" s="169"/>
      <c r="D115" s="169"/>
      <c r="E115" s="169"/>
      <c r="F115" s="170"/>
    </row>
    <row r="116" spans="1:6" hidden="1" outlineLevel="1" x14ac:dyDescent="0.2">
      <c r="A116" s="169" t="s">
        <v>2383</v>
      </c>
      <c r="B116" s="169"/>
      <c r="C116" s="169"/>
      <c r="D116" s="169"/>
      <c r="E116" s="169"/>
      <c r="F116" s="170"/>
    </row>
    <row r="117" spans="1:6" ht="16.5" hidden="1" outlineLevel="1" x14ac:dyDescent="0.2">
      <c r="A117" s="173" t="s">
        <v>1644</v>
      </c>
      <c r="B117" s="173"/>
      <c r="C117" s="173"/>
      <c r="D117" s="173"/>
      <c r="E117" s="173"/>
      <c r="F117" s="174"/>
    </row>
    <row r="118" spans="1:6" hidden="1" outlineLevel="1" x14ac:dyDescent="0.2">
      <c r="A118" s="175" t="s">
        <v>2091</v>
      </c>
      <c r="B118" s="175"/>
      <c r="C118" s="175"/>
      <c r="D118" s="175"/>
      <c r="E118" s="175"/>
      <c r="F118" s="176"/>
    </row>
    <row r="119" spans="1:6" hidden="1" outlineLevel="1" x14ac:dyDescent="0.2">
      <c r="A119" s="175" t="s">
        <v>2092</v>
      </c>
      <c r="B119" s="175"/>
      <c r="C119" s="175"/>
      <c r="D119" s="175"/>
      <c r="E119" s="175"/>
      <c r="F119" s="176"/>
    </row>
    <row r="120" spans="1:6" hidden="1" outlineLevel="1" x14ac:dyDescent="0.2">
      <c r="A120" s="169" t="s">
        <v>2398</v>
      </c>
      <c r="B120" s="169"/>
      <c r="C120" s="169"/>
      <c r="D120" s="169"/>
      <c r="E120" s="169"/>
      <c r="F120" s="170"/>
    </row>
    <row r="121" spans="1:6" hidden="1" outlineLevel="1" x14ac:dyDescent="0.2">
      <c r="A121" s="169" t="s">
        <v>2399</v>
      </c>
      <c r="B121" s="169"/>
      <c r="C121" s="169"/>
      <c r="D121" s="169"/>
      <c r="E121" s="169"/>
      <c r="F121" s="170"/>
    </row>
    <row r="122" spans="1:6" ht="16.5" hidden="1" outlineLevel="1" x14ac:dyDescent="0.2">
      <c r="A122" s="173" t="s">
        <v>2093</v>
      </c>
      <c r="B122" s="173"/>
      <c r="C122" s="173"/>
      <c r="D122" s="173"/>
      <c r="E122" s="173"/>
      <c r="F122" s="174"/>
    </row>
    <row r="123" spans="1:6" hidden="1" outlineLevel="1" x14ac:dyDescent="0.2">
      <c r="A123" s="169" t="s">
        <v>1645</v>
      </c>
      <c r="B123" s="169"/>
      <c r="C123" s="169"/>
      <c r="D123" s="169"/>
      <c r="E123" s="169"/>
      <c r="F123" s="170"/>
    </row>
    <row r="124" spans="1:6" hidden="1" outlineLevel="1" x14ac:dyDescent="0.2">
      <c r="A124" s="169" t="s">
        <v>1646</v>
      </c>
      <c r="B124" s="169"/>
      <c r="C124" s="169"/>
      <c r="D124" s="169"/>
      <c r="E124" s="169"/>
      <c r="F124" s="170"/>
    </row>
    <row r="125" spans="1:6" hidden="1" outlineLevel="1" x14ac:dyDescent="0.2">
      <c r="A125" s="169" t="s">
        <v>2094</v>
      </c>
      <c r="B125" s="169"/>
      <c r="C125" s="169"/>
      <c r="D125" s="169"/>
      <c r="E125" s="169"/>
      <c r="F125" s="170"/>
    </row>
    <row r="126" spans="1:6" hidden="1" outlineLevel="1" x14ac:dyDescent="0.2">
      <c r="A126" s="169" t="s">
        <v>2464</v>
      </c>
      <c r="B126" s="169"/>
      <c r="C126" s="169"/>
      <c r="D126" s="169"/>
      <c r="E126" s="169"/>
      <c r="F126" s="170"/>
    </row>
    <row r="127" spans="1:6" hidden="1" outlineLevel="1" x14ac:dyDescent="0.2">
      <c r="A127" s="29"/>
      <c r="B127" s="29"/>
      <c r="C127" s="29"/>
      <c r="D127" s="29"/>
      <c r="E127" s="29"/>
      <c r="F127" s="107"/>
    </row>
    <row r="128" spans="1:6" hidden="1" outlineLevel="1" x14ac:dyDescent="0.2">
      <c r="A128" s="29"/>
      <c r="B128" s="29"/>
      <c r="C128" s="29"/>
      <c r="D128" s="29"/>
      <c r="E128" s="29"/>
      <c r="F128" s="107"/>
    </row>
    <row r="129" spans="1:6" ht="20.25" collapsed="1" x14ac:dyDescent="0.2">
      <c r="A129" s="177" t="s">
        <v>623</v>
      </c>
      <c r="B129" s="177"/>
      <c r="C129" s="177"/>
      <c r="D129" s="177"/>
      <c r="E129" s="177"/>
      <c r="F129" s="178"/>
    </row>
    <row r="130" spans="1:6" hidden="1" outlineLevel="1" x14ac:dyDescent="0.2">
      <c r="A130" s="169" t="s">
        <v>2095</v>
      </c>
      <c r="B130" s="169"/>
      <c r="C130" s="169"/>
      <c r="D130" s="169"/>
      <c r="E130" s="169"/>
      <c r="F130" s="170"/>
    </row>
    <row r="131" spans="1:6" ht="16.5" hidden="1" outlineLevel="1" x14ac:dyDescent="0.2">
      <c r="A131" s="173" t="s">
        <v>2096</v>
      </c>
      <c r="B131" s="173"/>
      <c r="C131" s="173"/>
      <c r="D131" s="173"/>
      <c r="E131" s="173"/>
      <c r="F131" s="174"/>
    </row>
    <row r="132" spans="1:6" hidden="1" outlineLevel="1" x14ac:dyDescent="0.2">
      <c r="A132" s="169" t="s">
        <v>2097</v>
      </c>
      <c r="B132" s="169"/>
      <c r="C132" s="169"/>
      <c r="D132" s="169"/>
      <c r="E132" s="169"/>
      <c r="F132" s="170"/>
    </row>
    <row r="133" spans="1:6" hidden="1" outlineLevel="1" x14ac:dyDescent="0.2">
      <c r="A133" s="169" t="s">
        <v>2098</v>
      </c>
      <c r="B133" s="169"/>
      <c r="C133" s="169"/>
      <c r="D133" s="169"/>
      <c r="E133" s="169"/>
      <c r="F133" s="170"/>
    </row>
    <row r="134" spans="1:6" hidden="1" outlineLevel="1" x14ac:dyDescent="0.2">
      <c r="A134" s="169" t="s">
        <v>2099</v>
      </c>
      <c r="B134" s="169"/>
      <c r="C134" s="169"/>
      <c r="D134" s="169"/>
      <c r="E134" s="169"/>
      <c r="F134" s="170"/>
    </row>
    <row r="135" spans="1:6" ht="16.5" hidden="1" outlineLevel="1" x14ac:dyDescent="0.2">
      <c r="A135" s="173" t="s">
        <v>1647</v>
      </c>
      <c r="B135" s="173"/>
      <c r="C135" s="173"/>
      <c r="D135" s="173"/>
      <c r="E135" s="173"/>
      <c r="F135" s="174"/>
    </row>
    <row r="136" spans="1:6" ht="42" hidden="1" customHeight="1" outlineLevel="1" x14ac:dyDescent="0.2">
      <c r="A136" s="171"/>
      <c r="B136" s="171"/>
      <c r="C136" s="171"/>
      <c r="D136" s="171"/>
      <c r="E136" s="171"/>
      <c r="F136" s="172"/>
    </row>
    <row r="137" spans="1:6" hidden="1" outlineLevel="1" x14ac:dyDescent="0.2">
      <c r="A137" s="169" t="s">
        <v>2100</v>
      </c>
      <c r="B137" s="169"/>
      <c r="C137" s="169"/>
      <c r="D137" s="169"/>
      <c r="E137" s="169"/>
      <c r="F137" s="170"/>
    </row>
    <row r="138" spans="1:6" ht="42" hidden="1" customHeight="1" outlineLevel="1" x14ac:dyDescent="0.2">
      <c r="A138" s="171"/>
      <c r="B138" s="171"/>
      <c r="C138" s="171"/>
      <c r="D138" s="171"/>
      <c r="E138" s="171"/>
      <c r="F138" s="172"/>
    </row>
    <row r="139" spans="1:6" hidden="1" outlineLevel="1" x14ac:dyDescent="0.2">
      <c r="A139" s="169" t="s">
        <v>2101</v>
      </c>
      <c r="B139" s="169"/>
      <c r="C139" s="169"/>
      <c r="D139" s="169"/>
      <c r="E139" s="169"/>
      <c r="F139" s="170"/>
    </row>
    <row r="140" spans="1:6" hidden="1" outlineLevel="1" x14ac:dyDescent="0.2">
      <c r="A140" s="169" t="s">
        <v>1648</v>
      </c>
      <c r="B140" s="169"/>
      <c r="C140" s="169"/>
      <c r="D140" s="169"/>
      <c r="E140" s="169"/>
      <c r="F140" s="170"/>
    </row>
    <row r="141" spans="1:6" hidden="1" outlineLevel="1" x14ac:dyDescent="0.2">
      <c r="A141" s="169" t="s">
        <v>1649</v>
      </c>
      <c r="B141" s="169"/>
      <c r="C141" s="169"/>
      <c r="D141" s="169"/>
      <c r="E141" s="169"/>
      <c r="F141" s="170"/>
    </row>
    <row r="142" spans="1:6" hidden="1" outlineLevel="1" x14ac:dyDescent="0.2">
      <c r="A142" s="169" t="s">
        <v>1650</v>
      </c>
      <c r="B142" s="169"/>
      <c r="C142" s="169"/>
      <c r="D142" s="169"/>
      <c r="E142" s="169"/>
      <c r="F142" s="170"/>
    </row>
    <row r="143" spans="1:6" hidden="1" outlineLevel="1" x14ac:dyDescent="0.2">
      <c r="A143" s="169" t="s">
        <v>1651</v>
      </c>
      <c r="B143" s="169"/>
      <c r="C143" s="169"/>
      <c r="D143" s="169"/>
      <c r="E143" s="169"/>
      <c r="F143" s="170"/>
    </row>
    <row r="144" spans="1:6" ht="16.5" hidden="1" outlineLevel="1" x14ac:dyDescent="0.2">
      <c r="A144" s="173" t="s">
        <v>2102</v>
      </c>
      <c r="B144" s="173"/>
      <c r="C144" s="173"/>
      <c r="D144" s="173"/>
      <c r="E144" s="173"/>
      <c r="F144" s="174"/>
    </row>
    <row r="145" spans="1:6" hidden="1" outlineLevel="1" x14ac:dyDescent="0.2">
      <c r="A145" s="169" t="s">
        <v>2103</v>
      </c>
      <c r="B145" s="169"/>
      <c r="C145" s="169"/>
      <c r="D145" s="169"/>
      <c r="E145" s="169"/>
      <c r="F145" s="170"/>
    </row>
    <row r="146" spans="1:6" hidden="1" outlineLevel="1" x14ac:dyDescent="0.2">
      <c r="A146" s="169" t="s">
        <v>2104</v>
      </c>
      <c r="B146" s="169"/>
      <c r="C146" s="169"/>
      <c r="D146" s="169"/>
      <c r="E146" s="169"/>
      <c r="F146" s="170"/>
    </row>
    <row r="147" spans="1:6" hidden="1" outlineLevel="1" x14ac:dyDescent="0.2">
      <c r="A147" s="169" t="s">
        <v>1652</v>
      </c>
      <c r="B147" s="169"/>
      <c r="C147" s="169"/>
      <c r="D147" s="169"/>
      <c r="E147" s="169"/>
      <c r="F147" s="170"/>
    </row>
    <row r="148" spans="1:6" hidden="1" outlineLevel="1" x14ac:dyDescent="0.2">
      <c r="A148" s="169" t="s">
        <v>1653</v>
      </c>
      <c r="B148" s="169"/>
      <c r="C148" s="169"/>
      <c r="D148" s="169"/>
      <c r="E148" s="169"/>
      <c r="F148" s="170"/>
    </row>
    <row r="149" spans="1:6" hidden="1" outlineLevel="1" x14ac:dyDescent="0.2">
      <c r="A149" s="175" t="s">
        <v>1654</v>
      </c>
      <c r="B149" s="175"/>
      <c r="C149" s="175"/>
      <c r="D149" s="175"/>
      <c r="E149" s="175"/>
      <c r="F149" s="176"/>
    </row>
    <row r="150" spans="1:6" ht="66" hidden="1" customHeight="1" outlineLevel="1" x14ac:dyDescent="0.2">
      <c r="A150" s="171"/>
      <c r="B150" s="171"/>
      <c r="C150" s="171"/>
      <c r="D150" s="171"/>
      <c r="E150" s="171"/>
      <c r="F150" s="172"/>
    </row>
    <row r="151" spans="1:6" hidden="1" outlineLevel="1" x14ac:dyDescent="0.2">
      <c r="A151" s="169" t="s">
        <v>2105</v>
      </c>
      <c r="B151" s="169"/>
      <c r="C151" s="169"/>
      <c r="D151" s="169"/>
      <c r="E151" s="169"/>
      <c r="F151" s="170"/>
    </row>
    <row r="152" spans="1:6" hidden="1" outlineLevel="1" x14ac:dyDescent="0.2">
      <c r="A152" s="169" t="s">
        <v>1655</v>
      </c>
      <c r="B152" s="169"/>
      <c r="C152" s="169"/>
      <c r="D152" s="169"/>
      <c r="E152" s="169"/>
      <c r="F152" s="170"/>
    </row>
    <row r="153" spans="1:6" hidden="1" outlineLevel="1" x14ac:dyDescent="0.2">
      <c r="A153" s="169" t="s">
        <v>1656</v>
      </c>
      <c r="B153" s="169"/>
      <c r="C153" s="169"/>
      <c r="D153" s="169"/>
      <c r="E153" s="169"/>
      <c r="F153" s="170"/>
    </row>
    <row r="154" spans="1:6" ht="16.5" hidden="1" outlineLevel="1" x14ac:dyDescent="0.2">
      <c r="A154" s="173" t="s">
        <v>1657</v>
      </c>
      <c r="B154" s="173"/>
      <c r="C154" s="173"/>
      <c r="D154" s="173"/>
      <c r="E154" s="173"/>
      <c r="F154" s="174"/>
    </row>
    <row r="155" spans="1:6" hidden="1" outlineLevel="1" x14ac:dyDescent="0.2">
      <c r="A155" s="169" t="s">
        <v>1658</v>
      </c>
      <c r="B155" s="169"/>
      <c r="C155" s="169"/>
      <c r="D155" s="169"/>
      <c r="E155" s="169"/>
      <c r="F155" s="170"/>
    </row>
    <row r="156" spans="1:6" hidden="1" outlineLevel="1" x14ac:dyDescent="0.2">
      <c r="A156" s="169" t="s">
        <v>1659</v>
      </c>
      <c r="B156" s="169"/>
      <c r="C156" s="169"/>
      <c r="D156" s="169"/>
      <c r="E156" s="169"/>
      <c r="F156" s="170"/>
    </row>
    <row r="157" spans="1:6" hidden="1" outlineLevel="1" x14ac:dyDescent="0.2">
      <c r="A157" s="169" t="s">
        <v>1660</v>
      </c>
      <c r="B157" s="169"/>
      <c r="C157" s="169"/>
      <c r="D157" s="169"/>
      <c r="E157" s="169"/>
      <c r="F157" s="170"/>
    </row>
    <row r="158" spans="1:6" hidden="1" outlineLevel="1" x14ac:dyDescent="0.2">
      <c r="A158" s="169" t="s">
        <v>1661</v>
      </c>
      <c r="B158" s="169"/>
      <c r="C158" s="169"/>
      <c r="D158" s="169"/>
      <c r="E158" s="169"/>
      <c r="F158" s="170"/>
    </row>
    <row r="159" spans="1:6" hidden="1" outlineLevel="1" x14ac:dyDescent="0.2">
      <c r="A159" s="169" t="s">
        <v>2400</v>
      </c>
      <c r="B159" s="169"/>
      <c r="C159" s="169"/>
      <c r="D159" s="169"/>
      <c r="E159" s="169"/>
      <c r="F159" s="170"/>
    </row>
    <row r="160" spans="1:6" hidden="1" outlineLevel="1" x14ac:dyDescent="0.2">
      <c r="A160" s="169" t="s">
        <v>2401</v>
      </c>
      <c r="B160" s="169"/>
      <c r="C160" s="169"/>
      <c r="D160" s="169"/>
      <c r="E160" s="169"/>
      <c r="F160" s="170"/>
    </row>
    <row r="161" spans="1:6" hidden="1" outlineLevel="1" x14ac:dyDescent="0.2">
      <c r="A161" s="169" t="s">
        <v>1662</v>
      </c>
      <c r="B161" s="169"/>
      <c r="C161" s="169"/>
      <c r="D161" s="169"/>
      <c r="E161" s="169"/>
      <c r="F161" s="170"/>
    </row>
    <row r="162" spans="1:6" hidden="1" outlineLevel="1" x14ac:dyDescent="0.2">
      <c r="A162" s="169" t="s">
        <v>1663</v>
      </c>
      <c r="B162" s="169"/>
      <c r="C162" s="169"/>
      <c r="D162" s="169"/>
      <c r="E162" s="169"/>
      <c r="F162" s="170"/>
    </row>
    <row r="163" spans="1:6" ht="16.5" hidden="1" outlineLevel="1" x14ac:dyDescent="0.2">
      <c r="A163" s="173" t="s">
        <v>2106</v>
      </c>
      <c r="B163" s="173"/>
      <c r="C163" s="173"/>
      <c r="D163" s="173"/>
      <c r="E163" s="173"/>
      <c r="F163" s="174"/>
    </row>
    <row r="164" spans="1:6" ht="42" hidden="1" customHeight="1" outlineLevel="1" x14ac:dyDescent="0.2">
      <c r="A164" s="171"/>
      <c r="B164" s="171"/>
      <c r="C164" s="171"/>
      <c r="D164" s="171"/>
      <c r="E164" s="171"/>
      <c r="F164" s="172"/>
    </row>
    <row r="165" spans="1:6" hidden="1" outlineLevel="1" x14ac:dyDescent="0.2">
      <c r="A165" s="169" t="s">
        <v>1664</v>
      </c>
      <c r="B165" s="169"/>
      <c r="C165" s="169"/>
      <c r="D165" s="169"/>
      <c r="E165" s="169"/>
      <c r="F165" s="170"/>
    </row>
    <row r="166" spans="1:6" hidden="1" outlineLevel="1" x14ac:dyDescent="0.2">
      <c r="A166" s="169" t="s">
        <v>1665</v>
      </c>
      <c r="B166" s="169"/>
      <c r="C166" s="169"/>
      <c r="D166" s="169"/>
      <c r="E166" s="169"/>
      <c r="F166" s="170"/>
    </row>
    <row r="167" spans="1:6" hidden="1" outlineLevel="1" x14ac:dyDescent="0.2">
      <c r="A167" s="169" t="s">
        <v>1666</v>
      </c>
      <c r="B167" s="169"/>
      <c r="C167" s="169"/>
      <c r="D167" s="169"/>
      <c r="E167" s="169"/>
      <c r="F167" s="170"/>
    </row>
    <row r="168" spans="1:6" hidden="1" outlineLevel="1" x14ac:dyDescent="0.2">
      <c r="A168" s="169" t="s">
        <v>1667</v>
      </c>
      <c r="B168" s="169"/>
      <c r="C168" s="169"/>
      <c r="D168" s="169"/>
      <c r="E168" s="169"/>
      <c r="F168" s="170"/>
    </row>
    <row r="169" spans="1:6" hidden="1" outlineLevel="1" x14ac:dyDescent="0.2">
      <c r="A169" s="169" t="s">
        <v>1668</v>
      </c>
      <c r="B169" s="169"/>
      <c r="C169" s="169"/>
      <c r="D169" s="169"/>
      <c r="E169" s="169"/>
      <c r="F169" s="170"/>
    </row>
    <row r="170" spans="1:6" hidden="1" outlineLevel="1" x14ac:dyDescent="0.2">
      <c r="A170" s="29"/>
      <c r="B170" s="29"/>
      <c r="C170" s="29"/>
      <c r="D170" s="29"/>
      <c r="E170" s="29"/>
      <c r="F170" s="107"/>
    </row>
    <row r="171" spans="1:6" hidden="1" outlineLevel="1" x14ac:dyDescent="0.2">
      <c r="A171" s="29"/>
      <c r="B171" s="29"/>
      <c r="C171" s="29"/>
      <c r="D171" s="29"/>
      <c r="E171" s="29"/>
      <c r="F171" s="107"/>
    </row>
    <row r="172" spans="1:6" ht="20.25" collapsed="1" x14ac:dyDescent="0.2">
      <c r="A172" s="177" t="s">
        <v>624</v>
      </c>
      <c r="B172" s="177"/>
      <c r="C172" s="177"/>
      <c r="D172" s="177"/>
      <c r="E172" s="177"/>
      <c r="F172" s="178"/>
    </row>
    <row r="173" spans="1:6" hidden="1" outlineLevel="1" x14ac:dyDescent="0.2">
      <c r="A173" s="169" t="s">
        <v>2107</v>
      </c>
      <c r="B173" s="169"/>
      <c r="C173" s="169"/>
      <c r="D173" s="169"/>
      <c r="E173" s="169"/>
      <c r="F173" s="170"/>
    </row>
    <row r="174" spans="1:6" hidden="1" outlineLevel="1" x14ac:dyDescent="0.2">
      <c r="A174" s="169" t="s">
        <v>1669</v>
      </c>
      <c r="B174" s="169"/>
      <c r="C174" s="169"/>
      <c r="D174" s="169"/>
      <c r="E174" s="169"/>
      <c r="F174" s="170"/>
    </row>
    <row r="175" spans="1:6" hidden="1" outlineLevel="1" x14ac:dyDescent="0.2">
      <c r="A175" s="169" t="s">
        <v>1670</v>
      </c>
      <c r="B175" s="169"/>
      <c r="C175" s="169"/>
      <c r="D175" s="169"/>
      <c r="E175" s="169"/>
      <c r="F175" s="170"/>
    </row>
    <row r="176" spans="1:6" ht="19.5" hidden="1" outlineLevel="1" x14ac:dyDescent="0.2">
      <c r="A176" s="179" t="s">
        <v>625</v>
      </c>
      <c r="B176" s="179"/>
      <c r="C176" s="179"/>
      <c r="D176" s="179"/>
      <c r="E176" s="179"/>
      <c r="F176" s="180"/>
    </row>
    <row r="177" spans="1:6" hidden="1" outlineLevel="1" x14ac:dyDescent="0.2">
      <c r="A177" s="169" t="s">
        <v>2108</v>
      </c>
      <c r="B177" s="169"/>
      <c r="C177" s="169"/>
      <c r="D177" s="169"/>
      <c r="E177" s="169"/>
      <c r="F177" s="170"/>
    </row>
    <row r="178" spans="1:6" hidden="1" outlineLevel="1" x14ac:dyDescent="0.2">
      <c r="A178" s="169" t="s">
        <v>2109</v>
      </c>
      <c r="B178" s="169"/>
      <c r="C178" s="169"/>
      <c r="D178" s="169"/>
      <c r="E178" s="169"/>
      <c r="F178" s="170"/>
    </row>
    <row r="179" spans="1:6" ht="16.5" hidden="1" outlineLevel="1" x14ac:dyDescent="0.2">
      <c r="A179" s="173" t="s">
        <v>1671</v>
      </c>
      <c r="B179" s="173"/>
      <c r="C179" s="173"/>
      <c r="D179" s="173"/>
      <c r="E179" s="173"/>
      <c r="F179" s="174"/>
    </row>
    <row r="180" spans="1:6" ht="42" hidden="1" customHeight="1" outlineLevel="1" x14ac:dyDescent="0.2">
      <c r="A180" s="171"/>
      <c r="B180" s="171"/>
      <c r="C180" s="171"/>
      <c r="D180" s="171"/>
      <c r="E180" s="171"/>
      <c r="F180" s="172"/>
    </row>
    <row r="181" spans="1:6" hidden="1" outlineLevel="1" x14ac:dyDescent="0.2">
      <c r="A181" s="169" t="s">
        <v>2110</v>
      </c>
      <c r="B181" s="169"/>
      <c r="C181" s="169"/>
      <c r="D181" s="169"/>
      <c r="E181" s="169"/>
      <c r="F181" s="170"/>
    </row>
    <row r="182" spans="1:6" ht="66" hidden="1" customHeight="1" outlineLevel="1" x14ac:dyDescent="0.2">
      <c r="A182" s="171"/>
      <c r="B182" s="171"/>
      <c r="C182" s="171"/>
      <c r="D182" s="171"/>
      <c r="E182" s="171"/>
      <c r="F182" s="172"/>
    </row>
    <row r="183" spans="1:6" hidden="1" outlineLevel="1" x14ac:dyDescent="0.2">
      <c r="A183" s="169" t="s">
        <v>2111</v>
      </c>
      <c r="B183" s="169"/>
      <c r="C183" s="169"/>
      <c r="D183" s="169"/>
      <c r="E183" s="169"/>
      <c r="F183" s="170"/>
    </row>
    <row r="184" spans="1:6" hidden="1" outlineLevel="1" x14ac:dyDescent="0.2">
      <c r="A184" s="169" t="s">
        <v>2112</v>
      </c>
      <c r="B184" s="169"/>
      <c r="C184" s="169"/>
      <c r="D184" s="169"/>
      <c r="E184" s="169"/>
      <c r="F184" s="170"/>
    </row>
    <row r="185" spans="1:6" ht="16.5" hidden="1" outlineLevel="1" x14ac:dyDescent="0.2">
      <c r="A185" s="173" t="s">
        <v>2113</v>
      </c>
      <c r="B185" s="173"/>
      <c r="C185" s="173"/>
      <c r="D185" s="173"/>
      <c r="E185" s="173"/>
      <c r="F185" s="174"/>
    </row>
    <row r="186" spans="1:6" hidden="1" outlineLevel="1" x14ac:dyDescent="0.2">
      <c r="A186" s="169" t="s">
        <v>2114</v>
      </c>
      <c r="B186" s="169"/>
      <c r="C186" s="169"/>
      <c r="D186" s="169"/>
      <c r="E186" s="169"/>
      <c r="F186" s="170"/>
    </row>
    <row r="187" spans="1:6" hidden="1" outlineLevel="1" x14ac:dyDescent="0.2">
      <c r="A187" s="169" t="s">
        <v>1672</v>
      </c>
      <c r="B187" s="169"/>
      <c r="C187" s="169"/>
      <c r="D187" s="169"/>
      <c r="E187" s="169"/>
      <c r="F187" s="170"/>
    </row>
    <row r="188" spans="1:6" hidden="1" outlineLevel="1" x14ac:dyDescent="0.2">
      <c r="A188" s="169" t="s">
        <v>1673</v>
      </c>
      <c r="B188" s="169"/>
      <c r="C188" s="169"/>
      <c r="D188" s="169"/>
      <c r="E188" s="169"/>
      <c r="F188" s="170"/>
    </row>
    <row r="189" spans="1:6" ht="42" hidden="1" customHeight="1" outlineLevel="1" x14ac:dyDescent="0.2">
      <c r="A189" s="171"/>
      <c r="B189" s="171"/>
      <c r="C189" s="171"/>
      <c r="D189" s="171"/>
      <c r="E189" s="171"/>
      <c r="F189" s="172"/>
    </row>
    <row r="190" spans="1:6" hidden="1" outlineLevel="1" x14ac:dyDescent="0.2">
      <c r="A190" s="169" t="s">
        <v>1674</v>
      </c>
      <c r="B190" s="169"/>
      <c r="C190" s="169"/>
      <c r="D190" s="169"/>
      <c r="E190" s="169"/>
      <c r="F190" s="170"/>
    </row>
    <row r="191" spans="1:6" hidden="1" outlineLevel="1" x14ac:dyDescent="0.2">
      <c r="A191" s="169" t="s">
        <v>1675</v>
      </c>
      <c r="B191" s="169"/>
      <c r="C191" s="169"/>
      <c r="D191" s="169"/>
      <c r="E191" s="169"/>
      <c r="F191" s="170"/>
    </row>
    <row r="192" spans="1:6" hidden="1" outlineLevel="1" x14ac:dyDescent="0.2">
      <c r="A192" s="175" t="s">
        <v>1676</v>
      </c>
      <c r="B192" s="175"/>
      <c r="C192" s="175"/>
      <c r="D192" s="175"/>
      <c r="E192" s="175"/>
      <c r="F192" s="176"/>
    </row>
    <row r="193" spans="1:6" hidden="1" outlineLevel="1" x14ac:dyDescent="0.2">
      <c r="A193" s="169" t="s">
        <v>1677</v>
      </c>
      <c r="B193" s="169"/>
      <c r="C193" s="169"/>
      <c r="D193" s="169"/>
      <c r="E193" s="169"/>
      <c r="F193" s="170"/>
    </row>
    <row r="194" spans="1:6" hidden="1" outlineLevel="1" x14ac:dyDescent="0.2">
      <c r="A194" s="169" t="s">
        <v>1678</v>
      </c>
      <c r="B194" s="169"/>
      <c r="C194" s="169"/>
      <c r="D194" s="169"/>
      <c r="E194" s="169"/>
      <c r="F194" s="170"/>
    </row>
    <row r="195" spans="1:6" ht="16.5" hidden="1" outlineLevel="1" x14ac:dyDescent="0.2">
      <c r="A195" s="173" t="s">
        <v>1679</v>
      </c>
      <c r="B195" s="173"/>
      <c r="C195" s="173"/>
      <c r="D195" s="173"/>
      <c r="E195" s="173"/>
      <c r="F195" s="174"/>
    </row>
    <row r="196" spans="1:6" hidden="1" outlineLevel="1" x14ac:dyDescent="0.2">
      <c r="A196" s="169" t="s">
        <v>1680</v>
      </c>
      <c r="B196" s="169"/>
      <c r="C196" s="169"/>
      <c r="D196" s="169"/>
      <c r="E196" s="169"/>
      <c r="F196" s="170"/>
    </row>
    <row r="197" spans="1:6" hidden="1" outlineLevel="1" x14ac:dyDescent="0.2">
      <c r="A197" s="169" t="s">
        <v>1681</v>
      </c>
      <c r="B197" s="169"/>
      <c r="C197" s="169"/>
      <c r="D197" s="169"/>
      <c r="E197" s="169"/>
      <c r="F197" s="170"/>
    </row>
    <row r="198" spans="1:6" ht="42" hidden="1" customHeight="1" outlineLevel="1" x14ac:dyDescent="0.2">
      <c r="A198" s="171"/>
      <c r="B198" s="171"/>
      <c r="C198" s="171"/>
      <c r="D198" s="171"/>
      <c r="E198" s="171"/>
      <c r="F198" s="172"/>
    </row>
    <row r="199" spans="1:6" hidden="1" outlineLevel="1" x14ac:dyDescent="0.2">
      <c r="A199" s="169" t="s">
        <v>1682</v>
      </c>
      <c r="B199" s="169"/>
      <c r="C199" s="169"/>
      <c r="D199" s="169"/>
      <c r="E199" s="169"/>
      <c r="F199" s="170"/>
    </row>
    <row r="200" spans="1:6" ht="42" hidden="1" customHeight="1" outlineLevel="1" x14ac:dyDescent="0.2">
      <c r="A200" s="171"/>
      <c r="B200" s="171"/>
      <c r="C200" s="171"/>
      <c r="D200" s="171"/>
      <c r="E200" s="171"/>
      <c r="F200" s="172"/>
    </row>
    <row r="201" spans="1:6" hidden="1" outlineLevel="1" x14ac:dyDescent="0.2">
      <c r="A201" s="169" t="s">
        <v>2115</v>
      </c>
      <c r="B201" s="169"/>
      <c r="C201" s="169"/>
      <c r="D201" s="169"/>
      <c r="E201" s="169"/>
      <c r="F201" s="170"/>
    </row>
    <row r="202" spans="1:6" ht="66" hidden="1" customHeight="1" outlineLevel="1" x14ac:dyDescent="0.2">
      <c r="A202" s="171"/>
      <c r="B202" s="171"/>
      <c r="C202" s="171"/>
      <c r="D202" s="171"/>
      <c r="E202" s="171"/>
      <c r="F202" s="172"/>
    </row>
    <row r="203" spans="1:6" hidden="1" outlineLevel="1" x14ac:dyDescent="0.2">
      <c r="A203" s="169" t="s">
        <v>2116</v>
      </c>
      <c r="B203" s="169"/>
      <c r="C203" s="169"/>
      <c r="D203" s="169"/>
      <c r="E203" s="169"/>
      <c r="F203" s="170"/>
    </row>
    <row r="204" spans="1:6" ht="66" hidden="1" customHeight="1" outlineLevel="1" x14ac:dyDescent="0.2">
      <c r="A204" s="171"/>
      <c r="B204" s="171"/>
      <c r="C204" s="171"/>
      <c r="D204" s="171"/>
      <c r="E204" s="171"/>
      <c r="F204" s="172"/>
    </row>
    <row r="205" spans="1:6" hidden="1" outlineLevel="1" x14ac:dyDescent="0.2">
      <c r="A205" s="169" t="s">
        <v>1683</v>
      </c>
      <c r="B205" s="169"/>
      <c r="C205" s="169"/>
      <c r="D205" s="169"/>
      <c r="E205" s="169"/>
      <c r="F205" s="170"/>
    </row>
    <row r="206" spans="1:6" ht="16.5" hidden="1" outlineLevel="1" x14ac:dyDescent="0.2">
      <c r="A206" s="173" t="s">
        <v>1684</v>
      </c>
      <c r="B206" s="173"/>
      <c r="C206" s="173"/>
      <c r="D206" s="173"/>
      <c r="E206" s="173"/>
      <c r="F206" s="174"/>
    </row>
    <row r="207" spans="1:6" hidden="1" outlineLevel="1" x14ac:dyDescent="0.2">
      <c r="A207" s="169" t="s">
        <v>2117</v>
      </c>
      <c r="B207" s="169"/>
      <c r="C207" s="169"/>
      <c r="D207" s="169"/>
      <c r="E207" s="169"/>
      <c r="F207" s="170"/>
    </row>
    <row r="208" spans="1:6" ht="42" hidden="1" customHeight="1" outlineLevel="1" x14ac:dyDescent="0.2">
      <c r="A208" s="171"/>
      <c r="B208" s="171"/>
      <c r="C208" s="171"/>
      <c r="D208" s="171"/>
      <c r="E208" s="171"/>
      <c r="F208" s="172"/>
    </row>
    <row r="209" spans="1:6" hidden="1" outlineLevel="1" x14ac:dyDescent="0.2">
      <c r="A209" s="169" t="s">
        <v>2118</v>
      </c>
      <c r="B209" s="169"/>
      <c r="C209" s="169"/>
      <c r="D209" s="169"/>
      <c r="E209" s="169"/>
      <c r="F209" s="170"/>
    </row>
    <row r="210" spans="1:6" hidden="1" outlineLevel="1" x14ac:dyDescent="0.2">
      <c r="A210" s="169" t="s">
        <v>1685</v>
      </c>
      <c r="B210" s="169"/>
      <c r="C210" s="169"/>
      <c r="D210" s="169"/>
      <c r="E210" s="169"/>
      <c r="F210" s="170"/>
    </row>
    <row r="211" spans="1:6" ht="66" hidden="1" customHeight="1" outlineLevel="1" x14ac:dyDescent="0.2">
      <c r="A211" s="171"/>
      <c r="B211" s="171"/>
      <c r="C211" s="171"/>
      <c r="D211" s="171"/>
      <c r="E211" s="171"/>
      <c r="F211" s="172"/>
    </row>
    <row r="212" spans="1:6" hidden="1" outlineLevel="1" x14ac:dyDescent="0.2">
      <c r="A212" s="169" t="s">
        <v>2119</v>
      </c>
      <c r="B212" s="169"/>
      <c r="C212" s="169"/>
      <c r="D212" s="169"/>
      <c r="E212" s="169"/>
      <c r="F212" s="170"/>
    </row>
    <row r="213" spans="1:6" hidden="1" outlineLevel="1" x14ac:dyDescent="0.2">
      <c r="A213" s="169" t="s">
        <v>2120</v>
      </c>
      <c r="B213" s="169"/>
      <c r="C213" s="169"/>
      <c r="D213" s="169"/>
      <c r="E213" s="169"/>
      <c r="F213" s="170"/>
    </row>
    <row r="214" spans="1:6" hidden="1" outlineLevel="1" x14ac:dyDescent="0.2">
      <c r="A214" s="169" t="s">
        <v>1686</v>
      </c>
      <c r="B214" s="169"/>
      <c r="C214" s="169"/>
      <c r="D214" s="169"/>
      <c r="E214" s="169"/>
      <c r="F214" s="170"/>
    </row>
    <row r="215" spans="1:6" hidden="1" outlineLevel="1" x14ac:dyDescent="0.2">
      <c r="A215" s="169" t="s">
        <v>1687</v>
      </c>
      <c r="B215" s="169"/>
      <c r="C215" s="169"/>
      <c r="D215" s="169"/>
      <c r="E215" s="169"/>
      <c r="F215" s="170"/>
    </row>
    <row r="216" spans="1:6" ht="16.5" hidden="1" outlineLevel="1" x14ac:dyDescent="0.2">
      <c r="A216" s="173" t="s">
        <v>1688</v>
      </c>
      <c r="B216" s="173"/>
      <c r="C216" s="173"/>
      <c r="D216" s="173"/>
      <c r="E216" s="173"/>
      <c r="F216" s="174"/>
    </row>
    <row r="217" spans="1:6" hidden="1" outlineLevel="1" x14ac:dyDescent="0.2">
      <c r="A217" s="169" t="s">
        <v>2121</v>
      </c>
      <c r="B217" s="169"/>
      <c r="C217" s="169"/>
      <c r="D217" s="169"/>
      <c r="E217" s="169"/>
      <c r="F217" s="170"/>
    </row>
    <row r="218" spans="1:6" hidden="1" outlineLevel="1" x14ac:dyDescent="0.2">
      <c r="A218" s="169" t="s">
        <v>1689</v>
      </c>
      <c r="B218" s="169"/>
      <c r="C218" s="169"/>
      <c r="D218" s="169"/>
      <c r="E218" s="169"/>
      <c r="F218" s="170"/>
    </row>
    <row r="219" spans="1:6" hidden="1" outlineLevel="1" x14ac:dyDescent="0.2">
      <c r="A219" s="169" t="s">
        <v>1690</v>
      </c>
      <c r="B219" s="169"/>
      <c r="C219" s="169"/>
      <c r="D219" s="169"/>
      <c r="E219" s="169"/>
      <c r="F219" s="170"/>
    </row>
    <row r="220" spans="1:6" ht="42" hidden="1" customHeight="1" outlineLevel="1" x14ac:dyDescent="0.2">
      <c r="A220" s="171"/>
      <c r="B220" s="171"/>
      <c r="C220" s="171"/>
      <c r="D220" s="171"/>
      <c r="E220" s="171"/>
      <c r="F220" s="172"/>
    </row>
    <row r="221" spans="1:6" hidden="1" outlineLevel="1" x14ac:dyDescent="0.2">
      <c r="A221" s="169" t="s">
        <v>2122</v>
      </c>
      <c r="B221" s="169"/>
      <c r="C221" s="169"/>
      <c r="D221" s="169"/>
      <c r="E221" s="169"/>
      <c r="F221" s="170"/>
    </row>
    <row r="222" spans="1:6" hidden="1" outlineLevel="1" x14ac:dyDescent="0.2">
      <c r="A222" s="169" t="s">
        <v>2123</v>
      </c>
      <c r="B222" s="169"/>
      <c r="C222" s="169"/>
      <c r="D222" s="169"/>
      <c r="E222" s="169"/>
      <c r="F222" s="170"/>
    </row>
    <row r="223" spans="1:6" hidden="1" outlineLevel="1" x14ac:dyDescent="0.2">
      <c r="A223" s="169" t="s">
        <v>1691</v>
      </c>
      <c r="B223" s="169"/>
      <c r="C223" s="169"/>
      <c r="D223" s="169"/>
      <c r="E223" s="169"/>
      <c r="F223" s="170"/>
    </row>
    <row r="224" spans="1:6" hidden="1" outlineLevel="1" x14ac:dyDescent="0.2">
      <c r="A224" s="169" t="s">
        <v>1692</v>
      </c>
      <c r="B224" s="169"/>
      <c r="C224" s="169"/>
      <c r="D224" s="169"/>
      <c r="E224" s="169"/>
      <c r="F224" s="170"/>
    </row>
    <row r="225" spans="1:6" hidden="1" outlineLevel="1" x14ac:dyDescent="0.2">
      <c r="A225" s="169" t="s">
        <v>1693</v>
      </c>
      <c r="B225" s="169"/>
      <c r="C225" s="169"/>
      <c r="D225" s="169"/>
      <c r="E225" s="169"/>
      <c r="F225" s="170"/>
    </row>
    <row r="226" spans="1:6" hidden="1" outlineLevel="1" x14ac:dyDescent="0.2">
      <c r="A226" s="169" t="s">
        <v>1694</v>
      </c>
      <c r="B226" s="169"/>
      <c r="C226" s="169"/>
      <c r="D226" s="169"/>
      <c r="E226" s="169"/>
      <c r="F226" s="170"/>
    </row>
    <row r="227" spans="1:6" ht="16.5" hidden="1" outlineLevel="1" x14ac:dyDescent="0.2">
      <c r="A227" s="173" t="s">
        <v>1695</v>
      </c>
      <c r="B227" s="173"/>
      <c r="C227" s="173"/>
      <c r="D227" s="173"/>
      <c r="E227" s="173"/>
      <c r="F227" s="174"/>
    </row>
    <row r="228" spans="1:6" hidden="1" outlineLevel="1" x14ac:dyDescent="0.2">
      <c r="A228" s="169" t="s">
        <v>1696</v>
      </c>
      <c r="B228" s="169"/>
      <c r="C228" s="169"/>
      <c r="D228" s="169"/>
      <c r="E228" s="169"/>
      <c r="F228" s="170"/>
    </row>
    <row r="229" spans="1:6" ht="66" hidden="1" customHeight="1" outlineLevel="1" x14ac:dyDescent="0.2">
      <c r="A229" s="171"/>
      <c r="B229" s="171"/>
      <c r="C229" s="171"/>
      <c r="D229" s="171"/>
      <c r="E229" s="171"/>
      <c r="F229" s="172"/>
    </row>
    <row r="230" spans="1:6" hidden="1" outlineLevel="1" x14ac:dyDescent="0.2">
      <c r="A230" s="169" t="s">
        <v>2124</v>
      </c>
      <c r="B230" s="169"/>
      <c r="C230" s="169"/>
      <c r="D230" s="169"/>
      <c r="E230" s="169"/>
      <c r="F230" s="170"/>
    </row>
    <row r="231" spans="1:6" hidden="1" outlineLevel="1" x14ac:dyDescent="0.2">
      <c r="A231" s="169" t="s">
        <v>2125</v>
      </c>
      <c r="B231" s="169"/>
      <c r="C231" s="169"/>
      <c r="D231" s="169"/>
      <c r="E231" s="169"/>
      <c r="F231" s="170"/>
    </row>
    <row r="232" spans="1:6" ht="66" hidden="1" customHeight="1" outlineLevel="1" x14ac:dyDescent="0.2">
      <c r="A232" s="171"/>
      <c r="B232" s="171"/>
      <c r="C232" s="171"/>
      <c r="D232" s="171"/>
      <c r="E232" s="171"/>
      <c r="F232" s="172"/>
    </row>
    <row r="233" spans="1:6" hidden="1" outlineLevel="1" x14ac:dyDescent="0.2">
      <c r="A233" s="169" t="s">
        <v>2126</v>
      </c>
      <c r="B233" s="169"/>
      <c r="C233" s="169"/>
      <c r="D233" s="169"/>
      <c r="E233" s="169"/>
      <c r="F233" s="170"/>
    </row>
    <row r="234" spans="1:6" ht="16.5" hidden="1" outlineLevel="1" x14ac:dyDescent="0.2">
      <c r="A234" s="173" t="s">
        <v>1697</v>
      </c>
      <c r="B234" s="173"/>
      <c r="C234" s="173"/>
      <c r="D234" s="173"/>
      <c r="E234" s="173"/>
      <c r="F234" s="174"/>
    </row>
    <row r="235" spans="1:6" ht="66" hidden="1" customHeight="1" outlineLevel="1" x14ac:dyDescent="0.2">
      <c r="A235" s="171"/>
      <c r="B235" s="171"/>
      <c r="C235" s="171"/>
      <c r="D235" s="171"/>
      <c r="E235" s="171"/>
      <c r="F235" s="172"/>
    </row>
    <row r="236" spans="1:6" hidden="1" outlineLevel="1" x14ac:dyDescent="0.2">
      <c r="A236" s="169" t="s">
        <v>2127</v>
      </c>
      <c r="B236" s="169"/>
      <c r="C236" s="169"/>
      <c r="D236" s="169"/>
      <c r="E236" s="169"/>
      <c r="F236" s="170"/>
    </row>
    <row r="237" spans="1:6" ht="42" hidden="1" customHeight="1" outlineLevel="1" x14ac:dyDescent="0.2">
      <c r="A237" s="171"/>
      <c r="B237" s="171"/>
      <c r="C237" s="171"/>
      <c r="D237" s="171"/>
      <c r="E237" s="171"/>
      <c r="F237" s="172"/>
    </row>
    <row r="238" spans="1:6" hidden="1" outlineLevel="1" x14ac:dyDescent="0.2">
      <c r="A238" s="169" t="s">
        <v>1698</v>
      </c>
      <c r="B238" s="169"/>
      <c r="C238" s="169"/>
      <c r="D238" s="169"/>
      <c r="E238" s="169"/>
      <c r="F238" s="170"/>
    </row>
    <row r="239" spans="1:6" ht="42" hidden="1" customHeight="1" outlineLevel="1" x14ac:dyDescent="0.2">
      <c r="A239" s="171"/>
      <c r="B239" s="171"/>
      <c r="C239" s="171"/>
      <c r="D239" s="171"/>
      <c r="E239" s="171"/>
      <c r="F239" s="172"/>
    </row>
    <row r="240" spans="1:6" hidden="1" outlineLevel="1" x14ac:dyDescent="0.2">
      <c r="A240" s="169" t="s">
        <v>1699</v>
      </c>
      <c r="B240" s="169"/>
      <c r="C240" s="169"/>
      <c r="D240" s="169"/>
      <c r="E240" s="169"/>
      <c r="F240" s="170"/>
    </row>
    <row r="241" spans="1:6" hidden="1" outlineLevel="1" x14ac:dyDescent="0.2">
      <c r="A241" s="169" t="s">
        <v>1700</v>
      </c>
      <c r="B241" s="169"/>
      <c r="C241" s="169"/>
      <c r="D241" s="169"/>
      <c r="E241" s="169"/>
      <c r="F241" s="170"/>
    </row>
    <row r="242" spans="1:6" ht="16.5" hidden="1" outlineLevel="1" x14ac:dyDescent="0.2">
      <c r="A242" s="173" t="s">
        <v>1701</v>
      </c>
      <c r="B242" s="173"/>
      <c r="C242" s="173"/>
      <c r="D242" s="173"/>
      <c r="E242" s="173"/>
      <c r="F242" s="174"/>
    </row>
    <row r="243" spans="1:6" hidden="1" outlineLevel="1" x14ac:dyDescent="0.2">
      <c r="A243" s="169" t="s">
        <v>2128</v>
      </c>
      <c r="B243" s="169"/>
      <c r="C243" s="169"/>
      <c r="D243" s="169"/>
      <c r="E243" s="169"/>
      <c r="F243" s="170"/>
    </row>
    <row r="244" spans="1:6" hidden="1" outlineLevel="1" x14ac:dyDescent="0.2">
      <c r="A244" s="169" t="s">
        <v>2129</v>
      </c>
      <c r="B244" s="169"/>
      <c r="C244" s="169"/>
      <c r="D244" s="169"/>
      <c r="E244" s="169"/>
      <c r="F244" s="170"/>
    </row>
    <row r="245" spans="1:6" hidden="1" outlineLevel="1" x14ac:dyDescent="0.2">
      <c r="A245" s="169" t="s">
        <v>1702</v>
      </c>
      <c r="B245" s="169"/>
      <c r="C245" s="169"/>
      <c r="D245" s="169"/>
      <c r="E245" s="169"/>
      <c r="F245" s="170"/>
    </row>
    <row r="246" spans="1:6" hidden="1" outlineLevel="1" x14ac:dyDescent="0.2">
      <c r="A246" s="169" t="s">
        <v>1703</v>
      </c>
      <c r="B246" s="169"/>
      <c r="C246" s="169"/>
      <c r="D246" s="169"/>
      <c r="E246" s="169"/>
      <c r="F246" s="170"/>
    </row>
    <row r="247" spans="1:6" hidden="1" outlineLevel="1" x14ac:dyDescent="0.2">
      <c r="A247" s="169" t="s">
        <v>1704</v>
      </c>
      <c r="B247" s="169"/>
      <c r="C247" s="169"/>
      <c r="D247" s="169"/>
      <c r="E247" s="169"/>
      <c r="F247" s="170"/>
    </row>
    <row r="248" spans="1:6" hidden="1" outlineLevel="1" x14ac:dyDescent="0.2">
      <c r="A248" s="169" t="s">
        <v>1705</v>
      </c>
      <c r="B248" s="169"/>
      <c r="C248" s="169"/>
      <c r="D248" s="169"/>
      <c r="E248" s="169"/>
      <c r="F248" s="170"/>
    </row>
    <row r="249" spans="1:6" ht="66" hidden="1" customHeight="1" outlineLevel="1" x14ac:dyDescent="0.2">
      <c r="A249" s="171"/>
      <c r="B249" s="171"/>
      <c r="C249" s="171"/>
      <c r="D249" s="171"/>
      <c r="E249" s="171"/>
      <c r="F249" s="172"/>
    </row>
    <row r="250" spans="1:6" hidden="1" outlineLevel="1" x14ac:dyDescent="0.2">
      <c r="A250" s="169" t="s">
        <v>1706</v>
      </c>
      <c r="B250" s="169"/>
      <c r="C250" s="169"/>
      <c r="D250" s="169"/>
      <c r="E250" s="169"/>
      <c r="F250" s="170"/>
    </row>
    <row r="251" spans="1:6" hidden="1" outlineLevel="1" x14ac:dyDescent="0.2">
      <c r="A251" s="169" t="s">
        <v>1707</v>
      </c>
      <c r="B251" s="169"/>
      <c r="C251" s="169"/>
      <c r="D251" s="169"/>
      <c r="E251" s="169"/>
      <c r="F251" s="170"/>
    </row>
    <row r="252" spans="1:6" hidden="1" outlineLevel="1" x14ac:dyDescent="0.2">
      <c r="A252" s="169" t="s">
        <v>1708</v>
      </c>
      <c r="B252" s="169"/>
      <c r="C252" s="169"/>
      <c r="D252" s="169"/>
      <c r="E252" s="169"/>
      <c r="F252" s="170"/>
    </row>
    <row r="253" spans="1:6" hidden="1" outlineLevel="1" x14ac:dyDescent="0.2">
      <c r="A253" s="169" t="s">
        <v>1709</v>
      </c>
      <c r="B253" s="169"/>
      <c r="C253" s="169"/>
      <c r="D253" s="169"/>
      <c r="E253" s="169"/>
      <c r="F253" s="170"/>
    </row>
    <row r="254" spans="1:6" hidden="1" outlineLevel="1" x14ac:dyDescent="0.2">
      <c r="A254" s="175" t="s">
        <v>1710</v>
      </c>
      <c r="B254" s="175"/>
      <c r="C254" s="175"/>
      <c r="D254" s="175"/>
      <c r="E254" s="175"/>
      <c r="F254" s="176"/>
    </row>
    <row r="255" spans="1:6" hidden="1" outlineLevel="1" x14ac:dyDescent="0.2">
      <c r="A255" s="175" t="s">
        <v>1711</v>
      </c>
      <c r="B255" s="175"/>
      <c r="C255" s="175"/>
      <c r="D255" s="175"/>
      <c r="E255" s="175"/>
      <c r="F255" s="176"/>
    </row>
    <row r="256" spans="1:6" hidden="1" outlineLevel="1" x14ac:dyDescent="0.2">
      <c r="A256" s="169" t="s">
        <v>1712</v>
      </c>
      <c r="B256" s="169"/>
      <c r="C256" s="169"/>
      <c r="D256" s="169"/>
      <c r="E256" s="169"/>
      <c r="F256" s="170"/>
    </row>
    <row r="257" spans="1:6" hidden="1" outlineLevel="1" x14ac:dyDescent="0.2">
      <c r="A257" s="169" t="s">
        <v>1713</v>
      </c>
      <c r="B257" s="169"/>
      <c r="C257" s="169"/>
      <c r="D257" s="169"/>
      <c r="E257" s="169"/>
      <c r="F257" s="170"/>
    </row>
    <row r="258" spans="1:6" ht="16.5" hidden="1" outlineLevel="1" x14ac:dyDescent="0.2">
      <c r="A258" s="173" t="s">
        <v>1714</v>
      </c>
      <c r="B258" s="173"/>
      <c r="C258" s="173"/>
      <c r="D258" s="173"/>
      <c r="E258" s="173"/>
      <c r="F258" s="174"/>
    </row>
    <row r="259" spans="1:6" ht="66" hidden="1" customHeight="1" outlineLevel="1" x14ac:dyDescent="0.2">
      <c r="A259" s="171"/>
      <c r="B259" s="171"/>
      <c r="C259" s="171"/>
      <c r="D259" s="171"/>
      <c r="E259" s="171"/>
      <c r="F259" s="172"/>
    </row>
    <row r="260" spans="1:6" hidden="1" outlineLevel="1" x14ac:dyDescent="0.2">
      <c r="A260" s="169" t="s">
        <v>1715</v>
      </c>
      <c r="B260" s="169"/>
      <c r="C260" s="169"/>
      <c r="D260" s="169"/>
      <c r="E260" s="169"/>
      <c r="F260" s="170"/>
    </row>
    <row r="261" spans="1:6" hidden="1" outlineLevel="1" x14ac:dyDescent="0.2">
      <c r="A261" s="169" t="s">
        <v>1716</v>
      </c>
      <c r="B261" s="169"/>
      <c r="C261" s="169"/>
      <c r="D261" s="169"/>
      <c r="E261" s="169"/>
      <c r="F261" s="170"/>
    </row>
    <row r="262" spans="1:6" hidden="1" outlineLevel="1" x14ac:dyDescent="0.2">
      <c r="A262" s="169" t="s">
        <v>2130</v>
      </c>
      <c r="B262" s="169"/>
      <c r="C262" s="169"/>
      <c r="D262" s="169"/>
      <c r="E262" s="169"/>
      <c r="F262" s="170"/>
    </row>
    <row r="263" spans="1:6" ht="16.5" hidden="1" outlineLevel="1" x14ac:dyDescent="0.2">
      <c r="A263" s="173" t="s">
        <v>1717</v>
      </c>
      <c r="B263" s="173"/>
      <c r="C263" s="173"/>
      <c r="D263" s="173"/>
      <c r="E263" s="173"/>
      <c r="F263" s="174"/>
    </row>
    <row r="264" spans="1:6" hidden="1" outlineLevel="1" x14ac:dyDescent="0.2">
      <c r="A264" s="169" t="s">
        <v>1718</v>
      </c>
      <c r="B264" s="169"/>
      <c r="C264" s="169"/>
      <c r="D264" s="169"/>
      <c r="E264" s="169"/>
      <c r="F264" s="170"/>
    </row>
    <row r="265" spans="1:6" ht="42" hidden="1" customHeight="1" outlineLevel="1" x14ac:dyDescent="0.2">
      <c r="A265" s="171"/>
      <c r="B265" s="171"/>
      <c r="C265" s="171"/>
      <c r="D265" s="171"/>
      <c r="E265" s="171"/>
      <c r="F265" s="172"/>
    </row>
    <row r="266" spans="1:6" hidden="1" outlineLevel="1" x14ac:dyDescent="0.2">
      <c r="A266" s="169" t="s">
        <v>2131</v>
      </c>
      <c r="B266" s="169"/>
      <c r="C266" s="169"/>
      <c r="D266" s="169"/>
      <c r="E266" s="169"/>
      <c r="F266" s="170"/>
    </row>
    <row r="267" spans="1:6" ht="66" hidden="1" customHeight="1" outlineLevel="1" x14ac:dyDescent="0.2">
      <c r="A267" s="171"/>
      <c r="B267" s="171"/>
      <c r="C267" s="171"/>
      <c r="D267" s="171"/>
      <c r="E267" s="171"/>
      <c r="F267" s="172"/>
    </row>
    <row r="268" spans="1:6" hidden="1" outlineLevel="1" x14ac:dyDescent="0.2">
      <c r="A268" s="169" t="s">
        <v>2132</v>
      </c>
      <c r="B268" s="169"/>
      <c r="C268" s="169"/>
      <c r="D268" s="169"/>
      <c r="E268" s="169"/>
      <c r="F268" s="170"/>
    </row>
    <row r="269" spans="1:6" hidden="1" outlineLevel="1" x14ac:dyDescent="0.2">
      <c r="A269" s="169" t="s">
        <v>1719</v>
      </c>
      <c r="B269" s="169"/>
      <c r="C269" s="169"/>
      <c r="D269" s="169"/>
      <c r="E269" s="169"/>
      <c r="F269" s="170"/>
    </row>
    <row r="270" spans="1:6" hidden="1" outlineLevel="1" x14ac:dyDescent="0.2">
      <c r="A270" s="169" t="s">
        <v>1720</v>
      </c>
      <c r="B270" s="169"/>
      <c r="C270" s="169"/>
      <c r="D270" s="169"/>
      <c r="E270" s="169"/>
      <c r="F270" s="170"/>
    </row>
    <row r="271" spans="1:6" hidden="1" outlineLevel="1" x14ac:dyDescent="0.2">
      <c r="A271" s="29"/>
      <c r="B271" s="29"/>
      <c r="C271" s="29"/>
      <c r="D271" s="29"/>
      <c r="E271" s="29"/>
      <c r="F271" s="107"/>
    </row>
    <row r="272" spans="1:6" hidden="1" outlineLevel="1" x14ac:dyDescent="0.2">
      <c r="A272" s="29"/>
      <c r="B272" s="29"/>
      <c r="C272" s="29"/>
      <c r="D272" s="29"/>
      <c r="E272" s="29"/>
      <c r="F272" s="107"/>
    </row>
    <row r="273" spans="1:6" ht="19.5" hidden="1" outlineLevel="1" x14ac:dyDescent="0.2">
      <c r="A273" s="179" t="s">
        <v>626</v>
      </c>
      <c r="B273" s="179"/>
      <c r="C273" s="179"/>
      <c r="D273" s="179"/>
      <c r="E273" s="179"/>
      <c r="F273" s="180"/>
    </row>
    <row r="274" spans="1:6" hidden="1" outlineLevel="1" x14ac:dyDescent="0.2">
      <c r="A274" s="169" t="s">
        <v>2133</v>
      </c>
      <c r="B274" s="169"/>
      <c r="C274" s="169"/>
      <c r="D274" s="169"/>
      <c r="E274" s="169"/>
      <c r="F274" s="170"/>
    </row>
    <row r="275" spans="1:6" hidden="1" outlineLevel="1" x14ac:dyDescent="0.2">
      <c r="A275" s="169" t="s">
        <v>2134</v>
      </c>
      <c r="B275" s="169"/>
      <c r="C275" s="169"/>
      <c r="D275" s="169"/>
      <c r="E275" s="169"/>
      <c r="F275" s="170"/>
    </row>
    <row r="276" spans="1:6" hidden="1" outlineLevel="1" x14ac:dyDescent="0.2">
      <c r="A276" s="169" t="s">
        <v>2135</v>
      </c>
      <c r="B276" s="169"/>
      <c r="C276" s="169"/>
      <c r="D276" s="169"/>
      <c r="E276" s="169"/>
      <c r="F276" s="170"/>
    </row>
    <row r="277" spans="1:6" hidden="1" outlineLevel="1" x14ac:dyDescent="0.2">
      <c r="A277" s="169" t="s">
        <v>2136</v>
      </c>
      <c r="B277" s="169"/>
      <c r="C277" s="169"/>
      <c r="D277" s="169"/>
      <c r="E277" s="169"/>
      <c r="F277" s="170"/>
    </row>
    <row r="278" spans="1:6" ht="16.5" hidden="1" outlineLevel="1" x14ac:dyDescent="0.2">
      <c r="A278" s="173" t="s">
        <v>2137</v>
      </c>
      <c r="B278" s="173"/>
      <c r="C278" s="173"/>
      <c r="D278" s="173"/>
      <c r="E278" s="173"/>
      <c r="F278" s="174"/>
    </row>
    <row r="279" spans="1:6" hidden="1" outlineLevel="1" x14ac:dyDescent="0.2">
      <c r="A279" s="169" t="s">
        <v>2138</v>
      </c>
      <c r="B279" s="169"/>
      <c r="C279" s="169"/>
      <c r="D279" s="169"/>
      <c r="E279" s="169"/>
      <c r="F279" s="170"/>
    </row>
    <row r="280" spans="1:6" hidden="1" outlineLevel="1" x14ac:dyDescent="0.2">
      <c r="A280" s="169" t="s">
        <v>2139</v>
      </c>
      <c r="B280" s="169"/>
      <c r="C280" s="169"/>
      <c r="D280" s="169"/>
      <c r="E280" s="169"/>
      <c r="F280" s="170"/>
    </row>
    <row r="281" spans="1:6" hidden="1" outlineLevel="1" x14ac:dyDescent="0.2">
      <c r="A281" s="169" t="s">
        <v>2140</v>
      </c>
      <c r="B281" s="169"/>
      <c r="C281" s="169"/>
      <c r="D281" s="169"/>
      <c r="E281" s="169"/>
      <c r="F281" s="170"/>
    </row>
    <row r="282" spans="1:6" hidden="1" outlineLevel="1" x14ac:dyDescent="0.2">
      <c r="A282" s="169" t="s">
        <v>2141</v>
      </c>
      <c r="B282" s="169"/>
      <c r="C282" s="169"/>
      <c r="D282" s="169"/>
      <c r="E282" s="169"/>
      <c r="F282" s="170"/>
    </row>
    <row r="283" spans="1:6" hidden="1" outlineLevel="1" x14ac:dyDescent="0.2">
      <c r="A283" s="169" t="s">
        <v>2402</v>
      </c>
      <c r="B283" s="169"/>
      <c r="C283" s="169"/>
      <c r="D283" s="169"/>
      <c r="E283" s="169"/>
      <c r="F283" s="170"/>
    </row>
    <row r="284" spans="1:6" hidden="1" outlineLevel="1" x14ac:dyDescent="0.2">
      <c r="A284" s="169" t="s">
        <v>2403</v>
      </c>
      <c r="B284" s="169"/>
      <c r="C284" s="169"/>
      <c r="D284" s="169"/>
      <c r="E284" s="169"/>
      <c r="F284" s="170"/>
    </row>
    <row r="285" spans="1:6" hidden="1" outlineLevel="1" x14ac:dyDescent="0.2">
      <c r="A285" s="169" t="s">
        <v>2142</v>
      </c>
      <c r="B285" s="169"/>
      <c r="C285" s="169"/>
      <c r="D285" s="169"/>
      <c r="E285" s="169"/>
      <c r="F285" s="170"/>
    </row>
    <row r="286" spans="1:6" hidden="1" outlineLevel="1" x14ac:dyDescent="0.2">
      <c r="A286" s="175" t="s">
        <v>2143</v>
      </c>
      <c r="B286" s="175"/>
      <c r="C286" s="175"/>
      <c r="D286" s="175"/>
      <c r="E286" s="175"/>
      <c r="F286" s="176"/>
    </row>
    <row r="287" spans="1:6" hidden="1" outlineLevel="1" x14ac:dyDescent="0.2">
      <c r="A287" s="175" t="s">
        <v>2144</v>
      </c>
      <c r="B287" s="175"/>
      <c r="C287" s="175"/>
      <c r="D287" s="175"/>
      <c r="E287" s="175"/>
      <c r="F287" s="176"/>
    </row>
    <row r="288" spans="1:6" hidden="1" outlineLevel="1" x14ac:dyDescent="0.2">
      <c r="A288" s="169" t="s">
        <v>1721</v>
      </c>
      <c r="B288" s="169"/>
      <c r="C288" s="169"/>
      <c r="D288" s="169"/>
      <c r="E288" s="169"/>
      <c r="F288" s="170"/>
    </row>
    <row r="289" spans="1:6" ht="16.5" hidden="1" outlineLevel="1" x14ac:dyDescent="0.2">
      <c r="A289" s="173" t="s">
        <v>2145</v>
      </c>
      <c r="B289" s="173"/>
      <c r="C289" s="173"/>
      <c r="D289" s="173"/>
      <c r="E289" s="173"/>
      <c r="F289" s="174"/>
    </row>
    <row r="290" spans="1:6" hidden="1" outlineLevel="1" x14ac:dyDescent="0.2">
      <c r="A290" s="169" t="s">
        <v>2146</v>
      </c>
      <c r="B290" s="169"/>
      <c r="C290" s="169"/>
      <c r="D290" s="169"/>
      <c r="E290" s="169"/>
      <c r="F290" s="170"/>
    </row>
    <row r="291" spans="1:6" hidden="1" outlineLevel="1" x14ac:dyDescent="0.2">
      <c r="A291" s="169" t="s">
        <v>2147</v>
      </c>
      <c r="B291" s="169"/>
      <c r="C291" s="169"/>
      <c r="D291" s="169"/>
      <c r="E291" s="169"/>
      <c r="F291" s="170"/>
    </row>
    <row r="292" spans="1:6" hidden="1" outlineLevel="1" x14ac:dyDescent="0.2">
      <c r="A292" s="169" t="s">
        <v>2148</v>
      </c>
      <c r="B292" s="169"/>
      <c r="C292" s="169"/>
      <c r="D292" s="169"/>
      <c r="E292" s="169"/>
      <c r="F292" s="170"/>
    </row>
    <row r="293" spans="1:6" hidden="1" outlineLevel="1" x14ac:dyDescent="0.2">
      <c r="A293" s="169" t="s">
        <v>2149</v>
      </c>
      <c r="B293" s="169"/>
      <c r="C293" s="169"/>
      <c r="D293" s="169"/>
      <c r="E293" s="169"/>
      <c r="F293" s="170"/>
    </row>
    <row r="294" spans="1:6" ht="66" hidden="1" customHeight="1" outlineLevel="1" x14ac:dyDescent="0.2">
      <c r="A294" s="171"/>
      <c r="B294" s="171"/>
      <c r="C294" s="171"/>
      <c r="D294" s="171"/>
      <c r="E294" s="171"/>
      <c r="F294" s="172"/>
    </row>
    <row r="295" spans="1:6" hidden="1" outlineLevel="1" x14ac:dyDescent="0.2">
      <c r="A295" s="169" t="s">
        <v>2150</v>
      </c>
      <c r="B295" s="169"/>
      <c r="C295" s="169"/>
      <c r="D295" s="169"/>
      <c r="E295" s="169"/>
      <c r="F295" s="170"/>
    </row>
    <row r="296" spans="1:6" ht="48" hidden="1" customHeight="1" outlineLevel="1" x14ac:dyDescent="0.2">
      <c r="A296" s="171"/>
      <c r="B296" s="171"/>
      <c r="C296" s="171"/>
      <c r="D296" s="171"/>
      <c r="E296" s="171"/>
      <c r="F296" s="172"/>
    </row>
    <row r="297" spans="1:6" hidden="1" outlineLevel="1" x14ac:dyDescent="0.2">
      <c r="A297" s="169" t="s">
        <v>2151</v>
      </c>
      <c r="B297" s="169"/>
      <c r="C297" s="169"/>
      <c r="D297" s="169"/>
      <c r="E297" s="169"/>
      <c r="F297" s="170"/>
    </row>
    <row r="298" spans="1:6" ht="66" hidden="1" customHeight="1" outlineLevel="1" x14ac:dyDescent="0.2">
      <c r="A298" s="171"/>
      <c r="B298" s="171"/>
      <c r="C298" s="171"/>
      <c r="D298" s="171"/>
      <c r="E298" s="171"/>
      <c r="F298" s="172"/>
    </row>
    <row r="299" spans="1:6" hidden="1" outlineLevel="1" x14ac:dyDescent="0.2">
      <c r="A299" s="169" t="s">
        <v>2152</v>
      </c>
      <c r="B299" s="169"/>
      <c r="C299" s="169"/>
      <c r="D299" s="169"/>
      <c r="E299" s="169"/>
      <c r="F299" s="170"/>
    </row>
    <row r="300" spans="1:6" hidden="1" outlineLevel="1" x14ac:dyDescent="0.2">
      <c r="A300" s="169" t="s">
        <v>1722</v>
      </c>
      <c r="B300" s="169"/>
      <c r="C300" s="169"/>
      <c r="D300" s="169"/>
      <c r="E300" s="169"/>
      <c r="F300" s="170"/>
    </row>
    <row r="301" spans="1:6" hidden="1" outlineLevel="1" x14ac:dyDescent="0.2">
      <c r="A301" s="169" t="s">
        <v>1723</v>
      </c>
      <c r="B301" s="169"/>
      <c r="C301" s="169"/>
      <c r="D301" s="169"/>
      <c r="E301" s="169"/>
      <c r="F301" s="170"/>
    </row>
    <row r="302" spans="1:6" hidden="1" outlineLevel="1" x14ac:dyDescent="0.2">
      <c r="A302" s="169" t="s">
        <v>1724</v>
      </c>
      <c r="B302" s="169"/>
      <c r="C302" s="169"/>
      <c r="D302" s="169"/>
      <c r="E302" s="169"/>
      <c r="F302" s="170"/>
    </row>
    <row r="303" spans="1:6" hidden="1" outlineLevel="1" x14ac:dyDescent="0.2">
      <c r="A303" s="169" t="s">
        <v>2153</v>
      </c>
      <c r="B303" s="169"/>
      <c r="C303" s="169"/>
      <c r="D303" s="169"/>
      <c r="E303" s="169"/>
      <c r="F303" s="170"/>
    </row>
    <row r="304" spans="1:6" ht="212.1" hidden="1" customHeight="1" outlineLevel="1" x14ac:dyDescent="0.2">
      <c r="A304" s="171"/>
      <c r="B304" s="171"/>
      <c r="C304" s="171"/>
      <c r="D304" s="171"/>
      <c r="E304" s="171"/>
      <c r="F304" s="172"/>
    </row>
    <row r="305" spans="1:6" ht="16.5" hidden="1" outlineLevel="1" x14ac:dyDescent="0.2">
      <c r="A305" s="173" t="s">
        <v>2154</v>
      </c>
      <c r="B305" s="173"/>
      <c r="C305" s="173"/>
      <c r="D305" s="173"/>
      <c r="E305" s="173"/>
      <c r="F305" s="174"/>
    </row>
    <row r="306" spans="1:6" hidden="1" outlineLevel="1" x14ac:dyDescent="0.2">
      <c r="A306" s="169" t="s">
        <v>2155</v>
      </c>
      <c r="B306" s="169"/>
      <c r="C306" s="169"/>
      <c r="D306" s="169"/>
      <c r="E306" s="169"/>
      <c r="F306" s="170"/>
    </row>
    <row r="307" spans="1:6" hidden="1" outlineLevel="1" x14ac:dyDescent="0.2">
      <c r="A307" s="169" t="s">
        <v>2156</v>
      </c>
      <c r="B307" s="169"/>
      <c r="C307" s="169"/>
      <c r="D307" s="169"/>
      <c r="E307" s="169"/>
      <c r="F307" s="170"/>
    </row>
    <row r="308" spans="1:6" hidden="1" outlineLevel="1" x14ac:dyDescent="0.2">
      <c r="A308" s="169" t="s">
        <v>2157</v>
      </c>
      <c r="B308" s="169"/>
      <c r="C308" s="169"/>
      <c r="D308" s="169"/>
      <c r="E308" s="169"/>
      <c r="F308" s="170"/>
    </row>
    <row r="309" spans="1:6" hidden="1" outlineLevel="1" x14ac:dyDescent="0.2">
      <c r="A309" s="169" t="s">
        <v>2158</v>
      </c>
      <c r="B309" s="169"/>
      <c r="C309" s="169"/>
      <c r="D309" s="169"/>
      <c r="E309" s="169"/>
      <c r="F309" s="170"/>
    </row>
    <row r="310" spans="1:6" hidden="1" outlineLevel="1" x14ac:dyDescent="0.2">
      <c r="A310" s="169" t="s">
        <v>2159</v>
      </c>
      <c r="B310" s="169"/>
      <c r="C310" s="169"/>
      <c r="D310" s="169"/>
      <c r="E310" s="169"/>
      <c r="F310" s="170"/>
    </row>
    <row r="311" spans="1:6" ht="16.5" hidden="1" outlineLevel="1" x14ac:dyDescent="0.2">
      <c r="A311" s="173" t="s">
        <v>2160</v>
      </c>
      <c r="B311" s="173"/>
      <c r="C311" s="173"/>
      <c r="D311" s="173"/>
      <c r="E311" s="173"/>
      <c r="F311" s="174"/>
    </row>
    <row r="312" spans="1:6" ht="42" hidden="1" customHeight="1" outlineLevel="1" x14ac:dyDescent="0.2">
      <c r="A312" s="171"/>
      <c r="B312" s="171"/>
      <c r="C312" s="171"/>
      <c r="D312" s="171"/>
      <c r="E312" s="171"/>
      <c r="F312" s="172"/>
    </row>
    <row r="313" spans="1:6" hidden="1" outlineLevel="1" x14ac:dyDescent="0.2">
      <c r="A313" s="169" t="s">
        <v>2161</v>
      </c>
      <c r="B313" s="169"/>
      <c r="C313" s="169"/>
      <c r="D313" s="169"/>
      <c r="E313" s="169"/>
      <c r="F313" s="170"/>
    </row>
    <row r="314" spans="1:6" hidden="1" outlineLevel="1" x14ac:dyDescent="0.2">
      <c r="A314" s="169" t="s">
        <v>1725</v>
      </c>
      <c r="B314" s="169"/>
      <c r="C314" s="169"/>
      <c r="D314" s="169"/>
      <c r="E314" s="169"/>
      <c r="F314" s="170"/>
    </row>
    <row r="315" spans="1:6" hidden="1" outlineLevel="1" x14ac:dyDescent="0.2">
      <c r="A315" s="169" t="s">
        <v>1726</v>
      </c>
      <c r="B315" s="169"/>
      <c r="C315" s="169"/>
      <c r="D315" s="169"/>
      <c r="E315" s="169"/>
      <c r="F315" s="170"/>
    </row>
    <row r="316" spans="1:6" hidden="1" outlineLevel="1" x14ac:dyDescent="0.2">
      <c r="A316" s="169" t="s">
        <v>2162</v>
      </c>
      <c r="B316" s="169"/>
      <c r="C316" s="169"/>
      <c r="D316" s="169"/>
      <c r="E316" s="169"/>
      <c r="F316" s="170"/>
    </row>
    <row r="317" spans="1:6" hidden="1" outlineLevel="1" x14ac:dyDescent="0.2">
      <c r="A317" s="169" t="s">
        <v>2163</v>
      </c>
      <c r="B317" s="169"/>
      <c r="C317" s="169"/>
      <c r="D317" s="169"/>
      <c r="E317" s="169"/>
      <c r="F317" s="170"/>
    </row>
    <row r="318" spans="1:6" hidden="1" outlineLevel="1" x14ac:dyDescent="0.2">
      <c r="A318" s="169" t="s">
        <v>2164</v>
      </c>
      <c r="B318" s="169"/>
      <c r="C318" s="169"/>
      <c r="D318" s="169"/>
      <c r="E318" s="169"/>
      <c r="F318" s="170"/>
    </row>
    <row r="319" spans="1:6" ht="48" hidden="1" customHeight="1" outlineLevel="1" x14ac:dyDescent="0.2">
      <c r="A319" s="171"/>
      <c r="B319" s="171"/>
      <c r="C319" s="171"/>
      <c r="D319" s="171"/>
      <c r="E319" s="171"/>
      <c r="F319" s="172"/>
    </row>
    <row r="320" spans="1:6" hidden="1" outlineLevel="1" x14ac:dyDescent="0.2">
      <c r="A320" s="169" t="s">
        <v>2165</v>
      </c>
      <c r="B320" s="169"/>
      <c r="C320" s="169"/>
      <c r="D320" s="169"/>
      <c r="E320" s="169"/>
      <c r="F320" s="170"/>
    </row>
    <row r="321" spans="1:6" hidden="1" outlineLevel="1" x14ac:dyDescent="0.2">
      <c r="A321" s="169" t="s">
        <v>2166</v>
      </c>
      <c r="B321" s="169"/>
      <c r="C321" s="169"/>
      <c r="D321" s="169"/>
      <c r="E321" s="169"/>
      <c r="F321" s="170"/>
    </row>
    <row r="322" spans="1:6" ht="66" hidden="1" customHeight="1" outlineLevel="1" x14ac:dyDescent="0.2">
      <c r="A322" s="171"/>
      <c r="B322" s="171"/>
      <c r="C322" s="171"/>
      <c r="D322" s="171"/>
      <c r="E322" s="171"/>
      <c r="F322" s="172"/>
    </row>
    <row r="323" spans="1:6" hidden="1" outlineLevel="1" x14ac:dyDescent="0.2">
      <c r="A323" s="169" t="s">
        <v>2167</v>
      </c>
      <c r="B323" s="169"/>
      <c r="C323" s="169"/>
      <c r="D323" s="169"/>
      <c r="E323" s="169"/>
      <c r="F323" s="170"/>
    </row>
    <row r="324" spans="1:6" hidden="1" outlineLevel="1" x14ac:dyDescent="0.2">
      <c r="A324" s="169" t="s">
        <v>1727</v>
      </c>
      <c r="B324" s="169"/>
      <c r="C324" s="169"/>
      <c r="D324" s="169"/>
      <c r="E324" s="169"/>
      <c r="F324" s="170"/>
    </row>
    <row r="325" spans="1:6" hidden="1" outlineLevel="1" x14ac:dyDescent="0.2">
      <c r="A325" s="169" t="s">
        <v>1728</v>
      </c>
      <c r="B325" s="169"/>
      <c r="C325" s="169"/>
      <c r="D325" s="169"/>
      <c r="E325" s="169"/>
      <c r="F325" s="170"/>
    </row>
    <row r="326" spans="1:6" hidden="1" outlineLevel="1" x14ac:dyDescent="0.2">
      <c r="A326" s="169" t="s">
        <v>2168</v>
      </c>
      <c r="B326" s="169"/>
      <c r="C326" s="169"/>
      <c r="D326" s="169"/>
      <c r="E326" s="169"/>
      <c r="F326" s="170"/>
    </row>
    <row r="327" spans="1:6" ht="16.5" hidden="1" outlineLevel="1" x14ac:dyDescent="0.2">
      <c r="A327" s="173" t="s">
        <v>1729</v>
      </c>
      <c r="B327" s="173"/>
      <c r="C327" s="173"/>
      <c r="D327" s="173"/>
      <c r="E327" s="173"/>
      <c r="F327" s="174"/>
    </row>
    <row r="328" spans="1:6" hidden="1" outlineLevel="1" x14ac:dyDescent="0.2">
      <c r="A328" s="169" t="s">
        <v>2169</v>
      </c>
      <c r="B328" s="169"/>
      <c r="C328" s="169"/>
      <c r="D328" s="169"/>
      <c r="E328" s="169"/>
      <c r="F328" s="170"/>
    </row>
    <row r="329" spans="1:6" hidden="1" outlineLevel="1" x14ac:dyDescent="0.2">
      <c r="A329" s="175" t="s">
        <v>2170</v>
      </c>
      <c r="B329" s="175"/>
      <c r="C329" s="175"/>
      <c r="D329" s="175"/>
      <c r="E329" s="175"/>
      <c r="F329" s="176"/>
    </row>
    <row r="330" spans="1:6" hidden="1" outlineLevel="1" x14ac:dyDescent="0.2">
      <c r="A330" s="169" t="s">
        <v>2171</v>
      </c>
      <c r="B330" s="169"/>
      <c r="C330" s="169"/>
      <c r="D330" s="169"/>
      <c r="E330" s="169"/>
      <c r="F330" s="170"/>
    </row>
    <row r="331" spans="1:6" hidden="1" outlineLevel="1" x14ac:dyDescent="0.2">
      <c r="A331" s="169" t="s">
        <v>2172</v>
      </c>
      <c r="B331" s="169"/>
      <c r="C331" s="169"/>
      <c r="D331" s="169"/>
      <c r="E331" s="169"/>
      <c r="F331" s="170"/>
    </row>
    <row r="332" spans="1:6" hidden="1" outlineLevel="1" x14ac:dyDescent="0.2">
      <c r="A332" s="169" t="s">
        <v>2173</v>
      </c>
      <c r="B332" s="169"/>
      <c r="C332" s="169"/>
      <c r="D332" s="169"/>
      <c r="E332" s="169"/>
      <c r="F332" s="170"/>
    </row>
    <row r="333" spans="1:6" ht="42" hidden="1" customHeight="1" outlineLevel="1" x14ac:dyDescent="0.2">
      <c r="A333" s="171"/>
      <c r="B333" s="171"/>
      <c r="C333" s="171"/>
      <c r="D333" s="171"/>
      <c r="E333" s="171"/>
      <c r="F333" s="172"/>
    </row>
    <row r="334" spans="1:6" hidden="1" outlineLevel="1" x14ac:dyDescent="0.2">
      <c r="A334" s="169" t="s">
        <v>2174</v>
      </c>
      <c r="B334" s="169"/>
      <c r="C334" s="169"/>
      <c r="D334" s="169"/>
      <c r="E334" s="169"/>
      <c r="F334" s="170"/>
    </row>
    <row r="335" spans="1:6" hidden="1" outlineLevel="1" x14ac:dyDescent="0.2">
      <c r="A335" s="169" t="s">
        <v>2175</v>
      </c>
      <c r="B335" s="169"/>
      <c r="C335" s="169"/>
      <c r="D335" s="169"/>
      <c r="E335" s="169"/>
      <c r="F335" s="170"/>
    </row>
    <row r="336" spans="1:6" ht="212.1" hidden="1" customHeight="1" outlineLevel="1" x14ac:dyDescent="0.2">
      <c r="A336" s="171"/>
      <c r="B336" s="171"/>
      <c r="C336" s="171"/>
      <c r="D336" s="171"/>
      <c r="E336" s="171"/>
      <c r="F336" s="172"/>
    </row>
    <row r="337" spans="1:6" hidden="1" outlineLevel="1" x14ac:dyDescent="0.2">
      <c r="A337" s="169" t="s">
        <v>1730</v>
      </c>
      <c r="B337" s="169"/>
      <c r="C337" s="169"/>
      <c r="D337" s="169"/>
      <c r="E337" s="169"/>
      <c r="F337" s="170"/>
    </row>
    <row r="338" spans="1:6" ht="16.5" hidden="1" outlineLevel="1" x14ac:dyDescent="0.2">
      <c r="A338" s="173" t="s">
        <v>2176</v>
      </c>
      <c r="B338" s="173"/>
      <c r="C338" s="173"/>
      <c r="D338" s="173"/>
      <c r="E338" s="173"/>
      <c r="F338" s="174"/>
    </row>
    <row r="339" spans="1:6" hidden="1" outlineLevel="1" x14ac:dyDescent="0.2">
      <c r="A339" s="175" t="s">
        <v>2177</v>
      </c>
      <c r="B339" s="175"/>
      <c r="C339" s="175"/>
      <c r="D339" s="175"/>
      <c r="E339" s="175"/>
      <c r="F339" s="176"/>
    </row>
    <row r="340" spans="1:6" hidden="1" outlineLevel="1" x14ac:dyDescent="0.2">
      <c r="A340" s="169" t="s">
        <v>2178</v>
      </c>
      <c r="B340" s="169"/>
      <c r="C340" s="169"/>
      <c r="D340" s="169"/>
      <c r="E340" s="169"/>
      <c r="F340" s="170"/>
    </row>
    <row r="341" spans="1:6" hidden="1" outlineLevel="1" x14ac:dyDescent="0.2">
      <c r="A341" s="169" t="s">
        <v>2179</v>
      </c>
      <c r="B341" s="169"/>
      <c r="C341" s="169"/>
      <c r="D341" s="169"/>
      <c r="E341" s="169"/>
      <c r="F341" s="170"/>
    </row>
    <row r="342" spans="1:6" hidden="1" outlineLevel="1" x14ac:dyDescent="0.2">
      <c r="A342" s="169" t="s">
        <v>2180</v>
      </c>
      <c r="B342" s="169"/>
      <c r="C342" s="169"/>
      <c r="D342" s="169"/>
      <c r="E342" s="169"/>
      <c r="F342" s="170"/>
    </row>
    <row r="343" spans="1:6" hidden="1" outlineLevel="1" x14ac:dyDescent="0.2">
      <c r="A343" s="169" t="s">
        <v>2181</v>
      </c>
      <c r="B343" s="169"/>
      <c r="C343" s="169"/>
      <c r="D343" s="169"/>
      <c r="E343" s="169"/>
      <c r="F343" s="170"/>
    </row>
    <row r="344" spans="1:6" hidden="1" outlineLevel="1" x14ac:dyDescent="0.2">
      <c r="A344" s="169" t="s">
        <v>2182</v>
      </c>
      <c r="B344" s="169"/>
      <c r="C344" s="169"/>
      <c r="D344" s="169"/>
      <c r="E344" s="169"/>
      <c r="F344" s="170"/>
    </row>
    <row r="345" spans="1:6" hidden="1" outlineLevel="1" x14ac:dyDescent="0.2">
      <c r="A345" s="169" t="s">
        <v>2183</v>
      </c>
      <c r="B345" s="169"/>
      <c r="C345" s="169"/>
      <c r="D345" s="169"/>
      <c r="E345" s="169"/>
      <c r="F345" s="170"/>
    </row>
    <row r="346" spans="1:6" ht="16.5" hidden="1" outlineLevel="1" x14ac:dyDescent="0.2">
      <c r="A346" s="173" t="s">
        <v>1731</v>
      </c>
      <c r="B346" s="173"/>
      <c r="C346" s="173"/>
      <c r="D346" s="173"/>
      <c r="E346" s="173"/>
      <c r="F346" s="174"/>
    </row>
    <row r="347" spans="1:6" ht="42" hidden="1" customHeight="1" outlineLevel="1" x14ac:dyDescent="0.2">
      <c r="A347" s="171"/>
      <c r="B347" s="171"/>
      <c r="C347" s="171"/>
      <c r="D347" s="171"/>
      <c r="E347" s="171"/>
      <c r="F347" s="172"/>
    </row>
    <row r="348" spans="1:6" hidden="1" outlineLevel="1" x14ac:dyDescent="0.2">
      <c r="A348" s="169" t="s">
        <v>2184</v>
      </c>
      <c r="B348" s="169"/>
      <c r="C348" s="169"/>
      <c r="D348" s="169"/>
      <c r="E348" s="169"/>
      <c r="F348" s="170"/>
    </row>
    <row r="349" spans="1:6" hidden="1" outlineLevel="1" x14ac:dyDescent="0.2">
      <c r="A349" s="169" t="s">
        <v>1732</v>
      </c>
      <c r="B349" s="169"/>
      <c r="C349" s="169"/>
      <c r="D349" s="169"/>
      <c r="E349" s="169"/>
      <c r="F349" s="170"/>
    </row>
    <row r="350" spans="1:6" hidden="1" outlineLevel="1" x14ac:dyDescent="0.2">
      <c r="A350" s="169" t="s">
        <v>1733</v>
      </c>
      <c r="B350" s="169"/>
      <c r="C350" s="169"/>
      <c r="D350" s="169"/>
      <c r="E350" s="169"/>
      <c r="F350" s="170"/>
    </row>
    <row r="351" spans="1:6" hidden="1" outlineLevel="1" x14ac:dyDescent="0.2">
      <c r="A351" s="169" t="s">
        <v>1734</v>
      </c>
      <c r="B351" s="169"/>
      <c r="C351" s="169"/>
      <c r="D351" s="169"/>
      <c r="E351" s="169"/>
      <c r="F351" s="170"/>
    </row>
    <row r="352" spans="1:6" hidden="1" outlineLevel="1" x14ac:dyDescent="0.2">
      <c r="A352" s="169" t="s">
        <v>1735</v>
      </c>
      <c r="B352" s="169"/>
      <c r="C352" s="169"/>
      <c r="D352" s="169"/>
      <c r="E352" s="169"/>
      <c r="F352" s="170"/>
    </row>
    <row r="353" spans="1:6" hidden="1" outlineLevel="1" x14ac:dyDescent="0.2">
      <c r="A353" s="169" t="s">
        <v>2185</v>
      </c>
      <c r="B353" s="169"/>
      <c r="C353" s="169"/>
      <c r="D353" s="169"/>
      <c r="E353" s="169"/>
      <c r="F353" s="170"/>
    </row>
    <row r="354" spans="1:6" hidden="1" outlineLevel="1" x14ac:dyDescent="0.2">
      <c r="A354" s="169" t="s">
        <v>2186</v>
      </c>
      <c r="B354" s="169"/>
      <c r="C354" s="169"/>
      <c r="D354" s="169"/>
      <c r="E354" s="169"/>
      <c r="F354" s="170"/>
    </row>
    <row r="355" spans="1:6" ht="212.1" hidden="1" customHeight="1" outlineLevel="1" x14ac:dyDescent="0.2">
      <c r="A355" s="171"/>
      <c r="B355" s="171"/>
      <c r="C355" s="171"/>
      <c r="D355" s="171"/>
      <c r="E355" s="171"/>
      <c r="F355" s="172"/>
    </row>
    <row r="356" spans="1:6" ht="66" hidden="1" customHeight="1" outlineLevel="1" x14ac:dyDescent="0.2">
      <c r="A356" s="171"/>
      <c r="B356" s="171"/>
      <c r="C356" s="171"/>
      <c r="D356" s="171"/>
      <c r="E356" s="171"/>
      <c r="F356" s="172"/>
    </row>
    <row r="357" spans="1:6" hidden="1" outlineLevel="1" x14ac:dyDescent="0.2">
      <c r="A357" s="169" t="s">
        <v>2187</v>
      </c>
      <c r="B357" s="169"/>
      <c r="C357" s="169"/>
      <c r="D357" s="169"/>
      <c r="E357" s="169"/>
      <c r="F357" s="170"/>
    </row>
    <row r="358" spans="1:6" hidden="1" outlineLevel="1" x14ac:dyDescent="0.2">
      <c r="A358" s="169" t="s">
        <v>2188</v>
      </c>
      <c r="B358" s="169"/>
      <c r="C358" s="169"/>
      <c r="D358" s="169"/>
      <c r="E358" s="169"/>
      <c r="F358" s="170"/>
    </row>
    <row r="359" spans="1:6" ht="42" hidden="1" customHeight="1" outlineLevel="1" x14ac:dyDescent="0.2">
      <c r="A359" s="171"/>
      <c r="B359" s="171"/>
      <c r="C359" s="171"/>
      <c r="D359" s="171"/>
      <c r="E359" s="171"/>
      <c r="F359" s="172"/>
    </row>
    <row r="360" spans="1:6" hidden="1" outlineLevel="1" x14ac:dyDescent="0.2">
      <c r="A360" s="169" t="s">
        <v>2189</v>
      </c>
      <c r="B360" s="169"/>
      <c r="C360" s="169"/>
      <c r="D360" s="169"/>
      <c r="E360" s="169"/>
      <c r="F360" s="170"/>
    </row>
    <row r="361" spans="1:6" ht="42" hidden="1" customHeight="1" outlineLevel="1" x14ac:dyDescent="0.2">
      <c r="A361" s="171"/>
      <c r="B361" s="171"/>
      <c r="C361" s="171"/>
      <c r="D361" s="171"/>
      <c r="E361" s="171"/>
      <c r="F361" s="172"/>
    </row>
    <row r="362" spans="1:6" hidden="1" outlineLevel="1" x14ac:dyDescent="0.2">
      <c r="A362" s="169" t="s">
        <v>2190</v>
      </c>
      <c r="B362" s="169"/>
      <c r="C362" s="169"/>
      <c r="D362" s="169"/>
      <c r="E362" s="169"/>
      <c r="F362" s="170"/>
    </row>
    <row r="363" spans="1:6" hidden="1" outlineLevel="1" x14ac:dyDescent="0.2">
      <c r="A363" s="169" t="s">
        <v>2191</v>
      </c>
      <c r="B363" s="169"/>
      <c r="C363" s="169"/>
      <c r="D363" s="169"/>
      <c r="E363" s="169"/>
      <c r="F363" s="170"/>
    </row>
    <row r="364" spans="1:6" ht="16.5" hidden="1" outlineLevel="1" x14ac:dyDescent="0.2">
      <c r="A364" s="173" t="s">
        <v>1736</v>
      </c>
      <c r="B364" s="173"/>
      <c r="C364" s="173"/>
      <c r="D364" s="173"/>
      <c r="E364" s="173"/>
      <c r="F364" s="174"/>
    </row>
    <row r="365" spans="1:6" ht="48" hidden="1" customHeight="1" outlineLevel="1" x14ac:dyDescent="0.2">
      <c r="A365" s="171"/>
      <c r="B365" s="171"/>
      <c r="C365" s="171"/>
      <c r="D365" s="171"/>
      <c r="E365" s="171"/>
      <c r="F365" s="172"/>
    </row>
    <row r="366" spans="1:6" hidden="1" outlineLevel="1" x14ac:dyDescent="0.2">
      <c r="A366" s="169" t="s">
        <v>2192</v>
      </c>
      <c r="B366" s="169"/>
      <c r="C366" s="169"/>
      <c r="D366" s="169"/>
      <c r="E366" s="169"/>
      <c r="F366" s="170"/>
    </row>
    <row r="367" spans="1:6" hidden="1" outlineLevel="1" x14ac:dyDescent="0.2">
      <c r="A367" s="169" t="s">
        <v>2193</v>
      </c>
      <c r="B367" s="169"/>
      <c r="C367" s="169"/>
      <c r="D367" s="169"/>
      <c r="E367" s="169"/>
      <c r="F367" s="170"/>
    </row>
    <row r="368" spans="1:6" ht="66" hidden="1" customHeight="1" outlineLevel="1" x14ac:dyDescent="0.2">
      <c r="A368" s="171"/>
      <c r="B368" s="171"/>
      <c r="C368" s="171"/>
      <c r="D368" s="171"/>
      <c r="E368" s="171"/>
      <c r="F368" s="172"/>
    </row>
    <row r="369" spans="1:6" hidden="1" outlineLevel="1" x14ac:dyDescent="0.2">
      <c r="A369" s="169" t="s">
        <v>1737</v>
      </c>
      <c r="B369" s="169"/>
      <c r="C369" s="169"/>
      <c r="D369" s="169"/>
      <c r="E369" s="169"/>
      <c r="F369" s="170"/>
    </row>
    <row r="370" spans="1:6" hidden="1" outlineLevel="1" x14ac:dyDescent="0.2">
      <c r="A370" s="169" t="s">
        <v>1738</v>
      </c>
      <c r="B370" s="169"/>
      <c r="C370" s="169"/>
      <c r="D370" s="169"/>
      <c r="E370" s="169"/>
      <c r="F370" s="170"/>
    </row>
    <row r="371" spans="1:6" hidden="1" outlineLevel="1" x14ac:dyDescent="0.2">
      <c r="A371" s="169" t="s">
        <v>2194</v>
      </c>
      <c r="B371" s="169"/>
      <c r="C371" s="169"/>
      <c r="D371" s="169"/>
      <c r="E371" s="169"/>
      <c r="F371" s="170"/>
    </row>
    <row r="372" spans="1:6" ht="66" hidden="1" customHeight="1" outlineLevel="1" x14ac:dyDescent="0.2">
      <c r="A372" s="171"/>
      <c r="B372" s="171"/>
      <c r="C372" s="171"/>
      <c r="D372" s="171"/>
      <c r="E372" s="171"/>
      <c r="F372" s="172"/>
    </row>
    <row r="373" spans="1:6" hidden="1" outlineLevel="1" x14ac:dyDescent="0.2">
      <c r="A373" s="169" t="s">
        <v>2195</v>
      </c>
      <c r="B373" s="169"/>
      <c r="C373" s="169"/>
      <c r="D373" s="169"/>
      <c r="E373" s="169"/>
      <c r="F373" s="170"/>
    </row>
    <row r="374" spans="1:6" ht="42" hidden="1" customHeight="1" outlineLevel="1" x14ac:dyDescent="0.2">
      <c r="A374" s="171"/>
      <c r="B374" s="171"/>
      <c r="C374" s="171"/>
      <c r="D374" s="171"/>
      <c r="E374" s="171"/>
      <c r="F374" s="172"/>
    </row>
    <row r="375" spans="1:6" hidden="1" outlineLevel="1" x14ac:dyDescent="0.2">
      <c r="A375" s="169" t="s">
        <v>2196</v>
      </c>
      <c r="B375" s="169"/>
      <c r="C375" s="169"/>
      <c r="D375" s="169"/>
      <c r="E375" s="169"/>
      <c r="F375" s="170"/>
    </row>
    <row r="376" spans="1:6" hidden="1" outlineLevel="1" x14ac:dyDescent="0.2">
      <c r="A376" s="169" t="s">
        <v>2197</v>
      </c>
      <c r="B376" s="169"/>
      <c r="C376" s="169"/>
      <c r="D376" s="169"/>
      <c r="E376" s="169"/>
      <c r="F376" s="170"/>
    </row>
    <row r="377" spans="1:6" hidden="1" outlineLevel="1" x14ac:dyDescent="0.2">
      <c r="A377" s="169" t="s">
        <v>1739</v>
      </c>
      <c r="B377" s="169"/>
      <c r="C377" s="169"/>
      <c r="D377" s="169"/>
      <c r="E377" s="169"/>
      <c r="F377" s="170"/>
    </row>
    <row r="378" spans="1:6" ht="16.5" hidden="1" outlineLevel="1" x14ac:dyDescent="0.2">
      <c r="A378" s="173" t="s">
        <v>2198</v>
      </c>
      <c r="B378" s="173"/>
      <c r="C378" s="173"/>
      <c r="D378" s="173"/>
      <c r="E378" s="173"/>
      <c r="F378" s="174"/>
    </row>
    <row r="379" spans="1:6" hidden="1" outlineLevel="1" x14ac:dyDescent="0.2">
      <c r="A379" s="169" t="s">
        <v>1740</v>
      </c>
      <c r="B379" s="169"/>
      <c r="C379" s="169"/>
      <c r="D379" s="169"/>
      <c r="E379" s="169"/>
      <c r="F379" s="170"/>
    </row>
    <row r="380" spans="1:6" hidden="1" outlineLevel="1" x14ac:dyDescent="0.2">
      <c r="A380" s="169" t="s">
        <v>1741</v>
      </c>
      <c r="B380" s="169"/>
      <c r="C380" s="169"/>
      <c r="D380" s="169"/>
      <c r="E380" s="169"/>
      <c r="F380" s="170"/>
    </row>
    <row r="381" spans="1:6" ht="212.1" hidden="1" customHeight="1" outlineLevel="1" x14ac:dyDescent="0.2">
      <c r="A381" s="171"/>
      <c r="B381" s="171"/>
      <c r="C381" s="171"/>
      <c r="D381" s="171"/>
      <c r="E381" s="171"/>
      <c r="F381" s="172"/>
    </row>
    <row r="382" spans="1:6" ht="16.5" hidden="1" outlineLevel="1" x14ac:dyDescent="0.2">
      <c r="A382" s="173" t="s">
        <v>2199</v>
      </c>
      <c r="B382" s="173"/>
      <c r="C382" s="173"/>
      <c r="D382" s="173"/>
      <c r="E382" s="173"/>
      <c r="F382" s="174"/>
    </row>
    <row r="383" spans="1:6" hidden="1" outlineLevel="1" x14ac:dyDescent="0.2">
      <c r="A383" s="169" t="s">
        <v>2200</v>
      </c>
      <c r="B383" s="169"/>
      <c r="C383" s="169"/>
      <c r="D383" s="169"/>
      <c r="E383" s="169"/>
      <c r="F383" s="170"/>
    </row>
    <row r="384" spans="1:6" hidden="1" outlineLevel="1" x14ac:dyDescent="0.2">
      <c r="A384" s="169" t="s">
        <v>2201</v>
      </c>
      <c r="B384" s="169"/>
      <c r="C384" s="169"/>
      <c r="D384" s="169"/>
      <c r="E384" s="169"/>
      <c r="F384" s="170"/>
    </row>
    <row r="385" spans="1:6" hidden="1" outlineLevel="1" x14ac:dyDescent="0.2">
      <c r="A385" s="169" t="s">
        <v>2202</v>
      </c>
      <c r="B385" s="169"/>
      <c r="C385" s="169"/>
      <c r="D385" s="169"/>
      <c r="E385" s="169"/>
      <c r="F385" s="170"/>
    </row>
    <row r="386" spans="1:6" hidden="1" outlineLevel="1" x14ac:dyDescent="0.2">
      <c r="A386" s="169" t="s">
        <v>2203</v>
      </c>
      <c r="B386" s="169"/>
      <c r="C386" s="169"/>
      <c r="D386" s="169"/>
      <c r="E386" s="169"/>
      <c r="F386" s="170"/>
    </row>
    <row r="387" spans="1:6" hidden="1" outlineLevel="1" x14ac:dyDescent="0.2">
      <c r="A387" s="175" t="s">
        <v>1742</v>
      </c>
      <c r="B387" s="175"/>
      <c r="C387" s="175"/>
      <c r="D387" s="175"/>
      <c r="E387" s="175"/>
      <c r="F387" s="176"/>
    </row>
    <row r="388" spans="1:6" hidden="1" outlineLevel="1" x14ac:dyDescent="0.2">
      <c r="A388" s="175" t="s">
        <v>1743</v>
      </c>
      <c r="B388" s="175"/>
      <c r="C388" s="175"/>
      <c r="D388" s="175"/>
      <c r="E388" s="175"/>
      <c r="F388" s="176"/>
    </row>
    <row r="389" spans="1:6" hidden="1" outlineLevel="1" x14ac:dyDescent="0.2">
      <c r="A389" s="175" t="s">
        <v>1744</v>
      </c>
      <c r="B389" s="175"/>
      <c r="C389" s="175"/>
      <c r="D389" s="175"/>
      <c r="E389" s="175"/>
      <c r="F389" s="176"/>
    </row>
    <row r="390" spans="1:6" hidden="1" outlineLevel="1" x14ac:dyDescent="0.2">
      <c r="A390" s="169" t="s">
        <v>1745</v>
      </c>
      <c r="B390" s="169"/>
      <c r="C390" s="169"/>
      <c r="D390" s="169"/>
      <c r="E390" s="169"/>
      <c r="F390" s="170"/>
    </row>
    <row r="391" spans="1:6" hidden="1" outlineLevel="1" x14ac:dyDescent="0.2">
      <c r="A391" s="169" t="s">
        <v>1633</v>
      </c>
      <c r="B391" s="169"/>
      <c r="C391" s="169"/>
      <c r="D391" s="169"/>
      <c r="E391" s="169"/>
      <c r="F391" s="170"/>
    </row>
    <row r="392" spans="1:6" hidden="1" outlineLevel="1" x14ac:dyDescent="0.2">
      <c r="A392" s="29"/>
      <c r="B392" s="29"/>
      <c r="C392" s="29"/>
      <c r="D392" s="29"/>
      <c r="E392" s="29"/>
      <c r="F392" s="107"/>
    </row>
    <row r="393" spans="1:6" hidden="1" outlineLevel="1" x14ac:dyDescent="0.2">
      <c r="A393" s="29"/>
      <c r="B393" s="29"/>
      <c r="C393" s="29"/>
      <c r="D393" s="29"/>
      <c r="E393" s="29"/>
      <c r="F393" s="107"/>
    </row>
    <row r="394" spans="1:6" ht="20.25" collapsed="1" x14ac:dyDescent="0.2">
      <c r="A394" s="177" t="s">
        <v>627</v>
      </c>
      <c r="B394" s="177"/>
      <c r="C394" s="177"/>
      <c r="D394" s="177"/>
      <c r="E394" s="177"/>
      <c r="F394" s="178"/>
    </row>
    <row r="395" spans="1:6" hidden="1" outlineLevel="1" x14ac:dyDescent="0.2">
      <c r="A395" s="169" t="s">
        <v>2204</v>
      </c>
      <c r="B395" s="169"/>
      <c r="C395" s="169"/>
      <c r="D395" s="169"/>
      <c r="E395" s="169"/>
      <c r="F395" s="170"/>
    </row>
    <row r="396" spans="1:6" ht="16.5" hidden="1" outlineLevel="1" x14ac:dyDescent="0.2">
      <c r="A396" s="173" t="s">
        <v>2205</v>
      </c>
      <c r="B396" s="173"/>
      <c r="C396" s="173"/>
      <c r="D396" s="173"/>
      <c r="E396" s="173"/>
      <c r="F396" s="174"/>
    </row>
    <row r="397" spans="1:6" hidden="1" outlineLevel="1" x14ac:dyDescent="0.2">
      <c r="A397" s="169" t="s">
        <v>2206</v>
      </c>
      <c r="B397" s="169"/>
      <c r="C397" s="169"/>
      <c r="D397" s="169"/>
      <c r="E397" s="169"/>
      <c r="F397" s="170"/>
    </row>
    <row r="398" spans="1:6" hidden="1" outlineLevel="1" x14ac:dyDescent="0.2">
      <c r="A398" s="169" t="s">
        <v>2207</v>
      </c>
      <c r="B398" s="169"/>
      <c r="C398" s="169"/>
      <c r="D398" s="169"/>
      <c r="E398" s="169"/>
      <c r="F398" s="170"/>
    </row>
    <row r="399" spans="1:6" hidden="1" outlineLevel="1" x14ac:dyDescent="0.2">
      <c r="A399" s="169" t="s">
        <v>1746</v>
      </c>
      <c r="B399" s="169"/>
      <c r="C399" s="169"/>
      <c r="D399" s="169"/>
      <c r="E399" s="169"/>
      <c r="F399" s="170"/>
    </row>
    <row r="400" spans="1:6" hidden="1" outlineLevel="1" x14ac:dyDescent="0.2">
      <c r="A400" s="169" t="s">
        <v>1747</v>
      </c>
      <c r="B400" s="169"/>
      <c r="C400" s="169"/>
      <c r="D400" s="169"/>
      <c r="E400" s="169"/>
      <c r="F400" s="170"/>
    </row>
    <row r="401" spans="1:6" hidden="1" outlineLevel="1" x14ac:dyDescent="0.2">
      <c r="A401" s="169" t="s">
        <v>1748</v>
      </c>
      <c r="B401" s="169"/>
      <c r="C401" s="169"/>
      <c r="D401" s="169"/>
      <c r="E401" s="169"/>
      <c r="F401" s="170"/>
    </row>
    <row r="402" spans="1:6" hidden="1" outlineLevel="1" x14ac:dyDescent="0.2">
      <c r="A402" s="175" t="s">
        <v>1749</v>
      </c>
      <c r="B402" s="175"/>
      <c r="C402" s="175"/>
      <c r="D402" s="175"/>
      <c r="E402" s="175"/>
      <c r="F402" s="176"/>
    </row>
    <row r="403" spans="1:6" hidden="1" outlineLevel="1" x14ac:dyDescent="0.2">
      <c r="A403" s="175" t="s">
        <v>1750</v>
      </c>
      <c r="B403" s="175"/>
      <c r="C403" s="175"/>
      <c r="D403" s="175"/>
      <c r="E403" s="175"/>
      <c r="F403" s="176"/>
    </row>
    <row r="404" spans="1:6" ht="16.5" hidden="1" outlineLevel="1" x14ac:dyDescent="0.2">
      <c r="A404" s="173" t="s">
        <v>1751</v>
      </c>
      <c r="B404" s="173"/>
      <c r="C404" s="173"/>
      <c r="D404" s="173"/>
      <c r="E404" s="173"/>
      <c r="F404" s="174"/>
    </row>
    <row r="405" spans="1:6" hidden="1" outlineLevel="1" x14ac:dyDescent="0.2">
      <c r="A405" s="169" t="s">
        <v>1752</v>
      </c>
      <c r="B405" s="169"/>
      <c r="C405" s="169"/>
      <c r="D405" s="169"/>
      <c r="E405" s="169"/>
      <c r="F405" s="170"/>
    </row>
    <row r="406" spans="1:6" hidden="1" outlineLevel="1" x14ac:dyDescent="0.2">
      <c r="A406" s="169" t="s">
        <v>1753</v>
      </c>
      <c r="B406" s="169"/>
      <c r="C406" s="169"/>
      <c r="D406" s="169"/>
      <c r="E406" s="169"/>
      <c r="F406" s="170"/>
    </row>
    <row r="407" spans="1:6" ht="42" hidden="1" customHeight="1" outlineLevel="1" x14ac:dyDescent="0.2">
      <c r="A407" s="171"/>
      <c r="B407" s="171"/>
      <c r="C407" s="171"/>
      <c r="D407" s="171"/>
      <c r="E407" s="171"/>
      <c r="F407" s="172"/>
    </row>
    <row r="408" spans="1:6" hidden="1" outlineLevel="1" x14ac:dyDescent="0.2">
      <c r="A408" s="169" t="s">
        <v>2208</v>
      </c>
      <c r="B408" s="169"/>
      <c r="C408" s="169"/>
      <c r="D408" s="169"/>
      <c r="E408" s="169"/>
      <c r="F408" s="170"/>
    </row>
    <row r="409" spans="1:6" hidden="1" outlineLevel="1" x14ac:dyDescent="0.2">
      <c r="A409" s="169" t="s">
        <v>1754</v>
      </c>
      <c r="B409" s="169"/>
      <c r="C409" s="169"/>
      <c r="D409" s="169"/>
      <c r="E409" s="169"/>
      <c r="F409" s="170"/>
    </row>
    <row r="410" spans="1:6" ht="66" hidden="1" customHeight="1" outlineLevel="1" x14ac:dyDescent="0.2">
      <c r="A410" s="171"/>
      <c r="B410" s="171"/>
      <c r="C410" s="171"/>
      <c r="D410" s="171"/>
      <c r="E410" s="171"/>
      <c r="F410" s="172"/>
    </row>
    <row r="411" spans="1:6" hidden="1" outlineLevel="1" x14ac:dyDescent="0.2">
      <c r="A411" s="169" t="s">
        <v>2209</v>
      </c>
      <c r="B411" s="169"/>
      <c r="C411" s="169"/>
      <c r="D411" s="169"/>
      <c r="E411" s="169"/>
      <c r="F411" s="170"/>
    </row>
    <row r="412" spans="1:6" ht="42" hidden="1" customHeight="1" outlineLevel="1" x14ac:dyDescent="0.2">
      <c r="A412" s="171"/>
      <c r="B412" s="171"/>
      <c r="C412" s="171"/>
      <c r="D412" s="171"/>
      <c r="E412" s="171"/>
      <c r="F412" s="172"/>
    </row>
    <row r="413" spans="1:6" hidden="1" outlineLevel="1" x14ac:dyDescent="0.2">
      <c r="A413" s="169" t="s">
        <v>1755</v>
      </c>
      <c r="B413" s="169"/>
      <c r="C413" s="169"/>
      <c r="D413" s="169"/>
      <c r="E413" s="169"/>
      <c r="F413" s="170"/>
    </row>
    <row r="414" spans="1:6" ht="66" hidden="1" customHeight="1" outlineLevel="1" x14ac:dyDescent="0.2">
      <c r="A414" s="171"/>
      <c r="B414" s="171"/>
      <c r="C414" s="171"/>
      <c r="D414" s="171"/>
      <c r="E414" s="171"/>
      <c r="F414" s="172"/>
    </row>
    <row r="415" spans="1:6" hidden="1" outlineLevel="1" x14ac:dyDescent="0.2">
      <c r="A415" s="169" t="s">
        <v>2210</v>
      </c>
      <c r="B415" s="169"/>
      <c r="C415" s="169"/>
      <c r="D415" s="169"/>
      <c r="E415" s="169"/>
      <c r="F415" s="170"/>
    </row>
    <row r="416" spans="1:6" ht="66" hidden="1" customHeight="1" outlineLevel="1" x14ac:dyDescent="0.2">
      <c r="A416" s="171"/>
      <c r="B416" s="171"/>
      <c r="C416" s="171"/>
      <c r="D416" s="171"/>
      <c r="E416" s="171"/>
      <c r="F416" s="172"/>
    </row>
    <row r="417" spans="1:6" hidden="1" outlineLevel="1" x14ac:dyDescent="0.2">
      <c r="A417" s="169" t="s">
        <v>1756</v>
      </c>
      <c r="B417" s="169"/>
      <c r="C417" s="169"/>
      <c r="D417" s="169"/>
      <c r="E417" s="169"/>
      <c r="F417" s="170"/>
    </row>
    <row r="418" spans="1:6" hidden="1" outlineLevel="1" x14ac:dyDescent="0.2">
      <c r="A418" s="169" t="s">
        <v>1757</v>
      </c>
      <c r="B418" s="169"/>
      <c r="C418" s="169"/>
      <c r="D418" s="169"/>
      <c r="E418" s="169"/>
      <c r="F418" s="170"/>
    </row>
    <row r="419" spans="1:6" ht="16.5" hidden="1" outlineLevel="1" x14ac:dyDescent="0.2">
      <c r="A419" s="173" t="s">
        <v>1758</v>
      </c>
      <c r="B419" s="173"/>
      <c r="C419" s="173"/>
      <c r="D419" s="173"/>
      <c r="E419" s="173"/>
      <c r="F419" s="174"/>
    </row>
    <row r="420" spans="1:6" ht="42" hidden="1" customHeight="1" outlineLevel="1" x14ac:dyDescent="0.2">
      <c r="A420" s="171"/>
      <c r="B420" s="171"/>
      <c r="C420" s="171"/>
      <c r="D420" s="171"/>
      <c r="E420" s="171"/>
      <c r="F420" s="172"/>
    </row>
    <row r="421" spans="1:6" hidden="1" outlineLevel="1" x14ac:dyDescent="0.2">
      <c r="A421" s="169" t="s">
        <v>2211</v>
      </c>
      <c r="B421" s="169"/>
      <c r="C421" s="169"/>
      <c r="D421" s="169"/>
      <c r="E421" s="169"/>
      <c r="F421" s="170"/>
    </row>
    <row r="422" spans="1:6" hidden="1" outlineLevel="1" x14ac:dyDescent="0.2">
      <c r="A422" s="169" t="s">
        <v>1759</v>
      </c>
      <c r="B422" s="169"/>
      <c r="C422" s="169"/>
      <c r="D422" s="169"/>
      <c r="E422" s="169"/>
      <c r="F422" s="170"/>
    </row>
    <row r="423" spans="1:6" hidden="1" outlineLevel="1" x14ac:dyDescent="0.2">
      <c r="A423" s="169" t="s">
        <v>1760</v>
      </c>
      <c r="B423" s="169"/>
      <c r="C423" s="169"/>
      <c r="D423" s="169"/>
      <c r="E423" s="169"/>
      <c r="F423" s="170"/>
    </row>
    <row r="424" spans="1:6" ht="66" hidden="1" customHeight="1" outlineLevel="1" x14ac:dyDescent="0.2">
      <c r="A424" s="171"/>
      <c r="B424" s="171"/>
      <c r="C424" s="171"/>
      <c r="D424" s="171"/>
      <c r="E424" s="171"/>
      <c r="F424" s="172"/>
    </row>
    <row r="425" spans="1:6" hidden="1" outlineLevel="1" x14ac:dyDescent="0.2">
      <c r="A425" s="169" t="s">
        <v>2212</v>
      </c>
      <c r="B425" s="169"/>
      <c r="C425" s="169"/>
      <c r="D425" s="169"/>
      <c r="E425" s="169"/>
      <c r="F425" s="170"/>
    </row>
    <row r="426" spans="1:6" ht="66" hidden="1" customHeight="1" outlineLevel="1" x14ac:dyDescent="0.2">
      <c r="A426" s="171"/>
      <c r="B426" s="171"/>
      <c r="C426" s="171"/>
      <c r="D426" s="171"/>
      <c r="E426" s="171"/>
      <c r="F426" s="172"/>
    </row>
    <row r="427" spans="1:6" hidden="1" outlineLevel="1" x14ac:dyDescent="0.2">
      <c r="A427" s="169" t="s">
        <v>2213</v>
      </c>
      <c r="B427" s="169"/>
      <c r="C427" s="169"/>
      <c r="D427" s="169"/>
      <c r="E427" s="169"/>
      <c r="F427" s="170"/>
    </row>
    <row r="428" spans="1:6" hidden="1" outlineLevel="1" x14ac:dyDescent="0.2">
      <c r="A428" s="169" t="s">
        <v>1761</v>
      </c>
      <c r="B428" s="169"/>
      <c r="C428" s="169"/>
      <c r="D428" s="169"/>
      <c r="E428" s="169"/>
      <c r="F428" s="170"/>
    </row>
    <row r="429" spans="1:6" hidden="1" outlineLevel="1" x14ac:dyDescent="0.2">
      <c r="A429" s="169" t="s">
        <v>1762</v>
      </c>
      <c r="B429" s="169"/>
      <c r="C429" s="169"/>
      <c r="D429" s="169"/>
      <c r="E429" s="169"/>
      <c r="F429" s="170"/>
    </row>
    <row r="430" spans="1:6" hidden="1" outlineLevel="1" x14ac:dyDescent="0.2">
      <c r="A430" s="169" t="s">
        <v>1763</v>
      </c>
      <c r="B430" s="169"/>
      <c r="C430" s="169"/>
      <c r="D430" s="169"/>
      <c r="E430" s="169"/>
      <c r="F430" s="170"/>
    </row>
    <row r="431" spans="1:6" hidden="1" outlineLevel="1" x14ac:dyDescent="0.2">
      <c r="A431" s="169" t="s">
        <v>1764</v>
      </c>
      <c r="B431" s="169"/>
      <c r="C431" s="169"/>
      <c r="D431" s="169"/>
      <c r="E431" s="169"/>
      <c r="F431" s="170"/>
    </row>
    <row r="432" spans="1:6" ht="16.5" hidden="1" outlineLevel="1" x14ac:dyDescent="0.2">
      <c r="A432" s="173" t="s">
        <v>2214</v>
      </c>
      <c r="B432" s="173"/>
      <c r="C432" s="173"/>
      <c r="D432" s="173"/>
      <c r="E432" s="173"/>
      <c r="F432" s="174"/>
    </row>
    <row r="433" spans="1:6" ht="66" hidden="1" customHeight="1" outlineLevel="1" x14ac:dyDescent="0.2">
      <c r="A433" s="171"/>
      <c r="B433" s="171"/>
      <c r="C433" s="171"/>
      <c r="D433" s="171"/>
      <c r="E433" s="171"/>
      <c r="F433" s="172"/>
    </row>
    <row r="434" spans="1:6" hidden="1" outlineLevel="1" x14ac:dyDescent="0.2">
      <c r="A434" s="169" t="s">
        <v>2215</v>
      </c>
      <c r="B434" s="169"/>
      <c r="C434" s="169"/>
      <c r="D434" s="169"/>
      <c r="E434" s="169"/>
      <c r="F434" s="170"/>
    </row>
    <row r="435" spans="1:6" hidden="1" outlineLevel="1" x14ac:dyDescent="0.2">
      <c r="A435" s="169" t="s">
        <v>1765</v>
      </c>
      <c r="B435" s="169"/>
      <c r="C435" s="169"/>
      <c r="D435" s="169"/>
      <c r="E435" s="169"/>
      <c r="F435" s="170"/>
    </row>
    <row r="436" spans="1:6" hidden="1" outlineLevel="1" x14ac:dyDescent="0.2">
      <c r="A436" s="169" t="s">
        <v>1766</v>
      </c>
      <c r="B436" s="169"/>
      <c r="C436" s="169"/>
      <c r="D436" s="169"/>
      <c r="E436" s="169"/>
      <c r="F436" s="170"/>
    </row>
    <row r="437" spans="1:6" ht="42" hidden="1" customHeight="1" outlineLevel="1" x14ac:dyDescent="0.2">
      <c r="A437" s="171"/>
      <c r="B437" s="171"/>
      <c r="C437" s="171"/>
      <c r="D437" s="171"/>
      <c r="E437" s="171"/>
      <c r="F437" s="172"/>
    </row>
    <row r="438" spans="1:6" hidden="1" outlineLevel="1" x14ac:dyDescent="0.2">
      <c r="A438" s="169" t="s">
        <v>2216</v>
      </c>
      <c r="B438" s="169"/>
      <c r="C438" s="169"/>
      <c r="D438" s="169"/>
      <c r="E438" s="169"/>
      <c r="F438" s="170"/>
    </row>
    <row r="439" spans="1:6" ht="16.5" hidden="1" outlineLevel="1" x14ac:dyDescent="0.2">
      <c r="A439" s="173" t="s">
        <v>1767</v>
      </c>
      <c r="B439" s="173"/>
      <c r="C439" s="173"/>
      <c r="D439" s="173"/>
      <c r="E439" s="173"/>
      <c r="F439" s="174"/>
    </row>
    <row r="440" spans="1:6" ht="66" hidden="1" customHeight="1" outlineLevel="1" x14ac:dyDescent="0.2">
      <c r="A440" s="171"/>
      <c r="B440" s="171"/>
      <c r="C440" s="171"/>
      <c r="D440" s="171"/>
      <c r="E440" s="171"/>
      <c r="F440" s="172"/>
    </row>
    <row r="441" spans="1:6" hidden="1" outlineLevel="1" x14ac:dyDescent="0.2">
      <c r="A441" s="169" t="s">
        <v>1768</v>
      </c>
      <c r="B441" s="169"/>
      <c r="C441" s="169"/>
      <c r="D441" s="169"/>
      <c r="E441" s="169"/>
      <c r="F441" s="170"/>
    </row>
    <row r="442" spans="1:6" hidden="1" outlineLevel="1" x14ac:dyDescent="0.2">
      <c r="A442" s="169" t="s">
        <v>1769</v>
      </c>
      <c r="B442" s="169"/>
      <c r="C442" s="169"/>
      <c r="D442" s="169"/>
      <c r="E442" s="169"/>
      <c r="F442" s="170"/>
    </row>
    <row r="443" spans="1:6" ht="66" hidden="1" customHeight="1" outlineLevel="1" x14ac:dyDescent="0.2">
      <c r="A443" s="171"/>
      <c r="B443" s="171"/>
      <c r="C443" s="171"/>
      <c r="D443" s="171"/>
      <c r="E443" s="171"/>
      <c r="F443" s="172"/>
    </row>
    <row r="444" spans="1:6" hidden="1" outlineLevel="1" x14ac:dyDescent="0.2">
      <c r="A444" s="169" t="s">
        <v>1770</v>
      </c>
      <c r="B444" s="169"/>
      <c r="C444" s="169"/>
      <c r="D444" s="169"/>
      <c r="E444" s="169"/>
      <c r="F444" s="170"/>
    </row>
    <row r="445" spans="1:6" ht="66" hidden="1" customHeight="1" outlineLevel="1" x14ac:dyDescent="0.2">
      <c r="A445" s="171"/>
      <c r="B445" s="171"/>
      <c r="C445" s="171"/>
      <c r="D445" s="171"/>
      <c r="E445" s="171"/>
      <c r="F445" s="172"/>
    </row>
    <row r="446" spans="1:6" hidden="1" outlineLevel="1" x14ac:dyDescent="0.2">
      <c r="A446" s="169" t="s">
        <v>1771</v>
      </c>
      <c r="B446" s="169"/>
      <c r="C446" s="169"/>
      <c r="D446" s="169"/>
      <c r="E446" s="169"/>
      <c r="F446" s="170"/>
    </row>
    <row r="447" spans="1:6" ht="42" hidden="1" customHeight="1" outlineLevel="1" x14ac:dyDescent="0.2">
      <c r="A447" s="171"/>
      <c r="B447" s="171"/>
      <c r="C447" s="171"/>
      <c r="D447" s="171"/>
      <c r="E447" s="171"/>
      <c r="F447" s="172"/>
    </row>
    <row r="448" spans="1:6" hidden="1" outlineLevel="1" x14ac:dyDescent="0.2">
      <c r="A448" s="169" t="s">
        <v>1772</v>
      </c>
      <c r="B448" s="169"/>
      <c r="C448" s="169"/>
      <c r="D448" s="169"/>
      <c r="E448" s="169"/>
      <c r="F448" s="170"/>
    </row>
    <row r="449" spans="1:6" ht="66" hidden="1" customHeight="1" outlineLevel="1" x14ac:dyDescent="0.2">
      <c r="A449" s="171"/>
      <c r="B449" s="171"/>
      <c r="C449" s="171"/>
      <c r="D449" s="171"/>
      <c r="E449" s="171"/>
      <c r="F449" s="172"/>
    </row>
    <row r="450" spans="1:6" hidden="1" outlineLevel="1" x14ac:dyDescent="0.2">
      <c r="A450" s="169" t="s">
        <v>2217</v>
      </c>
      <c r="B450" s="169"/>
      <c r="C450" s="169"/>
      <c r="D450" s="169"/>
      <c r="E450" s="169"/>
      <c r="F450" s="170"/>
    </row>
    <row r="451" spans="1:6" ht="66" hidden="1" customHeight="1" outlineLevel="1" x14ac:dyDescent="0.2">
      <c r="A451" s="171"/>
      <c r="B451" s="171"/>
      <c r="C451" s="171"/>
      <c r="D451" s="171"/>
      <c r="E451" s="171"/>
      <c r="F451" s="172"/>
    </row>
    <row r="452" spans="1:6" hidden="1" outlineLevel="1" x14ac:dyDescent="0.2">
      <c r="A452" s="169" t="s">
        <v>1773</v>
      </c>
      <c r="B452" s="169"/>
      <c r="C452" s="169"/>
      <c r="D452" s="169"/>
      <c r="E452" s="169"/>
      <c r="F452" s="170"/>
    </row>
    <row r="453" spans="1:6" hidden="1" outlineLevel="1" x14ac:dyDescent="0.2">
      <c r="A453" s="169" t="s">
        <v>1774</v>
      </c>
      <c r="B453" s="169"/>
      <c r="C453" s="169"/>
      <c r="D453" s="169"/>
      <c r="E453" s="169"/>
      <c r="F453" s="170"/>
    </row>
    <row r="454" spans="1:6" ht="42" hidden="1" customHeight="1" outlineLevel="1" x14ac:dyDescent="0.2">
      <c r="A454" s="171"/>
      <c r="B454" s="171"/>
      <c r="C454" s="171"/>
      <c r="D454" s="171"/>
      <c r="E454" s="171"/>
      <c r="F454" s="172"/>
    </row>
    <row r="455" spans="1:6" hidden="1" outlineLevel="1" x14ac:dyDescent="0.2">
      <c r="A455" s="169" t="s">
        <v>2218</v>
      </c>
      <c r="B455" s="169"/>
      <c r="C455" s="169"/>
      <c r="D455" s="169"/>
      <c r="E455" s="169"/>
      <c r="F455" s="170"/>
    </row>
    <row r="456" spans="1:6" ht="16.5" hidden="1" outlineLevel="1" x14ac:dyDescent="0.2">
      <c r="A456" s="173" t="s">
        <v>1775</v>
      </c>
      <c r="B456" s="173"/>
      <c r="C456" s="173"/>
      <c r="D456" s="173"/>
      <c r="E456" s="173"/>
      <c r="F456" s="174"/>
    </row>
    <row r="457" spans="1:6" hidden="1" outlineLevel="1" x14ac:dyDescent="0.2">
      <c r="A457" s="169" t="s">
        <v>1776</v>
      </c>
      <c r="B457" s="169"/>
      <c r="C457" s="169"/>
      <c r="D457" s="169"/>
      <c r="E457" s="169"/>
      <c r="F457" s="170"/>
    </row>
    <row r="458" spans="1:6" ht="66" hidden="1" customHeight="1" outlineLevel="1" x14ac:dyDescent="0.2">
      <c r="A458" s="171"/>
      <c r="B458" s="171"/>
      <c r="C458" s="171"/>
      <c r="D458" s="171"/>
      <c r="E458" s="171"/>
      <c r="F458" s="172"/>
    </row>
    <row r="459" spans="1:6" hidden="1" outlineLevel="1" x14ac:dyDescent="0.2">
      <c r="A459" s="169" t="s">
        <v>1777</v>
      </c>
      <c r="B459" s="169"/>
      <c r="C459" s="169"/>
      <c r="D459" s="169"/>
      <c r="E459" s="169"/>
      <c r="F459" s="170"/>
    </row>
    <row r="460" spans="1:6" hidden="1" outlineLevel="1" x14ac:dyDescent="0.2">
      <c r="A460" s="169" t="s">
        <v>1778</v>
      </c>
      <c r="B460" s="169"/>
      <c r="C460" s="169"/>
      <c r="D460" s="169"/>
      <c r="E460" s="169"/>
      <c r="F460" s="170"/>
    </row>
    <row r="461" spans="1:6" ht="66" hidden="1" customHeight="1" outlineLevel="1" x14ac:dyDescent="0.2">
      <c r="A461" s="171"/>
      <c r="B461" s="171"/>
      <c r="C461" s="171"/>
      <c r="D461" s="171"/>
      <c r="E461" s="171"/>
      <c r="F461" s="172"/>
    </row>
    <row r="462" spans="1:6" hidden="1" outlineLevel="1" x14ac:dyDescent="0.2">
      <c r="A462" s="169" t="s">
        <v>1779</v>
      </c>
      <c r="B462" s="169"/>
      <c r="C462" s="169"/>
      <c r="D462" s="169"/>
      <c r="E462" s="169"/>
      <c r="F462" s="170"/>
    </row>
    <row r="463" spans="1:6" ht="66" hidden="1" customHeight="1" outlineLevel="1" x14ac:dyDescent="0.2">
      <c r="A463" s="171"/>
      <c r="B463" s="171"/>
      <c r="C463" s="171"/>
      <c r="D463" s="171"/>
      <c r="E463" s="171"/>
      <c r="F463" s="172"/>
    </row>
    <row r="464" spans="1:6" hidden="1" outlineLevel="1" x14ac:dyDescent="0.2">
      <c r="A464" s="169" t="s">
        <v>2219</v>
      </c>
      <c r="B464" s="169"/>
      <c r="C464" s="169"/>
      <c r="D464" s="169"/>
      <c r="E464" s="169"/>
      <c r="F464" s="170"/>
    </row>
    <row r="465" spans="1:6" ht="66" hidden="1" customHeight="1" outlineLevel="1" x14ac:dyDescent="0.2">
      <c r="A465" s="171"/>
      <c r="B465" s="171"/>
      <c r="C465" s="171"/>
      <c r="D465" s="171"/>
      <c r="E465" s="171"/>
      <c r="F465" s="172"/>
    </row>
    <row r="466" spans="1:6" hidden="1" outlineLevel="1" x14ac:dyDescent="0.2">
      <c r="A466" s="169" t="s">
        <v>2220</v>
      </c>
      <c r="B466" s="169"/>
      <c r="C466" s="169"/>
      <c r="D466" s="169"/>
      <c r="E466" s="169"/>
      <c r="F466" s="170"/>
    </row>
    <row r="467" spans="1:6" ht="66" hidden="1" customHeight="1" outlineLevel="1" x14ac:dyDescent="0.2">
      <c r="A467" s="171"/>
      <c r="B467" s="171"/>
      <c r="C467" s="171"/>
      <c r="D467" s="171"/>
      <c r="E467" s="171"/>
      <c r="F467" s="172"/>
    </row>
    <row r="468" spans="1:6" hidden="1" outlineLevel="1" x14ac:dyDescent="0.2">
      <c r="A468" s="169" t="s">
        <v>1780</v>
      </c>
      <c r="B468" s="169"/>
      <c r="C468" s="169"/>
      <c r="D468" s="169"/>
      <c r="E468" s="169"/>
      <c r="F468" s="170"/>
    </row>
    <row r="469" spans="1:6" ht="66" hidden="1" customHeight="1" outlineLevel="1" x14ac:dyDescent="0.2">
      <c r="A469" s="171"/>
      <c r="B469" s="171"/>
      <c r="C469" s="171"/>
      <c r="D469" s="171"/>
      <c r="E469" s="171"/>
      <c r="F469" s="172"/>
    </row>
    <row r="470" spans="1:6" hidden="1" outlineLevel="1" x14ac:dyDescent="0.2">
      <c r="A470" s="169" t="s">
        <v>1781</v>
      </c>
      <c r="B470" s="169"/>
      <c r="C470" s="169"/>
      <c r="D470" s="169"/>
      <c r="E470" s="169"/>
      <c r="F470" s="170"/>
    </row>
    <row r="471" spans="1:6" hidden="1" outlineLevel="1" x14ac:dyDescent="0.2">
      <c r="A471" s="169" t="s">
        <v>1782</v>
      </c>
      <c r="B471" s="169"/>
      <c r="C471" s="169"/>
      <c r="D471" s="169"/>
      <c r="E471" s="169"/>
      <c r="F471" s="170"/>
    </row>
    <row r="472" spans="1:6" ht="16.5" hidden="1" outlineLevel="1" x14ac:dyDescent="0.2">
      <c r="A472" s="173" t="s">
        <v>1783</v>
      </c>
      <c r="B472" s="173"/>
      <c r="C472" s="173"/>
      <c r="D472" s="173"/>
      <c r="E472" s="173"/>
      <c r="F472" s="174"/>
    </row>
    <row r="473" spans="1:6" hidden="1" outlineLevel="1" x14ac:dyDescent="0.2">
      <c r="A473" s="169" t="s">
        <v>1784</v>
      </c>
      <c r="B473" s="169"/>
      <c r="C473" s="169"/>
      <c r="D473" s="169"/>
      <c r="E473" s="169"/>
      <c r="F473" s="170"/>
    </row>
    <row r="474" spans="1:6" ht="66" hidden="1" customHeight="1" outlineLevel="1" x14ac:dyDescent="0.2">
      <c r="A474" s="171"/>
      <c r="B474" s="171"/>
      <c r="C474" s="171"/>
      <c r="D474" s="171"/>
      <c r="E474" s="171"/>
      <c r="F474" s="172"/>
    </row>
    <row r="475" spans="1:6" hidden="1" outlineLevel="1" x14ac:dyDescent="0.2">
      <c r="A475" s="169" t="s">
        <v>2221</v>
      </c>
      <c r="B475" s="169"/>
      <c r="C475" s="169"/>
      <c r="D475" s="169"/>
      <c r="E475" s="169"/>
      <c r="F475" s="170"/>
    </row>
    <row r="476" spans="1:6" ht="66" hidden="1" customHeight="1" outlineLevel="1" x14ac:dyDescent="0.2">
      <c r="A476" s="171"/>
      <c r="B476" s="171"/>
      <c r="C476" s="171"/>
      <c r="D476" s="171"/>
      <c r="E476" s="171"/>
      <c r="F476" s="172"/>
    </row>
    <row r="477" spans="1:6" hidden="1" outlineLevel="1" x14ac:dyDescent="0.2">
      <c r="A477" s="169" t="s">
        <v>2222</v>
      </c>
      <c r="B477" s="169"/>
      <c r="C477" s="169"/>
      <c r="D477" s="169"/>
      <c r="E477" s="169"/>
      <c r="F477" s="170"/>
    </row>
    <row r="478" spans="1:6" ht="66" hidden="1" customHeight="1" outlineLevel="1" x14ac:dyDescent="0.2">
      <c r="A478" s="171"/>
      <c r="B478" s="171"/>
      <c r="C478" s="171"/>
      <c r="D478" s="171"/>
      <c r="E478" s="171"/>
      <c r="F478" s="172"/>
    </row>
    <row r="479" spans="1:6" hidden="1" outlineLevel="1" x14ac:dyDescent="0.2">
      <c r="A479" s="169" t="s">
        <v>1785</v>
      </c>
      <c r="B479" s="169"/>
      <c r="C479" s="169"/>
      <c r="D479" s="169"/>
      <c r="E479" s="169"/>
      <c r="F479" s="170"/>
    </row>
    <row r="480" spans="1:6" ht="42" hidden="1" customHeight="1" outlineLevel="1" x14ac:dyDescent="0.2">
      <c r="A480" s="171"/>
      <c r="B480" s="171"/>
      <c r="C480" s="171"/>
      <c r="D480" s="171"/>
      <c r="E480" s="171"/>
      <c r="F480" s="172"/>
    </row>
    <row r="481" spans="1:6" hidden="1" outlineLevel="1" x14ac:dyDescent="0.2">
      <c r="A481" s="169" t="s">
        <v>2223</v>
      </c>
      <c r="B481" s="169"/>
      <c r="C481" s="169"/>
      <c r="D481" s="169"/>
      <c r="E481" s="169"/>
      <c r="F481" s="170"/>
    </row>
    <row r="482" spans="1:6" hidden="1" outlineLevel="1" x14ac:dyDescent="0.2">
      <c r="A482" s="169" t="s">
        <v>1786</v>
      </c>
      <c r="B482" s="169"/>
      <c r="C482" s="169"/>
      <c r="D482" s="169"/>
      <c r="E482" s="169"/>
      <c r="F482" s="170"/>
    </row>
    <row r="483" spans="1:6" hidden="1" outlineLevel="1" x14ac:dyDescent="0.2">
      <c r="A483" s="169" t="s">
        <v>1787</v>
      </c>
      <c r="B483" s="169"/>
      <c r="C483" s="169"/>
      <c r="D483" s="169"/>
      <c r="E483" s="169"/>
      <c r="F483" s="170"/>
    </row>
    <row r="484" spans="1:6" ht="66" hidden="1" customHeight="1" outlineLevel="1" x14ac:dyDescent="0.2">
      <c r="A484" s="171"/>
      <c r="B484" s="171"/>
      <c r="C484" s="171"/>
      <c r="D484" s="171"/>
      <c r="E484" s="171"/>
      <c r="F484" s="172"/>
    </row>
    <row r="485" spans="1:6" hidden="1" outlineLevel="1" x14ac:dyDescent="0.2">
      <c r="A485" s="169" t="s">
        <v>1788</v>
      </c>
      <c r="B485" s="169"/>
      <c r="C485" s="169"/>
      <c r="D485" s="169"/>
      <c r="E485" s="169"/>
      <c r="F485" s="170"/>
    </row>
    <row r="486" spans="1:6" ht="16.5" hidden="1" outlineLevel="1" x14ac:dyDescent="0.2">
      <c r="A486" s="173" t="s">
        <v>2224</v>
      </c>
      <c r="B486" s="173"/>
      <c r="C486" s="173"/>
      <c r="D486" s="173"/>
      <c r="E486" s="173"/>
      <c r="F486" s="174"/>
    </row>
    <row r="487" spans="1:6" hidden="1" outlineLevel="1" x14ac:dyDescent="0.2">
      <c r="A487" s="169" t="s">
        <v>1789</v>
      </c>
      <c r="B487" s="169"/>
      <c r="C487" s="169"/>
      <c r="D487" s="169"/>
      <c r="E487" s="169"/>
      <c r="F487" s="170"/>
    </row>
    <row r="488" spans="1:6" hidden="1" outlineLevel="1" x14ac:dyDescent="0.2">
      <c r="A488" s="169" t="s">
        <v>1790</v>
      </c>
      <c r="B488" s="169"/>
      <c r="C488" s="169"/>
      <c r="D488" s="169"/>
      <c r="E488" s="169"/>
      <c r="F488" s="170"/>
    </row>
    <row r="489" spans="1:6" hidden="1" outlineLevel="1" x14ac:dyDescent="0.2">
      <c r="A489" s="169" t="s">
        <v>1791</v>
      </c>
      <c r="B489" s="169"/>
      <c r="C489" s="169"/>
      <c r="D489" s="169"/>
      <c r="E489" s="169"/>
      <c r="F489" s="170"/>
    </row>
    <row r="490" spans="1:6" hidden="1" outlineLevel="1" x14ac:dyDescent="0.2">
      <c r="A490" s="29"/>
      <c r="B490" s="29"/>
      <c r="C490" s="29"/>
      <c r="D490" s="29"/>
      <c r="E490" s="29"/>
      <c r="F490" s="107"/>
    </row>
    <row r="491" spans="1:6" hidden="1" outlineLevel="1" x14ac:dyDescent="0.2">
      <c r="A491" s="29"/>
      <c r="B491" s="29"/>
      <c r="C491" s="29"/>
      <c r="D491" s="29"/>
      <c r="E491" s="29"/>
      <c r="F491" s="107"/>
    </row>
    <row r="492" spans="1:6" ht="20.25" collapsed="1" x14ac:dyDescent="0.2">
      <c r="A492" s="177" t="s">
        <v>911</v>
      </c>
      <c r="B492" s="177"/>
      <c r="C492" s="177"/>
      <c r="D492" s="177"/>
      <c r="E492" s="177"/>
      <c r="F492" s="178"/>
    </row>
    <row r="493" spans="1:6" hidden="1" outlineLevel="1" x14ac:dyDescent="0.2">
      <c r="A493" s="175" t="s">
        <v>2012</v>
      </c>
      <c r="B493" s="175"/>
      <c r="C493" s="175"/>
      <c r="D493" s="175"/>
      <c r="E493" s="175"/>
      <c r="F493" s="176"/>
    </row>
    <row r="494" spans="1:6" hidden="1" outlineLevel="1" x14ac:dyDescent="0.2">
      <c r="A494" s="169" t="s">
        <v>2013</v>
      </c>
      <c r="B494" s="169"/>
      <c r="C494" s="169"/>
      <c r="D494" s="169"/>
      <c r="E494" s="169"/>
      <c r="F494" s="170"/>
    </row>
    <row r="495" spans="1:6" hidden="1" outlineLevel="1" x14ac:dyDescent="0.2">
      <c r="A495" s="169" t="s">
        <v>2014</v>
      </c>
      <c r="B495" s="169"/>
      <c r="C495" s="169"/>
      <c r="D495" s="169"/>
      <c r="E495" s="169"/>
      <c r="F495" s="170"/>
    </row>
    <row r="496" spans="1:6" hidden="1" outlineLevel="1" x14ac:dyDescent="0.2">
      <c r="A496" s="169" t="s">
        <v>2015</v>
      </c>
      <c r="B496" s="169"/>
      <c r="C496" s="169"/>
      <c r="D496" s="169"/>
      <c r="E496" s="169"/>
      <c r="F496" s="170"/>
    </row>
    <row r="497" spans="1:6" hidden="1" outlineLevel="1" x14ac:dyDescent="0.2">
      <c r="A497" s="29"/>
      <c r="B497" s="29"/>
      <c r="C497" s="29"/>
      <c r="D497" s="29"/>
      <c r="E497" s="29"/>
      <c r="F497" s="107"/>
    </row>
    <row r="498" spans="1:6" ht="16.5" hidden="1" outlineLevel="1" x14ac:dyDescent="0.2">
      <c r="A498" s="173" t="s">
        <v>2016</v>
      </c>
      <c r="B498" s="173"/>
      <c r="C498" s="173"/>
      <c r="D498" s="173"/>
      <c r="E498" s="173"/>
      <c r="F498" s="174"/>
    </row>
    <row r="499" spans="1:6" hidden="1" outlineLevel="1" x14ac:dyDescent="0.2">
      <c r="A499" s="169" t="s">
        <v>2017</v>
      </c>
      <c r="B499" s="169"/>
      <c r="C499" s="169"/>
      <c r="D499" s="169"/>
      <c r="E499" s="169"/>
      <c r="F499" s="170"/>
    </row>
    <row r="500" spans="1:6" hidden="1" outlineLevel="1" x14ac:dyDescent="0.2">
      <c r="A500" s="169" t="s">
        <v>2018</v>
      </c>
      <c r="B500" s="169"/>
      <c r="C500" s="169"/>
      <c r="D500" s="169"/>
      <c r="E500" s="169"/>
      <c r="F500" s="170"/>
    </row>
    <row r="501" spans="1:6" hidden="1" outlineLevel="1" x14ac:dyDescent="0.2">
      <c r="A501" s="169" t="s">
        <v>2301</v>
      </c>
      <c r="B501" s="169"/>
      <c r="C501" s="169"/>
      <c r="D501" s="169"/>
      <c r="E501" s="169"/>
      <c r="F501" s="170"/>
    </row>
    <row r="502" spans="1:6" hidden="1" outlineLevel="1" x14ac:dyDescent="0.2">
      <c r="A502" s="169" t="s">
        <v>2302</v>
      </c>
      <c r="B502" s="169"/>
      <c r="C502" s="169"/>
      <c r="D502" s="169"/>
      <c r="E502" s="169"/>
      <c r="F502" s="170"/>
    </row>
    <row r="503" spans="1:6" hidden="1" outlineLevel="1" x14ac:dyDescent="0.2">
      <c r="A503" s="169" t="s">
        <v>2303</v>
      </c>
      <c r="B503" s="169"/>
      <c r="C503" s="169"/>
      <c r="D503" s="169"/>
      <c r="E503" s="169"/>
      <c r="F503" s="170"/>
    </row>
    <row r="504" spans="1:6" ht="50.1" hidden="1" customHeight="1" outlineLevel="1" x14ac:dyDescent="0.2">
      <c r="A504" s="183" t="s">
        <v>2433</v>
      </c>
      <c r="B504" s="184"/>
      <c r="C504" s="184"/>
      <c r="D504" s="184"/>
      <c r="E504" s="184"/>
      <c r="F504" s="185"/>
    </row>
    <row r="505" spans="1:6" ht="16.5" hidden="1" outlineLevel="1" x14ac:dyDescent="0.2">
      <c r="A505" s="173" t="s">
        <v>2019</v>
      </c>
      <c r="B505" s="173"/>
      <c r="C505" s="173"/>
      <c r="D505" s="173"/>
      <c r="E505" s="173"/>
      <c r="F505" s="174"/>
    </row>
    <row r="506" spans="1:6" hidden="1" outlineLevel="1" x14ac:dyDescent="0.2">
      <c r="A506" s="169" t="s">
        <v>2020</v>
      </c>
      <c r="B506" s="169"/>
      <c r="C506" s="169"/>
      <c r="D506" s="169"/>
      <c r="E506" s="169"/>
      <c r="F506" s="170"/>
    </row>
    <row r="507" spans="1:6" hidden="1" outlineLevel="1" x14ac:dyDescent="0.2">
      <c r="A507" s="169" t="s">
        <v>2021</v>
      </c>
      <c r="B507" s="169"/>
      <c r="C507" s="169"/>
      <c r="D507" s="169"/>
      <c r="E507" s="169"/>
      <c r="F507" s="170"/>
    </row>
    <row r="508" spans="1:6" hidden="1" outlineLevel="1" x14ac:dyDescent="0.2">
      <c r="A508" s="169" t="s">
        <v>2022</v>
      </c>
      <c r="B508" s="169"/>
      <c r="C508" s="169"/>
      <c r="D508" s="169"/>
      <c r="E508" s="169"/>
      <c r="F508" s="170"/>
    </row>
    <row r="509" spans="1:6" hidden="1" outlineLevel="1" x14ac:dyDescent="0.2">
      <c r="A509" s="169" t="s">
        <v>2023</v>
      </c>
      <c r="B509" s="169"/>
      <c r="C509" s="169"/>
      <c r="D509" s="169"/>
      <c r="E509" s="169"/>
      <c r="F509" s="170"/>
    </row>
    <row r="510" spans="1:6" hidden="1" outlineLevel="1" x14ac:dyDescent="0.2">
      <c r="A510" s="169" t="s">
        <v>2024</v>
      </c>
      <c r="B510" s="169"/>
      <c r="C510" s="169"/>
      <c r="D510" s="169"/>
      <c r="E510" s="169"/>
      <c r="F510" s="170"/>
    </row>
    <row r="511" spans="1:6" hidden="1" outlineLevel="1" x14ac:dyDescent="0.2">
      <c r="A511" s="169" t="s">
        <v>2025</v>
      </c>
      <c r="B511" s="169"/>
      <c r="C511" s="169"/>
      <c r="D511" s="169"/>
      <c r="E511" s="169"/>
      <c r="F511" s="170"/>
    </row>
    <row r="512" spans="1:6" hidden="1" outlineLevel="1" x14ac:dyDescent="0.2">
      <c r="A512" s="169" t="s">
        <v>2026</v>
      </c>
      <c r="B512" s="169"/>
      <c r="C512" s="169"/>
      <c r="D512" s="169"/>
      <c r="E512" s="169"/>
      <c r="F512" s="170"/>
    </row>
    <row r="513" spans="1:6" hidden="1" outlineLevel="1" x14ac:dyDescent="0.2">
      <c r="A513" s="169" t="s">
        <v>2027</v>
      </c>
      <c r="B513" s="169"/>
      <c r="C513" s="169"/>
      <c r="D513" s="169"/>
      <c r="E513" s="169"/>
      <c r="F513" s="170"/>
    </row>
    <row r="514" spans="1:6" hidden="1" outlineLevel="1" x14ac:dyDescent="0.2">
      <c r="A514" s="169" t="s">
        <v>2028</v>
      </c>
      <c r="B514" s="169"/>
      <c r="C514" s="169"/>
      <c r="D514" s="169"/>
      <c r="E514" s="169"/>
      <c r="F514" s="170"/>
    </row>
    <row r="515" spans="1:6" hidden="1" outlineLevel="1" x14ac:dyDescent="0.2">
      <c r="A515" s="29"/>
      <c r="B515" s="29"/>
      <c r="C515" s="29"/>
      <c r="D515" s="29"/>
      <c r="E515" s="29"/>
      <c r="F515" s="107"/>
    </row>
    <row r="516" spans="1:6" ht="16.5" hidden="1" outlineLevel="1" x14ac:dyDescent="0.2">
      <c r="A516" s="173" t="s">
        <v>2029</v>
      </c>
      <c r="B516" s="173"/>
      <c r="C516" s="173"/>
      <c r="D516" s="173"/>
      <c r="E516" s="173"/>
      <c r="F516" s="174"/>
    </row>
    <row r="517" spans="1:6" hidden="1" outlineLevel="1" x14ac:dyDescent="0.2">
      <c r="A517" s="169" t="s">
        <v>2030</v>
      </c>
      <c r="B517" s="169"/>
      <c r="C517" s="169"/>
      <c r="D517" s="169"/>
      <c r="E517" s="169"/>
      <c r="F517" s="170"/>
    </row>
    <row r="518" spans="1:6" hidden="1" outlineLevel="1" x14ac:dyDescent="0.2">
      <c r="A518" s="169" t="s">
        <v>2031</v>
      </c>
      <c r="B518" s="169"/>
      <c r="C518" s="169"/>
      <c r="D518" s="169"/>
      <c r="E518" s="169"/>
      <c r="F518" s="170"/>
    </row>
    <row r="519" spans="1:6" hidden="1" outlineLevel="1" x14ac:dyDescent="0.2">
      <c r="A519" s="169" t="s">
        <v>2032</v>
      </c>
      <c r="B519" s="169"/>
      <c r="C519" s="169"/>
      <c r="D519" s="169"/>
      <c r="E519" s="169"/>
      <c r="F519" s="170"/>
    </row>
    <row r="520" spans="1:6" hidden="1" outlineLevel="1" x14ac:dyDescent="0.2">
      <c r="A520" s="169" t="s">
        <v>2033</v>
      </c>
      <c r="B520" s="169"/>
      <c r="C520" s="169"/>
      <c r="D520" s="169"/>
      <c r="E520" s="169"/>
      <c r="F520" s="170"/>
    </row>
    <row r="521" spans="1:6" hidden="1" outlineLevel="1" x14ac:dyDescent="0.2">
      <c r="A521" s="29"/>
      <c r="B521" s="29"/>
      <c r="C521" s="29"/>
      <c r="D521" s="29"/>
      <c r="E521" s="29"/>
      <c r="F521" s="107"/>
    </row>
    <row r="522" spans="1:6" ht="16.5" hidden="1" outlineLevel="1" x14ac:dyDescent="0.2">
      <c r="A522" s="173" t="s">
        <v>2034</v>
      </c>
      <c r="B522" s="173"/>
      <c r="C522" s="173"/>
      <c r="D522" s="173"/>
      <c r="E522" s="173"/>
      <c r="F522" s="174"/>
    </row>
    <row r="523" spans="1:6" hidden="1" outlineLevel="1" x14ac:dyDescent="0.2">
      <c r="A523" s="169" t="s">
        <v>2035</v>
      </c>
      <c r="B523" s="169"/>
      <c r="C523" s="169"/>
      <c r="D523" s="169"/>
      <c r="E523" s="169"/>
      <c r="F523" s="170"/>
    </row>
    <row r="524" spans="1:6" ht="66" hidden="1" customHeight="1" outlineLevel="1" x14ac:dyDescent="0.2">
      <c r="A524" s="171"/>
      <c r="B524" s="171"/>
      <c r="C524" s="171"/>
      <c r="D524" s="171"/>
      <c r="E524" s="171"/>
      <c r="F524" s="172"/>
    </row>
    <row r="525" spans="1:6" hidden="1" outlineLevel="1" x14ac:dyDescent="0.2">
      <c r="A525" s="169" t="s">
        <v>2304</v>
      </c>
      <c r="B525" s="169"/>
      <c r="C525" s="169"/>
      <c r="D525" s="169"/>
      <c r="E525" s="169"/>
      <c r="F525" s="170"/>
    </row>
    <row r="526" spans="1:6" hidden="1" outlineLevel="1" x14ac:dyDescent="0.2">
      <c r="A526" s="169" t="s">
        <v>2036</v>
      </c>
      <c r="B526" s="169"/>
      <c r="C526" s="169"/>
      <c r="D526" s="169"/>
      <c r="E526" s="169"/>
      <c r="F526" s="170"/>
    </row>
    <row r="527" spans="1:6" hidden="1" outlineLevel="1" x14ac:dyDescent="0.2">
      <c r="A527" s="169" t="s">
        <v>2037</v>
      </c>
      <c r="B527" s="169"/>
      <c r="C527" s="169"/>
      <c r="D527" s="169"/>
      <c r="E527" s="169"/>
      <c r="F527" s="170"/>
    </row>
    <row r="528" spans="1:6" hidden="1" outlineLevel="1" x14ac:dyDescent="0.2">
      <c r="A528" s="169" t="s">
        <v>2038</v>
      </c>
      <c r="B528" s="169"/>
      <c r="C528" s="169"/>
      <c r="D528" s="169"/>
      <c r="E528" s="169"/>
      <c r="F528" s="170"/>
    </row>
    <row r="529" spans="1:6" hidden="1" outlineLevel="1" x14ac:dyDescent="0.2">
      <c r="A529" s="169" t="s">
        <v>2039</v>
      </c>
      <c r="B529" s="169"/>
      <c r="C529" s="169"/>
      <c r="D529" s="169"/>
      <c r="E529" s="169"/>
      <c r="F529" s="170"/>
    </row>
    <row r="530" spans="1:6" hidden="1" outlineLevel="1" x14ac:dyDescent="0.2">
      <c r="A530" s="29"/>
      <c r="B530" s="29"/>
      <c r="C530" s="29"/>
      <c r="D530" s="29"/>
      <c r="E530" s="29"/>
      <c r="F530" s="107"/>
    </row>
    <row r="531" spans="1:6" ht="16.5" hidden="1" outlineLevel="1" x14ac:dyDescent="0.2">
      <c r="A531" s="173" t="s">
        <v>2040</v>
      </c>
      <c r="B531" s="173"/>
      <c r="C531" s="173"/>
      <c r="D531" s="173"/>
      <c r="E531" s="173"/>
      <c r="F531" s="174"/>
    </row>
    <row r="532" spans="1:6" hidden="1" outlineLevel="1" x14ac:dyDescent="0.2">
      <c r="A532" s="169" t="s">
        <v>2305</v>
      </c>
      <c r="B532" s="169"/>
      <c r="C532" s="169"/>
      <c r="D532" s="169"/>
      <c r="E532" s="169"/>
      <c r="F532" s="170"/>
    </row>
    <row r="533" spans="1:6" ht="66" hidden="1" customHeight="1" outlineLevel="1" x14ac:dyDescent="0.2">
      <c r="A533" s="171"/>
      <c r="B533" s="171"/>
      <c r="C533" s="171"/>
      <c r="D533" s="171"/>
      <c r="E533" s="171"/>
      <c r="F533" s="172"/>
    </row>
    <row r="534" spans="1:6" hidden="1" outlineLevel="1" x14ac:dyDescent="0.2">
      <c r="A534" s="169" t="s">
        <v>2041</v>
      </c>
      <c r="B534" s="169"/>
      <c r="C534" s="169"/>
      <c r="D534" s="169"/>
      <c r="E534" s="169"/>
      <c r="F534" s="170"/>
    </row>
    <row r="535" spans="1:6" hidden="1" outlineLevel="1" x14ac:dyDescent="0.2">
      <c r="A535" s="169" t="s">
        <v>2042</v>
      </c>
      <c r="B535" s="169"/>
      <c r="C535" s="169"/>
      <c r="D535" s="169"/>
      <c r="E535" s="169"/>
      <c r="F535" s="170"/>
    </row>
    <row r="536" spans="1:6" hidden="1" outlineLevel="1" x14ac:dyDescent="0.2">
      <c r="A536" s="169" t="s">
        <v>2043</v>
      </c>
      <c r="B536" s="169"/>
      <c r="C536" s="169"/>
      <c r="D536" s="169"/>
      <c r="E536" s="169"/>
      <c r="F536" s="170"/>
    </row>
    <row r="537" spans="1:6" hidden="1" outlineLevel="1" x14ac:dyDescent="0.2">
      <c r="A537" s="169" t="s">
        <v>2044</v>
      </c>
      <c r="B537" s="169"/>
      <c r="C537" s="169"/>
      <c r="D537" s="169"/>
      <c r="E537" s="169"/>
      <c r="F537" s="170"/>
    </row>
    <row r="538" spans="1:6" hidden="1" outlineLevel="1" x14ac:dyDescent="0.2">
      <c r="A538" s="169" t="s">
        <v>2045</v>
      </c>
      <c r="B538" s="169"/>
      <c r="C538" s="169"/>
      <c r="D538" s="169"/>
      <c r="E538" s="169"/>
      <c r="F538" s="170"/>
    </row>
    <row r="539" spans="1:6" hidden="1" outlineLevel="1" x14ac:dyDescent="0.2">
      <c r="A539" s="29"/>
      <c r="B539" s="29"/>
      <c r="C539" s="29"/>
      <c r="D539" s="29"/>
      <c r="E539" s="29"/>
      <c r="F539" s="107"/>
    </row>
    <row r="540" spans="1:6" ht="16.5" hidden="1" outlineLevel="1" x14ac:dyDescent="0.2">
      <c r="A540" s="173" t="s">
        <v>2046</v>
      </c>
      <c r="B540" s="173"/>
      <c r="C540" s="173"/>
      <c r="D540" s="173"/>
      <c r="E540" s="173"/>
      <c r="F540" s="174"/>
    </row>
    <row r="541" spans="1:6" hidden="1" outlineLevel="1" x14ac:dyDescent="0.2">
      <c r="A541" s="169" t="s">
        <v>2047</v>
      </c>
      <c r="B541" s="169"/>
      <c r="C541" s="169"/>
      <c r="D541" s="169"/>
      <c r="E541" s="169"/>
      <c r="F541" s="170"/>
    </row>
    <row r="542" spans="1:6" hidden="1" outlineLevel="1" x14ac:dyDescent="0.2">
      <c r="A542" s="169" t="s">
        <v>2306</v>
      </c>
      <c r="B542" s="169"/>
      <c r="C542" s="169"/>
      <c r="D542" s="169"/>
      <c r="E542" s="169"/>
      <c r="F542" s="170"/>
    </row>
    <row r="543" spans="1:6" hidden="1" outlineLevel="1" x14ac:dyDescent="0.2">
      <c r="A543" s="175" t="s">
        <v>2048</v>
      </c>
      <c r="B543" s="175"/>
      <c r="C543" s="175"/>
      <c r="D543" s="175"/>
      <c r="E543" s="175"/>
      <c r="F543" s="176"/>
    </row>
    <row r="544" spans="1:6" hidden="1" outlineLevel="1" x14ac:dyDescent="0.2">
      <c r="A544" s="175" t="s">
        <v>2049</v>
      </c>
      <c r="B544" s="175"/>
      <c r="C544" s="175"/>
      <c r="D544" s="175"/>
      <c r="E544" s="175"/>
      <c r="F544" s="176"/>
    </row>
    <row r="545" spans="1:6" hidden="1" outlineLevel="1" x14ac:dyDescent="0.2">
      <c r="A545" s="29"/>
      <c r="B545" s="29"/>
      <c r="C545" s="29"/>
      <c r="D545" s="29"/>
      <c r="E545" s="29"/>
      <c r="F545" s="107"/>
    </row>
    <row r="546" spans="1:6" hidden="1" outlineLevel="1" x14ac:dyDescent="0.2">
      <c r="A546" s="29"/>
      <c r="B546" s="29"/>
      <c r="C546" s="29"/>
      <c r="D546" s="29"/>
      <c r="E546" s="29"/>
      <c r="F546" s="107"/>
    </row>
    <row r="547" spans="1:6" hidden="1" outlineLevel="1" x14ac:dyDescent="0.2">
      <c r="A547" s="29"/>
      <c r="B547" s="29"/>
      <c r="C547" s="29"/>
      <c r="D547" s="29"/>
      <c r="E547" s="29"/>
      <c r="F547" s="107"/>
    </row>
    <row r="548" spans="1:6" hidden="1" outlineLevel="1" x14ac:dyDescent="0.2">
      <c r="A548" s="106"/>
      <c r="B548" s="106"/>
      <c r="C548" s="106"/>
      <c r="D548" s="106"/>
      <c r="E548" s="106"/>
      <c r="F548" s="108"/>
    </row>
    <row r="549" spans="1:6" hidden="1" outlineLevel="1" x14ac:dyDescent="0.2">
      <c r="A549" s="106"/>
      <c r="B549" s="106"/>
      <c r="C549" s="106"/>
      <c r="D549" s="106"/>
      <c r="E549" s="106"/>
      <c r="F549" s="108"/>
    </row>
    <row r="550" spans="1:6" hidden="1" outlineLevel="1" x14ac:dyDescent="0.2">
      <c r="A550" s="106"/>
      <c r="B550" s="106"/>
      <c r="C550" s="106"/>
      <c r="D550" s="106"/>
      <c r="E550" s="106"/>
      <c r="F550" s="108"/>
    </row>
    <row r="551" spans="1:6" hidden="1" outlineLevel="1" x14ac:dyDescent="0.2">
      <c r="A551" s="106"/>
      <c r="B551" s="106"/>
      <c r="C551" s="106"/>
      <c r="D551" s="106"/>
      <c r="E551" s="106"/>
      <c r="F551" s="108"/>
    </row>
    <row r="552" spans="1:6" ht="24" customHeight="1" collapsed="1" x14ac:dyDescent="0.2">
      <c r="A552" s="164" t="s">
        <v>2440</v>
      </c>
      <c r="B552" s="164"/>
      <c r="C552" s="164"/>
      <c r="D552" s="164"/>
      <c r="E552" s="164"/>
      <c r="F552" s="165"/>
    </row>
    <row r="553" spans="1:6" ht="9" hidden="1" customHeight="1" outlineLevel="1" x14ac:dyDescent="0.2">
      <c r="A553" s="158" t="s">
        <v>2441</v>
      </c>
      <c r="B553" s="158"/>
      <c r="C553" s="158"/>
      <c r="D553" s="158"/>
      <c r="E553" s="158"/>
      <c r="F553" s="159"/>
    </row>
    <row r="554" spans="1:6" ht="18" hidden="1" customHeight="1" outlineLevel="1" x14ac:dyDescent="0.2">
      <c r="A554" s="158" t="s">
        <v>2468</v>
      </c>
      <c r="B554" s="158"/>
      <c r="C554" s="158"/>
      <c r="D554" s="158"/>
      <c r="E554" s="158"/>
      <c r="F554" s="159"/>
    </row>
    <row r="555" spans="1:6" ht="18" hidden="1" customHeight="1" outlineLevel="1" x14ac:dyDescent="0.2">
      <c r="A555" s="158" t="s">
        <v>2469</v>
      </c>
      <c r="B555" s="158"/>
      <c r="C555" s="158"/>
      <c r="D555" s="158"/>
      <c r="E555" s="158"/>
      <c r="F555" s="159"/>
    </row>
    <row r="556" spans="1:6" ht="9" hidden="1" customHeight="1" outlineLevel="1" x14ac:dyDescent="0.2">
      <c r="A556" s="158" t="s">
        <v>2441</v>
      </c>
      <c r="B556" s="158"/>
      <c r="C556" s="158"/>
      <c r="D556" s="158"/>
      <c r="E556" s="158"/>
      <c r="F556" s="159"/>
    </row>
    <row r="557" spans="1:6" ht="21" hidden="1" customHeight="1" outlineLevel="1" x14ac:dyDescent="0.2">
      <c r="A557" s="160" t="s">
        <v>2442</v>
      </c>
      <c r="B557" s="160"/>
      <c r="C557" s="160"/>
      <c r="D557" s="160"/>
      <c r="E557" s="160"/>
      <c r="F557" s="161"/>
    </row>
    <row r="558" spans="1:6" ht="18" hidden="1" customHeight="1" outlineLevel="1" x14ac:dyDescent="0.2">
      <c r="A558" s="158" t="s">
        <v>2491</v>
      </c>
      <c r="B558" s="158"/>
      <c r="C558" s="158"/>
      <c r="D558" s="158"/>
      <c r="E558" s="158"/>
      <c r="F558" s="159"/>
    </row>
    <row r="559" spans="1:6" ht="30.95" hidden="1" customHeight="1" outlineLevel="1" x14ac:dyDescent="0.2">
      <c r="A559" s="158" t="s">
        <v>2492</v>
      </c>
      <c r="B559" s="158"/>
      <c r="C559" s="158"/>
      <c r="D559" s="158"/>
      <c r="E559" s="158"/>
      <c r="F559" s="159"/>
    </row>
    <row r="560" spans="1:6" ht="44.1" hidden="1" customHeight="1" outlineLevel="1" x14ac:dyDescent="0.2">
      <c r="A560" s="158" t="s">
        <v>2499</v>
      </c>
      <c r="B560" s="158"/>
      <c r="C560" s="158"/>
      <c r="D560" s="158"/>
      <c r="E560" s="158"/>
      <c r="F560" s="159"/>
    </row>
    <row r="561" spans="1:6" ht="44.1" hidden="1" customHeight="1" outlineLevel="1" x14ac:dyDescent="0.2">
      <c r="A561" s="158" t="s">
        <v>2457</v>
      </c>
      <c r="B561" s="158"/>
      <c r="C561" s="158"/>
      <c r="D561" s="158"/>
      <c r="E561" s="158"/>
      <c r="F561" s="159"/>
    </row>
    <row r="562" spans="1:6" ht="9" hidden="1" customHeight="1" outlineLevel="1" x14ac:dyDescent="0.2">
      <c r="A562" s="158" t="s">
        <v>2441</v>
      </c>
      <c r="B562" s="158"/>
      <c r="C562" s="158"/>
      <c r="D562" s="158"/>
      <c r="E562" s="158"/>
      <c r="F562" s="159"/>
    </row>
    <row r="563" spans="1:6" ht="30.95" hidden="1" customHeight="1" outlineLevel="1" x14ac:dyDescent="0.2">
      <c r="A563" s="158" t="s">
        <v>2450</v>
      </c>
      <c r="B563" s="158"/>
      <c r="C563" s="158"/>
      <c r="D563" s="158"/>
      <c r="E563" s="158"/>
      <c r="F563" s="159"/>
    </row>
    <row r="564" spans="1:6" ht="9" hidden="1" customHeight="1" outlineLevel="1" x14ac:dyDescent="0.2">
      <c r="A564" s="158" t="s">
        <v>2441</v>
      </c>
      <c r="B564" s="158"/>
      <c r="C564" s="158"/>
      <c r="D564" s="158"/>
      <c r="E564" s="158"/>
      <c r="F564" s="159"/>
    </row>
    <row r="565" spans="1:6" ht="30.95" hidden="1" customHeight="1" outlineLevel="1" x14ac:dyDescent="0.2">
      <c r="A565" s="158" t="s">
        <v>2458</v>
      </c>
      <c r="B565" s="158"/>
      <c r="C565" s="158"/>
      <c r="D565" s="158"/>
      <c r="E565" s="158"/>
      <c r="F565" s="159"/>
    </row>
    <row r="566" spans="1:6" ht="9" hidden="1" customHeight="1" outlineLevel="1" x14ac:dyDescent="0.2">
      <c r="A566" s="158" t="s">
        <v>2441</v>
      </c>
      <c r="B566" s="158"/>
      <c r="C566" s="158"/>
      <c r="D566" s="158"/>
      <c r="E566" s="158"/>
      <c r="F566" s="159"/>
    </row>
    <row r="567" spans="1:6" ht="30.95" hidden="1" customHeight="1" outlineLevel="1" x14ac:dyDescent="0.2">
      <c r="A567" s="158" t="s">
        <v>2500</v>
      </c>
      <c r="B567" s="158"/>
      <c r="C567" s="158"/>
      <c r="D567" s="158"/>
      <c r="E567" s="158"/>
      <c r="F567" s="159"/>
    </row>
    <row r="568" spans="1:6" ht="9" hidden="1" customHeight="1" outlineLevel="1" x14ac:dyDescent="0.2">
      <c r="A568" s="158" t="s">
        <v>2441</v>
      </c>
      <c r="B568" s="158"/>
      <c r="C568" s="158"/>
      <c r="D568" s="158"/>
      <c r="E568" s="158"/>
      <c r="F568" s="159"/>
    </row>
    <row r="569" spans="1:6" ht="21" hidden="1" customHeight="1" outlineLevel="1" x14ac:dyDescent="0.2">
      <c r="A569" s="160" t="s">
        <v>2443</v>
      </c>
      <c r="B569" s="160"/>
      <c r="C569" s="160"/>
      <c r="D569" s="160"/>
      <c r="E569" s="160"/>
      <c r="F569" s="161"/>
    </row>
    <row r="570" spans="1:6" ht="9" hidden="1" customHeight="1" outlineLevel="1" x14ac:dyDescent="0.2">
      <c r="A570" s="158" t="s">
        <v>2441</v>
      </c>
      <c r="B570" s="158"/>
      <c r="C570" s="158"/>
      <c r="D570" s="158"/>
      <c r="E570" s="158"/>
      <c r="F570" s="159"/>
    </row>
    <row r="571" spans="1:6" ht="18" hidden="1" customHeight="1" outlineLevel="1" x14ac:dyDescent="0.2">
      <c r="A571" s="158" t="s">
        <v>2493</v>
      </c>
      <c r="B571" s="158"/>
      <c r="C571" s="158"/>
      <c r="D571" s="158"/>
      <c r="E571" s="158"/>
      <c r="F571" s="159"/>
    </row>
    <row r="572" spans="1:6" ht="30.95" hidden="1" customHeight="1" outlineLevel="1" x14ac:dyDescent="0.2">
      <c r="A572" s="158" t="s">
        <v>2486</v>
      </c>
      <c r="B572" s="158"/>
      <c r="C572" s="158"/>
      <c r="D572" s="158"/>
      <c r="E572" s="158"/>
      <c r="F572" s="159"/>
    </row>
    <row r="573" spans="1:6" ht="30.95" hidden="1" customHeight="1" outlineLevel="1" x14ac:dyDescent="0.2">
      <c r="A573" s="158" t="s">
        <v>2487</v>
      </c>
      <c r="B573" s="158"/>
      <c r="C573" s="158"/>
      <c r="D573" s="158"/>
      <c r="E573" s="158"/>
      <c r="F573" s="159"/>
    </row>
    <row r="574" spans="1:6" ht="56.1" hidden="1" customHeight="1" outlineLevel="1" x14ac:dyDescent="0.2">
      <c r="A574" s="158" t="s">
        <v>2531</v>
      </c>
      <c r="B574" s="158"/>
      <c r="C574" s="158"/>
      <c r="D574" s="158"/>
      <c r="E574" s="158"/>
      <c r="F574" s="159"/>
    </row>
    <row r="575" spans="1:6" ht="30.95" hidden="1" customHeight="1" outlineLevel="1" x14ac:dyDescent="0.2">
      <c r="A575" s="158" t="s">
        <v>2489</v>
      </c>
      <c r="B575" s="158"/>
      <c r="C575" s="158"/>
      <c r="D575" s="158"/>
      <c r="E575" s="158"/>
      <c r="F575" s="159"/>
    </row>
    <row r="576" spans="1:6" ht="30.95" hidden="1" customHeight="1" outlineLevel="1" x14ac:dyDescent="0.2">
      <c r="A576" s="158" t="s">
        <v>2501</v>
      </c>
      <c r="B576" s="158"/>
      <c r="C576" s="158"/>
      <c r="D576" s="158"/>
      <c r="E576" s="158"/>
      <c r="F576" s="159"/>
    </row>
    <row r="577" spans="1:6" ht="30.95" hidden="1" customHeight="1" outlineLevel="1" x14ac:dyDescent="0.2">
      <c r="A577" s="158" t="s">
        <v>2451</v>
      </c>
      <c r="B577" s="158"/>
      <c r="C577" s="158"/>
      <c r="D577" s="158"/>
      <c r="E577" s="158"/>
      <c r="F577" s="159"/>
    </row>
    <row r="578" spans="1:6" ht="9" hidden="1" customHeight="1" outlineLevel="1" x14ac:dyDescent="0.2">
      <c r="A578" s="158" t="s">
        <v>2441</v>
      </c>
      <c r="B578" s="158"/>
      <c r="C578" s="158"/>
      <c r="D578" s="158"/>
      <c r="E578" s="158"/>
      <c r="F578" s="159"/>
    </row>
    <row r="579" spans="1:6" ht="21" hidden="1" customHeight="1" outlineLevel="1" x14ac:dyDescent="0.2">
      <c r="A579" s="160" t="s">
        <v>2444</v>
      </c>
      <c r="B579" s="160"/>
      <c r="C579" s="160"/>
      <c r="D579" s="160"/>
      <c r="E579" s="160"/>
      <c r="F579" s="161"/>
    </row>
    <row r="580" spans="1:6" ht="9" hidden="1" customHeight="1" outlineLevel="1" x14ac:dyDescent="0.2">
      <c r="A580" s="158" t="s">
        <v>2441</v>
      </c>
      <c r="B580" s="158"/>
      <c r="C580" s="158"/>
      <c r="D580" s="158"/>
      <c r="E580" s="158"/>
      <c r="F580" s="159"/>
    </row>
    <row r="581" spans="1:6" ht="18.95" hidden="1" customHeight="1" outlineLevel="1" x14ac:dyDescent="0.2">
      <c r="A581" s="158" t="s">
        <v>2452</v>
      </c>
      <c r="B581" s="158"/>
      <c r="C581" s="158"/>
      <c r="D581" s="158"/>
      <c r="E581" s="158"/>
      <c r="F581" s="159"/>
    </row>
    <row r="582" spans="1:6" ht="9" hidden="1" customHeight="1" outlineLevel="1" x14ac:dyDescent="0.2">
      <c r="A582" s="158" t="s">
        <v>2441</v>
      </c>
      <c r="B582" s="158"/>
      <c r="C582" s="158"/>
      <c r="D582" s="158"/>
      <c r="E582" s="158"/>
      <c r="F582" s="159"/>
    </row>
    <row r="583" spans="1:6" ht="18.95" hidden="1" customHeight="1" outlineLevel="1" x14ac:dyDescent="0.2">
      <c r="A583" s="162" t="s">
        <v>2480</v>
      </c>
      <c r="B583" s="162"/>
      <c r="C583" s="162"/>
      <c r="D583" s="162"/>
      <c r="E583" s="162"/>
      <c r="F583" s="163"/>
    </row>
    <row r="584" spans="1:6" ht="18.95" hidden="1" customHeight="1" outlineLevel="1" x14ac:dyDescent="0.2">
      <c r="A584" s="162" t="s">
        <v>2481</v>
      </c>
      <c r="B584" s="162"/>
      <c r="C584" s="162"/>
      <c r="D584" s="162"/>
      <c r="E584" s="162"/>
      <c r="F584" s="163"/>
    </row>
    <row r="585" spans="1:6" ht="9" hidden="1" customHeight="1" outlineLevel="1" x14ac:dyDescent="0.2">
      <c r="A585" s="158" t="s">
        <v>2441</v>
      </c>
      <c r="B585" s="158"/>
      <c r="C585" s="158"/>
      <c r="D585" s="158"/>
      <c r="E585" s="158"/>
      <c r="F585" s="159"/>
    </row>
    <row r="586" spans="1:6" ht="44.1" hidden="1" customHeight="1" outlineLevel="1" x14ac:dyDescent="0.2">
      <c r="A586" s="158" t="inlineStr">
        <is>
          <t>Для отверстия создайте другую замкнутую линию и передайте в Opening её имя и имя наружной границы, внутри которой находится отверстие. Если нужны ссылки на отдельные стороны, задайте имена в RectanglePath через bottomEdgeID/rightEdgeID/topEdgeID/leftEdgeID, а для многоугольника — в CPolygonSpec.AddVertex через outgoingEdgeID и cornerID. Например, Top и Bottom затем можно передать в Chain вместе с именем исходной линии и параметрами концов от 0 до 1. Имена сохраняют исходный смысл после поворота и отражения. Примеры и правила публикации контуров приведены в modSectionRecipeApiGuide этой книги.</t>
        </is>
      </c>
      <c r="B586" s="158"/>
      <c r="C586" s="158"/>
      <c r="D586" s="158"/>
      <c r="E586" s="158"/>
      <c r="F586" s="159"/>
    </row>
    <row r="587" spans="1:6" ht="9" hidden="1" customHeight="1" outlineLevel="1" x14ac:dyDescent="0.2">
      <c r="A587" s="158" t="s">
        <v>2441</v>
      </c>
      <c r="B587" s="158"/>
      <c r="C587" s="158"/>
      <c r="D587" s="158"/>
      <c r="E587" s="158"/>
      <c r="F587" s="159"/>
    </row>
    <row r="588" spans="1:6" ht="21" hidden="1" customHeight="1" outlineLevel="1" x14ac:dyDescent="0.2">
      <c r="A588" s="160" t="s">
        <v>2445</v>
      </c>
      <c r="B588" s="160"/>
      <c r="C588" s="160"/>
      <c r="D588" s="160"/>
      <c r="E588" s="160"/>
      <c r="F588" s="161"/>
    </row>
    <row r="589" spans="1:6" ht="9" hidden="1" customHeight="1" outlineLevel="1" x14ac:dyDescent="0.2">
      <c r="A589" s="158" t="s">
        <v>2441</v>
      </c>
      <c r="B589" s="158"/>
      <c r="C589" s="158"/>
      <c r="D589" s="158"/>
      <c r="E589" s="158"/>
      <c r="F589" s="159"/>
    </row>
    <row r="590" spans="1:6" ht="30.95" hidden="1" customHeight="1" outlineLevel="1" x14ac:dyDescent="0.2">
      <c r="A590" s="158" t="s">
        <v>2459</v>
      </c>
      <c r="B590" s="158"/>
      <c r="C590" s="158"/>
      <c r="D590" s="158"/>
      <c r="E590" s="158"/>
      <c r="F590" s="159"/>
    </row>
    <row r="591" spans="1:6" ht="9" hidden="1" customHeight="1" outlineLevel="1" x14ac:dyDescent="0.2">
      <c r="A591" s="158" t="s">
        <v>2441</v>
      </c>
      <c r="B591" s="158"/>
      <c r="C591" s="158"/>
      <c r="D591" s="158"/>
      <c r="E591" s="158"/>
      <c r="F591" s="159"/>
    </row>
    <row r="592" spans="1:6" ht="18.95" hidden="1" customHeight="1" outlineLevel="1" x14ac:dyDescent="0.2">
      <c r="A592" s="162" t="s">
        <v>2482</v>
      </c>
      <c r="B592" s="162"/>
      <c r="C592" s="162"/>
      <c r="D592" s="162"/>
      <c r="E592" s="162"/>
      <c r="F592" s="163"/>
    </row>
    <row r="593" spans="1:6" ht="18.95" hidden="1" customHeight="1" outlineLevel="1" x14ac:dyDescent="0.2">
      <c r="A593" s="162" t="s">
        <v>2483</v>
      </c>
      <c r="B593" s="162"/>
      <c r="C593" s="162"/>
      <c r="D593" s="162"/>
      <c r="E593" s="162"/>
      <c r="F593" s="163"/>
    </row>
    <row r="594" spans="1:6" ht="18.95" hidden="1" customHeight="1" outlineLevel="1" x14ac:dyDescent="0.2">
      <c r="A594" s="162" t="s">
        <v>2484</v>
      </c>
      <c r="B594" s="162"/>
      <c r="C594" s="162"/>
      <c r="D594" s="162"/>
      <c r="E594" s="162"/>
      <c r="F594" s="163"/>
    </row>
    <row r="595" spans="1:6" ht="9" hidden="1" customHeight="1" outlineLevel="1" x14ac:dyDescent="0.2">
      <c r="A595" s="158" t="s">
        <v>2441</v>
      </c>
      <c r="B595" s="158"/>
      <c r="C595" s="158"/>
      <c r="D595" s="158"/>
      <c r="E595" s="158"/>
      <c r="F595" s="159"/>
    </row>
    <row r="596" spans="1:6" ht="30.95" hidden="1" customHeight="1" outlineLevel="1" x14ac:dyDescent="0.2">
      <c r="A596" s="158" t="s">
        <v>2454</v>
      </c>
      <c r="B596" s="158"/>
      <c r="C596" s="158"/>
      <c r="D596" s="158"/>
      <c r="E596" s="158"/>
      <c r="F596" s="159"/>
    </row>
    <row r="597" spans="1:6" ht="9" hidden="1" customHeight="1" outlineLevel="1" x14ac:dyDescent="0.2">
      <c r="A597" s="158" t="s">
        <v>2441</v>
      </c>
      <c r="B597" s="158"/>
      <c r="C597" s="158"/>
      <c r="D597" s="158"/>
      <c r="E597" s="158"/>
      <c r="F597" s="159"/>
    </row>
    <row r="598" spans="1:6" ht="21" hidden="1" customHeight="1" outlineLevel="1" x14ac:dyDescent="0.2">
      <c r="A598" s="160" t="s">
        <v>2446</v>
      </c>
      <c r="B598" s="160"/>
      <c r="C598" s="160"/>
      <c r="D598" s="160"/>
      <c r="E598" s="160"/>
      <c r="F598" s="161"/>
    </row>
    <row r="599" spans="1:6" ht="9" hidden="1" customHeight="1" outlineLevel="1" x14ac:dyDescent="0.2">
      <c r="A599" s="158" t="s">
        <v>2441</v>
      </c>
      <c r="B599" s="158"/>
      <c r="C599" s="158"/>
      <c r="D599" s="158"/>
      <c r="E599" s="158"/>
      <c r="F599" s="159"/>
    </row>
    <row r="600" spans="1:6" ht="18" hidden="1" customHeight="1" outlineLevel="1" x14ac:dyDescent="0.2">
      <c r="A600" s="158" t="s">
        <v>2455</v>
      </c>
      <c r="B600" s="158"/>
      <c r="C600" s="158"/>
      <c r="D600" s="158"/>
      <c r="E600" s="158"/>
      <c r="F600" s="159"/>
    </row>
    <row r="601" spans="1:6" ht="9" hidden="1" customHeight="1" outlineLevel="1" x14ac:dyDescent="0.2">
      <c r="A601" s="158" t="s">
        <v>2441</v>
      </c>
      <c r="B601" s="158"/>
      <c r="C601" s="158"/>
      <c r="D601" s="158"/>
      <c r="E601" s="158"/>
      <c r="F601" s="159"/>
    </row>
    <row r="602" spans="1:6" ht="18.95" hidden="1" customHeight="1" outlineLevel="1" x14ac:dyDescent="0.2">
      <c r="A602" s="162" t="s">
        <v>2488</v>
      </c>
      <c r="B602" s="162"/>
      <c r="C602" s="162"/>
      <c r="D602" s="162"/>
      <c r="E602" s="162"/>
      <c r="F602" s="163"/>
    </row>
    <row r="603" spans="1:6" ht="18.95" hidden="1" customHeight="1" outlineLevel="1" x14ac:dyDescent="0.2">
      <c r="A603" s="162" t="s">
        <v>2485</v>
      </c>
      <c r="B603" s="162"/>
      <c r="C603" s="162"/>
      <c r="D603" s="162"/>
      <c r="E603" s="162"/>
      <c r="F603" s="163"/>
    </row>
    <row r="604" spans="1:6" ht="9" hidden="1" customHeight="1" outlineLevel="1" x14ac:dyDescent="0.2">
      <c r="A604" s="158" t="s">
        <v>2441</v>
      </c>
      <c r="B604" s="158"/>
      <c r="C604" s="158"/>
      <c r="D604" s="158"/>
      <c r="E604" s="158"/>
      <c r="F604" s="159"/>
    </row>
    <row r="605" spans="1:6" ht="18" hidden="1" customHeight="1" outlineLevel="1" x14ac:dyDescent="0.2">
      <c r="A605" s="158" t="s">
        <v>2456</v>
      </c>
      <c r="B605" s="158"/>
      <c r="C605" s="158"/>
      <c r="D605" s="158"/>
      <c r="E605" s="158"/>
      <c r="F605" s="159"/>
    </row>
    <row r="606" spans="1:6" ht="9" hidden="1" customHeight="1" outlineLevel="1" x14ac:dyDescent="0.2">
      <c r="A606" s="158" t="s">
        <v>2441</v>
      </c>
      <c r="B606" s="158"/>
      <c r="C606" s="158"/>
      <c r="D606" s="158"/>
      <c r="E606" s="158"/>
      <c r="F606" s="159"/>
    </row>
    <row r="607" spans="1:6" ht="21" hidden="1" customHeight="1" outlineLevel="1" x14ac:dyDescent="0.2">
      <c r="A607" s="160" t="s">
        <v>2478</v>
      </c>
      <c r="B607" s="160"/>
      <c r="C607" s="160"/>
      <c r="D607" s="160"/>
      <c r="E607" s="160"/>
      <c r="F607" s="161"/>
    </row>
    <row r="608" spans="1:6" ht="9" hidden="1" customHeight="1" outlineLevel="1" x14ac:dyDescent="0.2">
      <c r="A608" s="158" t="s">
        <v>2441</v>
      </c>
      <c r="B608" s="158"/>
      <c r="C608" s="158"/>
      <c r="D608" s="158"/>
      <c r="E608" s="158"/>
      <c r="F608" s="159"/>
    </row>
    <row r="609" spans="1:6" ht="30.95" hidden="1" customHeight="1" outlineLevel="1" x14ac:dyDescent="0.2">
      <c r="A609" s="158" t="s">
        <v>2479</v>
      </c>
      <c r="B609" s="158"/>
      <c r="C609" s="158"/>
      <c r="D609" s="158"/>
      <c r="E609" s="158"/>
      <c r="F609" s="159"/>
    </row>
    <row r="610" spans="1:6" ht="9" hidden="1" customHeight="1" outlineLevel="1" x14ac:dyDescent="0.2">
      <c r="A610" s="158" t="s">
        <v>2441</v>
      </c>
      <c r="B610" s="158"/>
      <c r="C610" s="158"/>
      <c r="D610" s="158"/>
      <c r="E610" s="158"/>
      <c r="F610" s="159"/>
    </row>
    <row r="611" spans="1:6" ht="30.95" hidden="1" customHeight="1" outlineLevel="1" x14ac:dyDescent="0.2">
      <c r="A611" s="158" t="s">
        <v>2490</v>
      </c>
      <c r="B611" s="158"/>
      <c r="C611" s="158"/>
      <c r="D611" s="158"/>
      <c r="E611" s="158"/>
      <c r="F611" s="159"/>
    </row>
    <row r="612" spans="1:6" ht="9" hidden="1" customHeight="1" outlineLevel="1" x14ac:dyDescent="0.2">
      <c r="A612" s="156" t="s">
        <v>2441</v>
      </c>
      <c r="B612" s="156"/>
      <c r="C612" s="156"/>
      <c r="D612" s="156"/>
      <c r="E612" s="156"/>
      <c r="F612" s="157"/>
    </row>
    <row r="613" spans="1:6" ht="20.25" x14ac:dyDescent="0.2">
      <c r="A613" s="177" t="s">
        <v>629</v>
      </c>
      <c r="B613" s="177"/>
      <c r="C613" s="177"/>
      <c r="D613" s="177"/>
      <c r="E613" s="177"/>
      <c r="F613" s="178"/>
    </row>
    <row r="614" spans="1:6" outlineLevel="1" x14ac:dyDescent="0.2">
      <c r="A614" s="30" t="s">
        <v>630</v>
      </c>
      <c r="B614" s="29"/>
      <c r="C614" s="29"/>
      <c r="D614" s="29"/>
      <c r="E614" s="29"/>
      <c r="F614" s="107"/>
    </row>
    <row r="615" spans="1:6" outlineLevel="1" x14ac:dyDescent="0.2">
      <c r="A615" s="29" t="s">
        <v>631</v>
      </c>
      <c r="B615" s="29" t="s">
        <v>2465</v>
      </c>
      <c r="C615" s="29"/>
      <c r="D615" s="29"/>
      <c r="E615" s="29"/>
      <c r="F615" s="107"/>
    </row>
    <row r="616" spans="1:6" outlineLevel="1" x14ac:dyDescent="0.2">
      <c r="A616" s="29" t="s">
        <v>632</v>
      </c>
      <c r="B616" s="29" t="s">
        <v>2466</v>
      </c>
      <c r="C616" s="29"/>
      <c r="D616" s="29"/>
      <c r="E616" s="29"/>
      <c r="F616" s="107"/>
    </row>
    <row r="617" spans="1:6" ht="30" customHeight="1" outlineLevel="1" x14ac:dyDescent="0.2">
      <c r="A617" s="29" t="s">
        <v>2463</v>
      </c>
      <c r="B617" s="29" t="s">
        <v>2467</v>
      </c>
      <c r="C617" s="29"/>
      <c r="D617" s="29"/>
      <c r="E617" s="29"/>
      <c r="F617" s="107"/>
    </row>
    <row r="618" spans="1:6" outlineLevel="1" x14ac:dyDescent="0.2">
      <c r="A618" s="29"/>
      <c r="B618" s="29"/>
      <c r="C618" s="29"/>
      <c r="D618" s="29"/>
      <c r="E618" s="29"/>
      <c r="F618" s="107"/>
    </row>
    <row r="619" spans="1:6" ht="25.5" outlineLevel="1" x14ac:dyDescent="0.2">
      <c r="A619" s="26" t="s">
        <v>633</v>
      </c>
      <c r="B619" s="27"/>
      <c r="C619" s="29"/>
      <c r="D619" s="29"/>
      <c r="E619" s="29"/>
      <c r="F619" s="107"/>
    </row>
    <row r="620" spans="1:6" ht="25.5" outlineLevel="1" x14ac:dyDescent="0.2">
      <c r="A620" s="29" t="s">
        <v>634</v>
      </c>
      <c r="B620" s="29" t="s">
        <v>635</v>
      </c>
      <c r="C620" s="29"/>
      <c r="D620" s="29"/>
      <c r="E620" s="29"/>
      <c r="F620" s="107"/>
    </row>
    <row r="621" spans="1:6" ht="38.25" outlineLevel="1" x14ac:dyDescent="0.2">
      <c r="A621" s="29" t="s">
        <v>636</v>
      </c>
      <c r="B621" s="29" t="s">
        <v>2404</v>
      </c>
      <c r="C621" s="29"/>
      <c r="D621" s="29"/>
      <c r="E621" s="29"/>
      <c r="F621" s="107"/>
    </row>
    <row r="622" spans="1:6" ht="51" outlineLevel="1" x14ac:dyDescent="0.2">
      <c r="A622" s="29" t="s">
        <v>637</v>
      </c>
      <c r="B622" s="29" t="s">
        <v>1792</v>
      </c>
      <c r="C622" s="29"/>
      <c r="D622" s="29"/>
      <c r="E622" s="29"/>
      <c r="F622" s="107"/>
    </row>
    <row r="623" spans="1:6" ht="25.5" outlineLevel="1" x14ac:dyDescent="0.2">
      <c r="A623" s="29" t="s">
        <v>638</v>
      </c>
      <c r="B623" s="29" t="s">
        <v>2405</v>
      </c>
      <c r="C623" s="29"/>
      <c r="D623" s="29"/>
      <c r="E623" s="29"/>
      <c r="F623" s="107"/>
    </row>
    <row r="624" spans="1:6" ht="38.25" outlineLevel="1" x14ac:dyDescent="0.2">
      <c r="A624" s="29" t="s">
        <v>639</v>
      </c>
      <c r="B624" s="29" t="s">
        <v>640</v>
      </c>
      <c r="C624" s="29"/>
      <c r="D624" s="29"/>
      <c r="E624" s="29"/>
      <c r="F624" s="107"/>
    </row>
    <row r="625" spans="1:6" ht="25.5" outlineLevel="1" x14ac:dyDescent="0.2">
      <c r="A625" s="29" t="s">
        <v>641</v>
      </c>
      <c r="B625" s="29" t="s">
        <v>2449</v>
      </c>
      <c r="C625" s="29"/>
      <c r="D625" s="29"/>
      <c r="E625" s="29"/>
      <c r="F625" s="107"/>
    </row>
    <row r="626" spans="1:6" ht="38.25" outlineLevel="1" x14ac:dyDescent="0.2">
      <c r="A626" s="29" t="s">
        <v>642</v>
      </c>
      <c r="B626" s="29" t="s">
        <v>643</v>
      </c>
      <c r="C626" s="29"/>
      <c r="D626" s="29"/>
      <c r="E626" s="29"/>
      <c r="F626" s="107"/>
    </row>
    <row r="627" spans="1:6" outlineLevel="1" x14ac:dyDescent="0.2">
      <c r="A627" s="29"/>
      <c r="B627" s="29"/>
      <c r="C627" s="29"/>
      <c r="D627" s="29"/>
      <c r="E627" s="29"/>
      <c r="F627" s="107"/>
    </row>
    <row r="628" spans="1:6" outlineLevel="1" x14ac:dyDescent="0.2">
      <c r="A628" s="29"/>
      <c r="B628" s="29"/>
      <c r="C628" s="29"/>
      <c r="D628" s="29"/>
      <c r="E628" s="29"/>
      <c r="F628" s="107"/>
    </row>
    <row r="629" spans="1:6" outlineLevel="1" x14ac:dyDescent="0.2">
      <c r="A629" s="151" t="s">
        <v>263</v>
      </c>
      <c r="B629" s="151"/>
      <c r="C629" s="151"/>
      <c r="D629" s="151"/>
      <c r="E629" s="151"/>
      <c r="F629" s="152"/>
    </row>
    <row r="630" spans="1:6" ht="25.5" outlineLevel="1" x14ac:dyDescent="0.2">
      <c r="A630" s="29">
        <v>1</v>
      </c>
      <c r="B630" s="31" t="s">
        <v>1793</v>
      </c>
      <c r="C630" s="29"/>
      <c r="D630" s="29"/>
      <c r="E630" s="29"/>
      <c r="F630" s="107"/>
    </row>
    <row r="631" spans="1:6" ht="25.5" outlineLevel="1" x14ac:dyDescent="0.2">
      <c r="A631" s="29">
        <v>2</v>
      </c>
      <c r="B631" s="31" t="s">
        <v>1794</v>
      </c>
      <c r="C631" s="29"/>
      <c r="D631" s="29"/>
      <c r="E631" s="29"/>
      <c r="F631" s="107"/>
    </row>
    <row r="632" spans="1:6" ht="25.5" outlineLevel="1" x14ac:dyDescent="0.2">
      <c r="A632" s="29">
        <v>3</v>
      </c>
      <c r="B632" s="31" t="s">
        <v>2225</v>
      </c>
      <c r="C632" s="29"/>
      <c r="D632" s="29"/>
      <c r="E632" s="29"/>
      <c r="F632" s="107"/>
    </row>
    <row r="633" spans="1:6" ht="25.5" outlineLevel="1" x14ac:dyDescent="0.2">
      <c r="A633" s="29">
        <v>4</v>
      </c>
      <c r="B633" s="31" t="s">
        <v>1795</v>
      </c>
      <c r="C633" s="29"/>
      <c r="D633" s="29"/>
      <c r="E633" s="29"/>
      <c r="F633" s="107"/>
    </row>
    <row r="634" spans="1:6" ht="25.5" outlineLevel="1" x14ac:dyDescent="0.2">
      <c r="A634" s="29">
        <v>5</v>
      </c>
      <c r="B634" s="31" t="s">
        <v>1796</v>
      </c>
      <c r="C634" s="29"/>
      <c r="D634" s="29"/>
      <c r="E634" s="29"/>
      <c r="F634" s="107"/>
    </row>
    <row r="635" spans="1:6" ht="25.5" outlineLevel="1" x14ac:dyDescent="0.2">
      <c r="A635" s="29">
        <v>6</v>
      </c>
      <c r="B635" s="31" t="s">
        <v>2226</v>
      </c>
      <c r="C635" s="29"/>
      <c r="D635" s="29"/>
      <c r="E635" s="29"/>
      <c r="F635" s="107"/>
    </row>
    <row r="636" spans="1:6" ht="38.25" outlineLevel="1" x14ac:dyDescent="0.2">
      <c r="A636" s="29">
        <v>7</v>
      </c>
      <c r="B636" s="31" t="s">
        <v>1797</v>
      </c>
      <c r="C636" s="29"/>
      <c r="D636" s="29"/>
      <c r="E636" s="29"/>
      <c r="F636" s="107"/>
    </row>
    <row r="637" spans="1:6" ht="38.25" outlineLevel="1" x14ac:dyDescent="0.2">
      <c r="A637" s="29">
        <v>8</v>
      </c>
      <c r="B637" s="31" t="s">
        <v>1798</v>
      </c>
      <c r="C637" s="29"/>
      <c r="D637" s="29"/>
      <c r="E637" s="29"/>
      <c r="F637" s="107"/>
    </row>
    <row r="638" spans="1:6" ht="25.5" outlineLevel="1" x14ac:dyDescent="0.2">
      <c r="A638" s="29">
        <v>9</v>
      </c>
      <c r="B638" s="31" t="s">
        <v>1799</v>
      </c>
      <c r="C638" s="29"/>
      <c r="D638" s="29"/>
      <c r="E638" s="29"/>
      <c r="F638" s="107"/>
    </row>
    <row r="639" spans="1:6" outlineLevel="1" x14ac:dyDescent="0.2">
      <c r="A639" s="29"/>
      <c r="B639" s="29"/>
      <c r="C639" s="29"/>
      <c r="D639" s="29"/>
      <c r="E639" s="29"/>
      <c r="F639" s="107"/>
    </row>
    <row r="640" spans="1:6" outlineLevel="1" x14ac:dyDescent="0.2">
      <c r="A640" s="151" t="s">
        <v>306</v>
      </c>
      <c r="B640" s="151"/>
      <c r="C640" s="151"/>
      <c r="D640" s="151"/>
      <c r="E640" s="151"/>
      <c r="F640" s="152"/>
    </row>
    <row r="641" spans="1:6" ht="38.25" outlineLevel="1" x14ac:dyDescent="0.2">
      <c r="A641" s="29">
        <v>1</v>
      </c>
      <c r="B641" s="31" t="s">
        <v>1800</v>
      </c>
      <c r="C641" s="29"/>
      <c r="D641" s="29"/>
      <c r="E641" s="29"/>
      <c r="F641" s="107"/>
    </row>
    <row r="642" spans="1:6" ht="38.25" outlineLevel="1" x14ac:dyDescent="0.2">
      <c r="A642" s="29">
        <v>2</v>
      </c>
      <c r="B642" s="31" t="s">
        <v>1801</v>
      </c>
      <c r="C642" s="29"/>
      <c r="D642" s="29"/>
      <c r="E642" s="29"/>
      <c r="F642" s="107"/>
    </row>
    <row r="643" spans="1:6" ht="38.25" outlineLevel="1" x14ac:dyDescent="0.2">
      <c r="A643" s="29">
        <v>3</v>
      </c>
      <c r="B643" s="31" t="s">
        <v>1802</v>
      </c>
      <c r="C643" s="29"/>
      <c r="D643" s="29"/>
      <c r="E643" s="29"/>
      <c r="F643" s="107"/>
    </row>
    <row r="644" spans="1:6" ht="25.5" outlineLevel="1" x14ac:dyDescent="0.2">
      <c r="A644" s="29">
        <v>4</v>
      </c>
      <c r="B644" s="31" t="s">
        <v>1803</v>
      </c>
      <c r="C644" s="29"/>
      <c r="D644" s="29"/>
      <c r="E644" s="29"/>
      <c r="F644" s="107"/>
    </row>
    <row r="645" spans="1:6" ht="25.5" outlineLevel="1" x14ac:dyDescent="0.2">
      <c r="A645" s="29">
        <v>5</v>
      </c>
      <c r="B645" s="31" t="s">
        <v>1804</v>
      </c>
      <c r="C645" s="29"/>
      <c r="D645" s="29"/>
      <c r="E645" s="29"/>
      <c r="F645" s="107"/>
    </row>
    <row r="646" spans="1:6" ht="25.5" outlineLevel="1" x14ac:dyDescent="0.2">
      <c r="A646" s="29">
        <v>6</v>
      </c>
      <c r="B646" s="31" t="s">
        <v>1805</v>
      </c>
      <c r="C646" s="29"/>
      <c r="D646" s="29"/>
      <c r="E646" s="29"/>
      <c r="F646" s="107"/>
    </row>
    <row r="647" spans="1:6" outlineLevel="1" x14ac:dyDescent="0.2">
      <c r="A647" s="29"/>
      <c r="B647" s="29"/>
      <c r="C647" s="29"/>
      <c r="D647" s="29"/>
      <c r="E647" s="29"/>
      <c r="F647" s="107"/>
    </row>
    <row r="648" spans="1:6" outlineLevel="1" x14ac:dyDescent="0.2">
      <c r="A648" s="151" t="s">
        <v>293</v>
      </c>
      <c r="B648" s="151"/>
      <c r="C648" s="151"/>
      <c r="D648" s="151"/>
      <c r="E648" s="151"/>
      <c r="F648" s="152"/>
    </row>
    <row r="649" spans="1:6" ht="25.5" outlineLevel="1" x14ac:dyDescent="0.2">
      <c r="A649" s="29">
        <v>1</v>
      </c>
      <c r="B649" s="31" t="s">
        <v>2227</v>
      </c>
      <c r="C649" s="29"/>
      <c r="D649" s="29"/>
      <c r="E649" s="29"/>
      <c r="F649" s="107"/>
    </row>
    <row r="650" spans="1:6" ht="25.5" outlineLevel="1" x14ac:dyDescent="0.2">
      <c r="A650" s="29">
        <v>2</v>
      </c>
      <c r="B650" s="31" t="s">
        <v>1806</v>
      </c>
      <c r="C650" s="29"/>
      <c r="D650" s="29"/>
      <c r="E650" s="29"/>
      <c r="F650" s="107"/>
    </row>
    <row r="651" spans="1:6" ht="25.5" outlineLevel="1" x14ac:dyDescent="0.2">
      <c r="A651" s="29">
        <v>3</v>
      </c>
      <c r="B651" s="31" t="s">
        <v>1807</v>
      </c>
      <c r="C651" s="29"/>
      <c r="D651" s="29"/>
      <c r="E651" s="29"/>
      <c r="F651" s="107"/>
    </row>
    <row r="652" spans="1:6" ht="25.5" outlineLevel="1" x14ac:dyDescent="0.2">
      <c r="A652" s="29">
        <v>4</v>
      </c>
      <c r="B652" s="31" t="s">
        <v>1808</v>
      </c>
      <c r="C652" s="29"/>
      <c r="D652" s="29"/>
      <c r="E652" s="29"/>
      <c r="F652" s="107"/>
    </row>
    <row r="653" spans="1:6" ht="38.25" outlineLevel="1" x14ac:dyDescent="0.2">
      <c r="A653" s="29">
        <v>5</v>
      </c>
      <c r="B653" s="31" t="s">
        <v>1809</v>
      </c>
      <c r="C653" s="29"/>
      <c r="D653" s="29"/>
      <c r="E653" s="29"/>
      <c r="F653" s="107"/>
    </row>
    <row r="654" spans="1:6" ht="25.5" outlineLevel="1" x14ac:dyDescent="0.2">
      <c r="A654" s="29">
        <v>6</v>
      </c>
      <c r="B654" s="31" t="s">
        <v>1810</v>
      </c>
      <c r="C654" s="29"/>
      <c r="D654" s="29"/>
      <c r="E654" s="29"/>
      <c r="F654" s="107"/>
    </row>
    <row r="655" spans="1:6" ht="38.25" outlineLevel="1" x14ac:dyDescent="0.2">
      <c r="A655" s="29">
        <v>7</v>
      </c>
      <c r="B655" s="31" t="s">
        <v>1811</v>
      </c>
      <c r="C655" s="29"/>
      <c r="D655" s="29"/>
      <c r="E655" s="29"/>
      <c r="F655" s="107"/>
    </row>
    <row r="656" spans="1:6" ht="25.5" outlineLevel="1" x14ac:dyDescent="0.2">
      <c r="A656" s="29">
        <v>8</v>
      </c>
      <c r="B656" s="31" t="s">
        <v>1812</v>
      </c>
      <c r="C656" s="29"/>
      <c r="D656" s="29"/>
      <c r="E656" s="29"/>
      <c r="F656" s="107"/>
    </row>
    <row r="657" spans="1:6" ht="38.25" outlineLevel="1" x14ac:dyDescent="0.2">
      <c r="A657" s="29">
        <v>9</v>
      </c>
      <c r="B657" s="31" t="s">
        <v>1813</v>
      </c>
      <c r="C657" s="29"/>
      <c r="D657" s="29"/>
      <c r="E657" s="29"/>
      <c r="F657" s="107"/>
    </row>
    <row r="658" spans="1:6" ht="38.25" outlineLevel="1" x14ac:dyDescent="0.2">
      <c r="A658" s="29">
        <v>10</v>
      </c>
      <c r="B658" s="31" t="s">
        <v>1814</v>
      </c>
      <c r="C658" s="29"/>
      <c r="D658" s="29"/>
      <c r="E658" s="29"/>
      <c r="F658" s="107"/>
    </row>
    <row r="659" spans="1:6" ht="38.25" outlineLevel="1" x14ac:dyDescent="0.2">
      <c r="A659" s="29">
        <v>11</v>
      </c>
      <c r="B659" s="31" t="s">
        <v>1815</v>
      </c>
      <c r="C659" s="29"/>
      <c r="D659" s="29"/>
      <c r="E659" s="29"/>
      <c r="F659" s="107"/>
    </row>
    <row r="660" spans="1:6" ht="25.5" outlineLevel="1" x14ac:dyDescent="0.2">
      <c r="A660" s="29">
        <v>12</v>
      </c>
      <c r="B660" s="31" t="s">
        <v>1816</v>
      </c>
      <c r="C660" s="29"/>
      <c r="D660" s="29"/>
      <c r="E660" s="29"/>
      <c r="F660" s="107"/>
    </row>
    <row r="661" spans="1:6" outlineLevel="1" x14ac:dyDescent="0.2">
      <c r="A661" s="29"/>
      <c r="B661" s="29"/>
      <c r="C661" s="29"/>
      <c r="D661" s="29"/>
      <c r="E661" s="29"/>
      <c r="F661" s="107"/>
    </row>
    <row r="662" spans="1:6" outlineLevel="1" x14ac:dyDescent="0.2">
      <c r="A662" s="29"/>
      <c r="B662" s="26" t="s">
        <v>644</v>
      </c>
      <c r="C662" s="29"/>
      <c r="D662" s="29"/>
      <c r="E662" s="29"/>
      <c r="F662" s="107"/>
    </row>
    <row r="663" spans="1:6" ht="25.5" outlineLevel="1" x14ac:dyDescent="0.2">
      <c r="A663" s="29"/>
      <c r="B663" s="28" t="s">
        <v>2228</v>
      </c>
      <c r="C663" s="28" t="s">
        <v>2229</v>
      </c>
      <c r="D663" s="28" t="s">
        <v>2230</v>
      </c>
      <c r="E663" s="28" t="s">
        <v>2231</v>
      </c>
      <c r="F663" s="109" t="s">
        <v>2232</v>
      </c>
    </row>
    <row r="664" spans="1:6" ht="38.25" outlineLevel="1" x14ac:dyDescent="0.2">
      <c r="A664" s="29"/>
      <c r="B664" s="29" t="s">
        <v>54</v>
      </c>
      <c r="C664" s="29" t="s">
        <v>1817</v>
      </c>
      <c r="D664" s="29" t="s">
        <v>1818</v>
      </c>
      <c r="E664" s="29" t="s">
        <v>1819</v>
      </c>
      <c r="F664" s="107" t="s">
        <v>1820</v>
      </c>
    </row>
    <row r="665" spans="1:6" ht="25.5" outlineLevel="1" x14ac:dyDescent="0.2">
      <c r="A665" s="29"/>
      <c r="B665" s="29" t="s">
        <v>299</v>
      </c>
      <c r="C665" s="29" t="s">
        <v>645</v>
      </c>
      <c r="D665" s="29" t="s">
        <v>1821</v>
      </c>
      <c r="E665" s="29" t="s">
        <v>1822</v>
      </c>
      <c r="F665" s="107" t="s">
        <v>1823</v>
      </c>
    </row>
    <row r="666" spans="1:6" ht="25.5" outlineLevel="1" x14ac:dyDescent="0.2">
      <c r="A666" s="29"/>
      <c r="B666" s="29" t="s">
        <v>300</v>
      </c>
      <c r="C666" s="29" t="s">
        <v>646</v>
      </c>
      <c r="D666" s="29" t="s">
        <v>1824</v>
      </c>
      <c r="E666" s="29" t="s">
        <v>1825</v>
      </c>
      <c r="F666" s="107" t="s">
        <v>1826</v>
      </c>
    </row>
    <row r="667" spans="1:6" ht="38.25" outlineLevel="1" x14ac:dyDescent="0.2">
      <c r="A667" s="29"/>
      <c r="B667" s="29" t="s">
        <v>301</v>
      </c>
      <c r="C667" s="29" t="s">
        <v>1827</v>
      </c>
      <c r="D667" s="29" t="s">
        <v>1828</v>
      </c>
      <c r="E667" s="29" t="s">
        <v>1829</v>
      </c>
      <c r="F667" s="107" t="s">
        <v>1830</v>
      </c>
    </row>
    <row r="668" spans="1:6" ht="25.5" outlineLevel="1" x14ac:dyDescent="0.2">
      <c r="A668" s="29"/>
      <c r="B668" s="29" t="s">
        <v>302</v>
      </c>
      <c r="C668" s="29" t="s">
        <v>1831</v>
      </c>
      <c r="D668" s="29" t="s">
        <v>1832</v>
      </c>
      <c r="E668" s="29" t="s">
        <v>1833</v>
      </c>
      <c r="F668" s="107" t="s">
        <v>1834</v>
      </c>
    </row>
    <row r="669" spans="1:6" ht="38.25" outlineLevel="1" x14ac:dyDescent="0.2">
      <c r="A669" s="29"/>
      <c r="B669" s="29" t="s">
        <v>303</v>
      </c>
      <c r="C669" s="29" t="s">
        <v>1835</v>
      </c>
      <c r="D669" s="29" t="s">
        <v>1836</v>
      </c>
      <c r="E669" s="29" t="s">
        <v>1819</v>
      </c>
      <c r="F669" s="107" t="s">
        <v>1820</v>
      </c>
    </row>
    <row r="670" spans="1:6" outlineLevel="1" x14ac:dyDescent="0.2">
      <c r="A670" s="29"/>
      <c r="B670" s="29"/>
      <c r="C670" s="29"/>
      <c r="D670" s="29"/>
      <c r="E670" s="29"/>
      <c r="F670" s="107"/>
    </row>
    <row r="671" spans="1:6" outlineLevel="1" x14ac:dyDescent="0.2">
      <c r="A671" s="29"/>
      <c r="B671" s="29"/>
      <c r="C671" s="29"/>
      <c r="D671" s="29"/>
      <c r="E671" s="29"/>
      <c r="F671" s="107"/>
    </row>
    <row r="672" spans="1:6" outlineLevel="1" x14ac:dyDescent="0.2">
      <c r="A672" s="151" t="s">
        <v>304</v>
      </c>
      <c r="B672" s="151"/>
      <c r="C672" s="151"/>
      <c r="D672" s="151"/>
      <c r="E672" s="151"/>
      <c r="F672" s="152"/>
    </row>
    <row r="673" spans="1:6" ht="25.5" outlineLevel="1" x14ac:dyDescent="0.2">
      <c r="A673" s="29">
        <v>1</v>
      </c>
      <c r="B673" s="31" t="s">
        <v>1837</v>
      </c>
      <c r="C673" s="29"/>
      <c r="D673" s="29"/>
      <c r="E673" s="29"/>
      <c r="F673" s="107"/>
    </row>
    <row r="674" spans="1:6" ht="38.25" outlineLevel="1" x14ac:dyDescent="0.2">
      <c r="A674" s="29">
        <v>2</v>
      </c>
      <c r="B674" s="31" t="s">
        <v>1838</v>
      </c>
      <c r="C674" s="29"/>
      <c r="D674" s="29"/>
      <c r="E674" s="29"/>
      <c r="F674" s="107"/>
    </row>
    <row r="675" spans="1:6" ht="25.5" outlineLevel="1" x14ac:dyDescent="0.2">
      <c r="A675" s="29">
        <v>3</v>
      </c>
      <c r="B675" s="31" t="s">
        <v>1839</v>
      </c>
      <c r="C675" s="29"/>
      <c r="D675" s="29"/>
      <c r="E675" s="29"/>
      <c r="F675" s="107"/>
    </row>
    <row r="676" spans="1:6" ht="25.5" outlineLevel="1" x14ac:dyDescent="0.2">
      <c r="A676" s="29">
        <v>4</v>
      </c>
      <c r="B676" s="31" t="s">
        <v>2233</v>
      </c>
      <c r="C676" s="29"/>
      <c r="D676" s="29"/>
      <c r="E676" s="29"/>
      <c r="F676" s="107"/>
    </row>
    <row r="677" spans="1:6" ht="25.5" outlineLevel="1" x14ac:dyDescent="0.2">
      <c r="A677" s="29">
        <v>5</v>
      </c>
      <c r="B677" s="31" t="s">
        <v>1840</v>
      </c>
      <c r="C677" s="29"/>
      <c r="D677" s="29"/>
      <c r="E677" s="29"/>
      <c r="F677" s="107"/>
    </row>
    <row r="678" spans="1:6" outlineLevel="1" x14ac:dyDescent="0.2">
      <c r="A678" s="29"/>
      <c r="B678" s="29"/>
      <c r="C678" s="29"/>
      <c r="D678" s="29"/>
      <c r="E678" s="29"/>
      <c r="F678" s="107"/>
    </row>
    <row r="679" spans="1:6" outlineLevel="1" x14ac:dyDescent="0.2">
      <c r="A679" s="151" t="s">
        <v>647</v>
      </c>
      <c r="B679" s="151"/>
      <c r="C679" s="151"/>
      <c r="D679" s="151"/>
      <c r="E679" s="151"/>
      <c r="F679" s="152"/>
    </row>
    <row r="680" spans="1:6" ht="25.5" outlineLevel="1" x14ac:dyDescent="0.2">
      <c r="A680" s="29">
        <v>1</v>
      </c>
      <c r="B680" s="31" t="s">
        <v>1841</v>
      </c>
      <c r="C680" s="29"/>
      <c r="D680" s="29"/>
      <c r="E680" s="29"/>
      <c r="F680" s="107"/>
    </row>
    <row r="681" spans="1:6" ht="25.5" outlineLevel="1" x14ac:dyDescent="0.2">
      <c r="A681" s="29">
        <v>2</v>
      </c>
      <c r="B681" s="31" t="s">
        <v>1842</v>
      </c>
      <c r="C681" s="29"/>
      <c r="D681" s="29"/>
      <c r="E681" s="29"/>
      <c r="F681" s="107"/>
    </row>
    <row r="682" spans="1:6" ht="25.5" outlineLevel="1" x14ac:dyDescent="0.2">
      <c r="A682" s="29">
        <v>3</v>
      </c>
      <c r="B682" s="31" t="s">
        <v>1843</v>
      </c>
      <c r="C682" s="29"/>
      <c r="D682" s="29"/>
      <c r="E682" s="29"/>
      <c r="F682" s="107"/>
    </row>
    <row r="683" spans="1:6" ht="25.5" outlineLevel="1" x14ac:dyDescent="0.2">
      <c r="A683" s="29">
        <v>4</v>
      </c>
      <c r="B683" s="31" t="s">
        <v>1844</v>
      </c>
      <c r="C683" s="29"/>
      <c r="D683" s="29"/>
      <c r="E683" s="29"/>
      <c r="F683" s="107"/>
    </row>
    <row r="684" spans="1:6" ht="25.5" outlineLevel="1" x14ac:dyDescent="0.2">
      <c r="A684" s="29">
        <v>5</v>
      </c>
      <c r="B684" s="31" t="s">
        <v>1845</v>
      </c>
      <c r="C684" s="29"/>
      <c r="D684" s="29"/>
      <c r="E684" s="29"/>
      <c r="F684" s="107"/>
    </row>
    <row r="685" spans="1:6" ht="25.5" outlineLevel="1" x14ac:dyDescent="0.2">
      <c r="A685" s="29">
        <v>6</v>
      </c>
      <c r="B685" s="31" t="s">
        <v>1846</v>
      </c>
      <c r="C685" s="29"/>
      <c r="D685" s="29"/>
      <c r="E685" s="29"/>
      <c r="F685" s="107"/>
    </row>
    <row r="686" spans="1:6" outlineLevel="1" x14ac:dyDescent="0.2">
      <c r="A686" s="29"/>
      <c r="B686" s="29"/>
      <c r="C686" s="29"/>
      <c r="D686" s="29"/>
      <c r="E686" s="29"/>
      <c r="F686" s="107"/>
    </row>
    <row r="687" spans="1:6" outlineLevel="1" x14ac:dyDescent="0.2">
      <c r="A687" s="151" t="s">
        <v>648</v>
      </c>
      <c r="B687" s="151"/>
      <c r="C687" s="151"/>
      <c r="D687" s="151"/>
      <c r="E687" s="151"/>
      <c r="F687" s="152"/>
    </row>
    <row r="688" spans="1:6" ht="25.5" outlineLevel="1" x14ac:dyDescent="0.2">
      <c r="A688" s="29">
        <v>1</v>
      </c>
      <c r="B688" s="31" t="s">
        <v>1847</v>
      </c>
      <c r="C688" s="29"/>
      <c r="D688" s="29"/>
      <c r="E688" s="29"/>
      <c r="F688" s="107"/>
    </row>
    <row r="689" spans="1:6" ht="25.5" outlineLevel="1" x14ac:dyDescent="0.2">
      <c r="A689" s="29">
        <v>2</v>
      </c>
      <c r="B689" s="31" t="s">
        <v>2234</v>
      </c>
      <c r="C689" s="29"/>
      <c r="D689" s="29"/>
      <c r="E689" s="29"/>
      <c r="F689" s="107"/>
    </row>
    <row r="690" spans="1:6" ht="25.5" outlineLevel="1" x14ac:dyDescent="0.2">
      <c r="A690" s="29">
        <v>3</v>
      </c>
      <c r="B690" s="31" t="s">
        <v>1848</v>
      </c>
      <c r="C690" s="29"/>
      <c r="D690" s="29"/>
      <c r="E690" s="29"/>
      <c r="F690" s="107"/>
    </row>
    <row r="691" spans="1:6" outlineLevel="1" x14ac:dyDescent="0.2">
      <c r="A691" s="29">
        <v>4</v>
      </c>
      <c r="B691" s="31" t="s">
        <v>2235</v>
      </c>
      <c r="C691" s="29"/>
      <c r="D691" s="29"/>
      <c r="E691" s="29"/>
      <c r="F691" s="107"/>
    </row>
    <row r="692" spans="1:6" ht="38.25" outlineLevel="1" x14ac:dyDescent="0.2">
      <c r="A692" s="29">
        <v>5</v>
      </c>
      <c r="B692" s="31" t="s">
        <v>1849</v>
      </c>
      <c r="C692" s="29"/>
      <c r="D692" s="29"/>
      <c r="E692" s="29"/>
      <c r="F692" s="107"/>
    </row>
    <row r="693" spans="1:6" ht="25.5" outlineLevel="1" x14ac:dyDescent="0.2">
      <c r="A693" s="29">
        <v>6</v>
      </c>
      <c r="B693" s="31" t="s">
        <v>1850</v>
      </c>
      <c r="C693" s="29"/>
      <c r="D693" s="29"/>
      <c r="E693" s="29"/>
      <c r="F693" s="107"/>
    </row>
    <row r="694" spans="1:6" ht="25.5" outlineLevel="1" x14ac:dyDescent="0.2">
      <c r="A694" s="29">
        <v>7</v>
      </c>
      <c r="B694" s="31" t="s">
        <v>1851</v>
      </c>
      <c r="C694" s="29"/>
      <c r="D694" s="29"/>
      <c r="E694" s="29"/>
      <c r="F694" s="107"/>
    </row>
    <row r="695" spans="1:6" outlineLevel="1" x14ac:dyDescent="0.2">
      <c r="A695" s="29"/>
      <c r="B695" s="29"/>
      <c r="C695" s="29"/>
      <c r="D695" s="29"/>
      <c r="E695" s="29"/>
      <c r="F695" s="107"/>
    </row>
    <row r="696" spans="1:6" outlineLevel="1" x14ac:dyDescent="0.2">
      <c r="A696" s="151" t="s">
        <v>649</v>
      </c>
      <c r="B696" s="151"/>
      <c r="C696" s="151"/>
      <c r="D696" s="151"/>
      <c r="E696" s="151"/>
      <c r="F696" s="152"/>
    </row>
    <row r="697" spans="1:6" ht="25.5" outlineLevel="1" x14ac:dyDescent="0.2">
      <c r="A697" s="29">
        <v>1</v>
      </c>
      <c r="B697" s="31" t="s">
        <v>1852</v>
      </c>
      <c r="C697" s="29"/>
      <c r="D697" s="29"/>
      <c r="E697" s="29"/>
      <c r="F697" s="107"/>
    </row>
    <row r="698" spans="1:6" ht="25.5" outlineLevel="1" x14ac:dyDescent="0.2">
      <c r="A698" s="29">
        <v>2</v>
      </c>
      <c r="B698" s="31" t="s">
        <v>2236</v>
      </c>
      <c r="C698" s="29"/>
      <c r="D698" s="29"/>
      <c r="E698" s="29"/>
      <c r="F698" s="107"/>
    </row>
    <row r="699" spans="1:6" ht="25.5" outlineLevel="1" x14ac:dyDescent="0.2">
      <c r="A699" s="29">
        <v>3</v>
      </c>
      <c r="B699" s="31" t="s">
        <v>1853</v>
      </c>
      <c r="C699" s="29"/>
      <c r="D699" s="29"/>
      <c r="E699" s="29"/>
      <c r="F699" s="107"/>
    </row>
    <row r="700" spans="1:6" outlineLevel="1" x14ac:dyDescent="0.2">
      <c r="A700" s="29">
        <v>4</v>
      </c>
      <c r="B700" s="31" t="s">
        <v>2237</v>
      </c>
      <c r="C700" s="29"/>
      <c r="D700" s="29"/>
      <c r="E700" s="29"/>
      <c r="F700" s="107"/>
    </row>
    <row r="701" spans="1:6" ht="38.25" outlineLevel="1" x14ac:dyDescent="0.2">
      <c r="A701" s="29">
        <v>5</v>
      </c>
      <c r="B701" s="31" t="s">
        <v>1854</v>
      </c>
      <c r="C701" s="29"/>
      <c r="D701" s="29"/>
      <c r="E701" s="29"/>
      <c r="F701" s="107"/>
    </row>
    <row r="702" spans="1:6" ht="25.5" outlineLevel="1" x14ac:dyDescent="0.2">
      <c r="A702" s="29">
        <v>6</v>
      </c>
      <c r="B702" s="31" t="s">
        <v>1855</v>
      </c>
      <c r="C702" s="29"/>
      <c r="D702" s="29"/>
      <c r="E702" s="29"/>
      <c r="F702" s="107"/>
    </row>
    <row r="703" spans="1:6" outlineLevel="1" x14ac:dyDescent="0.2">
      <c r="A703" s="29"/>
      <c r="B703" s="29"/>
      <c r="C703" s="29"/>
      <c r="D703" s="29"/>
      <c r="E703" s="29"/>
      <c r="F703" s="107"/>
    </row>
    <row r="704" spans="1:6" outlineLevel="1" x14ac:dyDescent="0.2">
      <c r="A704" s="151" t="s">
        <v>343</v>
      </c>
      <c r="B704" s="151"/>
      <c r="C704" s="151"/>
      <c r="D704" s="151"/>
      <c r="E704" s="151"/>
      <c r="F704" s="152"/>
    </row>
    <row r="705" spans="1:6" ht="25.5" outlineLevel="1" x14ac:dyDescent="0.2">
      <c r="A705" s="29">
        <v>1</v>
      </c>
      <c r="B705" s="31" t="s">
        <v>1856</v>
      </c>
      <c r="C705" s="29"/>
      <c r="D705" s="29"/>
      <c r="E705" s="29"/>
      <c r="F705" s="107"/>
    </row>
    <row r="706" spans="1:6" outlineLevel="1" x14ac:dyDescent="0.2">
      <c r="A706" s="29">
        <v>2</v>
      </c>
      <c r="B706" s="31" t="s">
        <v>1857</v>
      </c>
      <c r="C706" s="29"/>
      <c r="D706" s="29"/>
      <c r="E706" s="29"/>
      <c r="F706" s="107"/>
    </row>
    <row r="707" spans="1:6" ht="38.25" outlineLevel="1" x14ac:dyDescent="0.2">
      <c r="A707" s="29">
        <v>3</v>
      </c>
      <c r="B707" s="31" t="s">
        <v>2238</v>
      </c>
      <c r="C707" s="29"/>
      <c r="D707" s="29"/>
      <c r="E707" s="29"/>
      <c r="F707" s="107"/>
    </row>
    <row r="708" spans="1:6" ht="38.25" outlineLevel="1" x14ac:dyDescent="0.2">
      <c r="A708" s="29">
        <v>4</v>
      </c>
      <c r="B708" s="31" t="s">
        <v>1858</v>
      </c>
      <c r="C708" s="29"/>
      <c r="D708" s="29"/>
      <c r="E708" s="29"/>
      <c r="F708" s="107"/>
    </row>
    <row r="709" spans="1:6" ht="25.5" outlineLevel="1" x14ac:dyDescent="0.2">
      <c r="A709" s="29">
        <v>5</v>
      </c>
      <c r="B709" s="31" t="s">
        <v>2239</v>
      </c>
      <c r="C709" s="29"/>
      <c r="D709" s="29"/>
      <c r="E709" s="29"/>
      <c r="F709" s="107"/>
    </row>
    <row r="710" spans="1:6" ht="25.5" outlineLevel="1" x14ac:dyDescent="0.2">
      <c r="A710" s="29">
        <v>6</v>
      </c>
      <c r="B710" s="31" t="s">
        <v>1859</v>
      </c>
      <c r="C710" s="29"/>
      <c r="D710" s="29"/>
      <c r="E710" s="29"/>
      <c r="F710" s="107"/>
    </row>
    <row r="711" spans="1:6" ht="25.5" outlineLevel="1" x14ac:dyDescent="0.2">
      <c r="A711" s="29">
        <v>7</v>
      </c>
      <c r="B711" s="31" t="s">
        <v>1860</v>
      </c>
      <c r="C711" s="29"/>
      <c r="D711" s="29"/>
      <c r="E711" s="29"/>
      <c r="F711" s="107"/>
    </row>
    <row r="712" spans="1:6" ht="25.5" outlineLevel="1" x14ac:dyDescent="0.2">
      <c r="A712" s="29">
        <v>8</v>
      </c>
      <c r="B712" s="31" t="s">
        <v>2240</v>
      </c>
      <c r="C712" s="29"/>
      <c r="D712" s="29"/>
      <c r="E712" s="29"/>
      <c r="F712" s="107"/>
    </row>
    <row r="713" spans="1:6" ht="38.25" outlineLevel="1" x14ac:dyDescent="0.2">
      <c r="A713" s="29">
        <v>9</v>
      </c>
      <c r="B713" s="31" t="s">
        <v>1861</v>
      </c>
      <c r="C713" s="29"/>
      <c r="D713" s="29"/>
      <c r="E713" s="29"/>
      <c r="F713" s="107"/>
    </row>
    <row r="714" spans="1:6" ht="38.25" outlineLevel="1" x14ac:dyDescent="0.2">
      <c r="A714" s="29">
        <v>10</v>
      </c>
      <c r="B714" s="31" t="s">
        <v>1862</v>
      </c>
      <c r="C714" s="29"/>
      <c r="D714" s="29"/>
      <c r="E714" s="29"/>
      <c r="F714" s="107"/>
    </row>
    <row r="715" spans="1:6" ht="38.25" outlineLevel="1" x14ac:dyDescent="0.2">
      <c r="A715" s="29">
        <v>11</v>
      </c>
      <c r="B715" s="31" t="s">
        <v>1863</v>
      </c>
      <c r="C715" s="29"/>
      <c r="D715" s="29"/>
      <c r="E715" s="29"/>
      <c r="F715" s="107"/>
    </row>
    <row r="716" spans="1:6" ht="25.5" outlineLevel="1" x14ac:dyDescent="0.2">
      <c r="A716" s="29">
        <v>12</v>
      </c>
      <c r="B716" s="31" t="s">
        <v>1864</v>
      </c>
      <c r="C716" s="29"/>
      <c r="D716" s="29"/>
      <c r="E716" s="29"/>
      <c r="F716" s="107"/>
    </row>
    <row r="717" spans="1:6" outlineLevel="1" x14ac:dyDescent="0.2">
      <c r="A717" s="29"/>
      <c r="B717" s="29"/>
      <c r="C717" s="29"/>
      <c r="D717" s="29"/>
      <c r="E717" s="29"/>
      <c r="F717" s="107"/>
    </row>
    <row r="718" spans="1:6" outlineLevel="1" x14ac:dyDescent="0.2">
      <c r="A718" s="151" t="s">
        <v>331</v>
      </c>
      <c r="B718" s="151"/>
      <c r="C718" s="151"/>
      <c r="D718" s="151"/>
      <c r="E718" s="151"/>
      <c r="F718" s="152"/>
    </row>
    <row r="719" spans="1:6" ht="25.5" outlineLevel="1" x14ac:dyDescent="0.2">
      <c r="A719" s="29">
        <v>1</v>
      </c>
      <c r="B719" s="31" t="s">
        <v>1865</v>
      </c>
      <c r="C719" s="29"/>
      <c r="D719" s="29"/>
      <c r="E719" s="29"/>
      <c r="F719" s="107"/>
    </row>
    <row r="720" spans="1:6" ht="25.5" outlineLevel="1" x14ac:dyDescent="0.2">
      <c r="A720" s="29">
        <v>2</v>
      </c>
      <c r="B720" s="31" t="s">
        <v>1866</v>
      </c>
      <c r="C720" s="29"/>
      <c r="D720" s="29"/>
      <c r="E720" s="29"/>
      <c r="F720" s="107"/>
    </row>
    <row r="721" spans="1:6" ht="25.5" outlineLevel="1" x14ac:dyDescent="0.2">
      <c r="A721" s="29">
        <v>3</v>
      </c>
      <c r="B721" s="31" t="s">
        <v>1867</v>
      </c>
      <c r="C721" s="29"/>
      <c r="D721" s="29"/>
      <c r="E721" s="29"/>
      <c r="F721" s="107"/>
    </row>
    <row r="722" spans="1:6" ht="25.5" outlineLevel="1" x14ac:dyDescent="0.2">
      <c r="A722" s="29">
        <v>4</v>
      </c>
      <c r="B722" s="31" t="s">
        <v>1868</v>
      </c>
      <c r="C722" s="29"/>
      <c r="D722" s="29"/>
      <c r="E722" s="29"/>
      <c r="F722" s="107"/>
    </row>
    <row r="723" spans="1:6" outlineLevel="1" x14ac:dyDescent="0.2">
      <c r="A723" s="29"/>
      <c r="B723" s="29"/>
      <c r="C723" s="29"/>
      <c r="D723" s="29"/>
      <c r="E723" s="29"/>
      <c r="F723" s="107"/>
    </row>
    <row r="724" spans="1:6" outlineLevel="1" x14ac:dyDescent="0.2">
      <c r="A724" s="151" t="s">
        <v>2511</v>
      </c>
      <c r="B724" s="151"/>
      <c r="C724" s="151"/>
      <c r="D724" s="151"/>
      <c r="E724" s="151"/>
      <c r="F724" s="152"/>
    </row>
    <row r="725" spans="1:6" ht="38.25" outlineLevel="1" x14ac:dyDescent="0.2">
      <c r="A725" s="29">
        <v>1</v>
      </c>
      <c r="B725" s="31" t="s">
        <v>2512</v>
      </c>
      <c r="C725" s="29"/>
      <c r="D725" s="29"/>
      <c r="E725" s="29"/>
      <c r="F725" s="107"/>
    </row>
    <row r="726" spans="1:6" ht="25.5" outlineLevel="1" x14ac:dyDescent="0.2">
      <c r="A726" s="29">
        <v>2</v>
      </c>
      <c r="B726" s="31" t="s">
        <v>1869</v>
      </c>
      <c r="C726" s="29"/>
      <c r="D726" s="29"/>
      <c r="E726" s="29"/>
      <c r="F726" s="107"/>
    </row>
    <row r="727" spans="1:6" ht="38.25" outlineLevel="1" x14ac:dyDescent="0.2">
      <c r="A727" s="29">
        <v>3</v>
      </c>
      <c r="B727" s="31" t="s">
        <v>2502</v>
      </c>
      <c r="C727" s="29"/>
      <c r="D727" s="29"/>
      <c r="E727" s="29"/>
      <c r="F727" s="107"/>
    </row>
    <row r="728" spans="1:6" ht="38.25" outlineLevel="1" x14ac:dyDescent="0.2">
      <c r="A728" s="29">
        <v>4</v>
      </c>
      <c r="B728" s="31" t="s">
        <v>1870</v>
      </c>
      <c r="C728" s="29"/>
      <c r="D728" s="29"/>
      <c r="E728" s="29"/>
      <c r="F728" s="107"/>
    </row>
    <row r="729" spans="1:6" ht="38.25" outlineLevel="1" x14ac:dyDescent="0.2">
      <c r="A729" s="29">
        <v>5</v>
      </c>
      <c r="B729" s="31" t="s">
        <v>1871</v>
      </c>
      <c r="C729" s="29"/>
      <c r="D729" s="29"/>
      <c r="E729" s="29"/>
      <c r="F729" s="107"/>
    </row>
    <row r="730" spans="1:6" ht="25.5" outlineLevel="1" x14ac:dyDescent="0.2">
      <c r="A730" s="29">
        <v>6</v>
      </c>
      <c r="B730" s="31" t="s">
        <v>2241</v>
      </c>
      <c r="C730" s="29"/>
      <c r="D730" s="29"/>
      <c r="E730" s="29"/>
      <c r="F730" s="107"/>
    </row>
    <row r="731" spans="1:6" ht="25.5" outlineLevel="1" x14ac:dyDescent="0.2">
      <c r="A731" s="29">
        <v>7</v>
      </c>
      <c r="B731" s="31" t="s">
        <v>1872</v>
      </c>
      <c r="C731" s="29"/>
      <c r="D731" s="29"/>
      <c r="E731" s="29"/>
      <c r="F731" s="107"/>
    </row>
    <row r="732" spans="1:6" outlineLevel="1" x14ac:dyDescent="0.2">
      <c r="A732" s="29"/>
      <c r="B732" s="29"/>
      <c r="C732" s="29"/>
      <c r="D732" s="29"/>
      <c r="E732" s="29"/>
      <c r="F732" s="107"/>
    </row>
    <row r="733" spans="1:6" outlineLevel="1" x14ac:dyDescent="0.2">
      <c r="A733" s="151" t="s">
        <v>457</v>
      </c>
      <c r="B733" s="151"/>
      <c r="C733" s="151"/>
      <c r="D733" s="151"/>
      <c r="E733" s="151"/>
      <c r="F733" s="152"/>
    </row>
    <row r="734" spans="1:6" ht="25.5" outlineLevel="1" x14ac:dyDescent="0.2">
      <c r="A734" s="29">
        <v>1</v>
      </c>
      <c r="B734" s="31" t="s">
        <v>1873</v>
      </c>
      <c r="C734" s="29"/>
      <c r="D734" s="29"/>
      <c r="E734" s="29"/>
      <c r="F734" s="107"/>
    </row>
    <row r="735" spans="1:6" ht="25.5" outlineLevel="1" x14ac:dyDescent="0.2">
      <c r="A735" s="29">
        <v>2</v>
      </c>
      <c r="B735" s="31" t="s">
        <v>1874</v>
      </c>
      <c r="C735" s="29"/>
      <c r="D735" s="29"/>
      <c r="E735" s="29"/>
      <c r="F735" s="107"/>
    </row>
    <row r="736" spans="1:6" ht="25.5" outlineLevel="1" x14ac:dyDescent="0.2">
      <c r="A736" s="29">
        <v>3</v>
      </c>
      <c r="B736" s="31" t="s">
        <v>1875</v>
      </c>
      <c r="C736" s="29"/>
      <c r="D736" s="29"/>
      <c r="E736" s="29"/>
      <c r="F736" s="107"/>
    </row>
    <row r="737" spans="1:6" ht="25.5" outlineLevel="1" x14ac:dyDescent="0.2">
      <c r="A737" s="29">
        <v>4</v>
      </c>
      <c r="B737" s="31" t="s">
        <v>1876</v>
      </c>
      <c r="C737" s="29"/>
      <c r="D737" s="29"/>
      <c r="E737" s="29"/>
      <c r="F737" s="107"/>
    </row>
    <row r="738" spans="1:6" ht="51" outlineLevel="1" x14ac:dyDescent="0.2">
      <c r="A738" s="29">
        <v>5</v>
      </c>
      <c r="B738" s="31" t="s">
        <v>2503</v>
      </c>
      <c r="C738" s="29"/>
      <c r="D738" s="29"/>
      <c r="E738" s="29"/>
      <c r="F738" s="107"/>
    </row>
    <row r="739" spans="1:6" ht="25.5" outlineLevel="1" x14ac:dyDescent="0.2">
      <c r="A739" s="29">
        <v>6</v>
      </c>
      <c r="B739" s="31" t="s">
        <v>1877</v>
      </c>
      <c r="C739" s="29"/>
      <c r="D739" s="29"/>
      <c r="E739" s="29"/>
      <c r="F739" s="107"/>
    </row>
    <row r="740" spans="1:6" outlineLevel="1" x14ac:dyDescent="0.2">
      <c r="A740" s="29">
        <v>7</v>
      </c>
      <c r="B740" s="31" t="s">
        <v>1878</v>
      </c>
      <c r="C740" s="29"/>
      <c r="D740" s="29"/>
      <c r="E740" s="29"/>
      <c r="F740" s="107"/>
    </row>
    <row r="741" spans="1:6" outlineLevel="1" x14ac:dyDescent="0.2">
      <c r="A741" s="29"/>
      <c r="B741" s="29"/>
      <c r="C741" s="29"/>
      <c r="D741" s="29"/>
      <c r="E741" s="29"/>
      <c r="F741" s="107"/>
    </row>
    <row r="742" spans="1:6" outlineLevel="1" x14ac:dyDescent="0.2">
      <c r="A742" s="151" t="s">
        <v>525</v>
      </c>
      <c r="B742" s="151"/>
      <c r="C742" s="151"/>
      <c r="D742" s="151"/>
      <c r="E742" s="151"/>
      <c r="F742" s="152"/>
    </row>
    <row r="743" spans="1:6" ht="25.5" outlineLevel="1" x14ac:dyDescent="0.2">
      <c r="A743" s="29">
        <v>1</v>
      </c>
      <c r="B743" s="31" t="s">
        <v>1879</v>
      </c>
      <c r="C743" s="29"/>
      <c r="D743" s="29"/>
      <c r="E743" s="29"/>
      <c r="F743" s="107"/>
    </row>
    <row r="744" spans="1:6" ht="25.5" outlineLevel="1" x14ac:dyDescent="0.2">
      <c r="A744" s="29">
        <v>2</v>
      </c>
      <c r="B744" s="31" t="s">
        <v>1880</v>
      </c>
      <c r="C744" s="29"/>
      <c r="D744" s="29"/>
      <c r="E744" s="29"/>
      <c r="F744" s="107"/>
    </row>
    <row r="745" spans="1:6" ht="38.25" outlineLevel="1" x14ac:dyDescent="0.2">
      <c r="A745" s="29">
        <v>3</v>
      </c>
      <c r="B745" s="31" t="s">
        <v>1881</v>
      </c>
      <c r="C745" s="29"/>
      <c r="D745" s="29"/>
      <c r="E745" s="29"/>
      <c r="F745" s="107"/>
    </row>
    <row r="746" spans="1:6" ht="25.5" outlineLevel="1" x14ac:dyDescent="0.2">
      <c r="A746" s="29">
        <v>4</v>
      </c>
      <c r="B746" s="31" t="s">
        <v>1882</v>
      </c>
      <c r="C746" s="29"/>
      <c r="D746" s="29"/>
      <c r="E746" s="29"/>
      <c r="F746" s="107"/>
    </row>
    <row r="747" spans="1:6" ht="38.25" outlineLevel="1" x14ac:dyDescent="0.2">
      <c r="A747" s="29">
        <v>5</v>
      </c>
      <c r="B747" s="31" t="s">
        <v>1883</v>
      </c>
      <c r="C747" s="29"/>
      <c r="D747" s="29"/>
      <c r="E747" s="29"/>
      <c r="F747" s="107"/>
    </row>
    <row r="748" spans="1:6" ht="25.5" outlineLevel="1" x14ac:dyDescent="0.2">
      <c r="A748" s="29">
        <v>6</v>
      </c>
      <c r="B748" s="31" t="s">
        <v>1884</v>
      </c>
      <c r="C748" s="29"/>
      <c r="D748" s="29"/>
      <c r="E748" s="29"/>
      <c r="F748" s="107"/>
    </row>
    <row r="749" spans="1:6" ht="25.5" outlineLevel="1" x14ac:dyDescent="0.2">
      <c r="A749" s="29">
        <v>7</v>
      </c>
      <c r="B749" s="31" t="s">
        <v>1885</v>
      </c>
      <c r="C749" s="29"/>
      <c r="D749" s="29"/>
      <c r="E749" s="29"/>
      <c r="F749" s="107"/>
    </row>
    <row r="750" spans="1:6" ht="25.5" outlineLevel="1" x14ac:dyDescent="0.2">
      <c r="A750" s="29">
        <v>8</v>
      </c>
      <c r="B750" s="31" t="s">
        <v>1886</v>
      </c>
      <c r="C750" s="29"/>
      <c r="D750" s="29"/>
      <c r="E750" s="29"/>
      <c r="F750" s="107"/>
    </row>
    <row r="751" spans="1:6" outlineLevel="1" x14ac:dyDescent="0.2">
      <c r="A751" s="29">
        <v>9</v>
      </c>
      <c r="B751" s="31" t="s">
        <v>1887</v>
      </c>
      <c r="C751" s="29"/>
      <c r="D751" s="29"/>
      <c r="E751" s="29"/>
      <c r="F751" s="107"/>
    </row>
    <row r="752" spans="1:6" outlineLevel="1" x14ac:dyDescent="0.2">
      <c r="A752" s="29"/>
      <c r="B752" s="29"/>
      <c r="C752" s="29"/>
      <c r="D752" s="29"/>
      <c r="E752" s="29"/>
      <c r="F752" s="107"/>
    </row>
    <row r="753" spans="1:6" outlineLevel="1" x14ac:dyDescent="0.2">
      <c r="A753" s="151" t="s">
        <v>555</v>
      </c>
      <c r="B753" s="151"/>
      <c r="C753" s="151"/>
      <c r="D753" s="151"/>
      <c r="E753" s="151"/>
      <c r="F753" s="152"/>
    </row>
    <row r="754" spans="1:6" ht="25.5" outlineLevel="1" x14ac:dyDescent="0.2">
      <c r="A754" s="29">
        <v>1</v>
      </c>
      <c r="B754" s="31" t="s">
        <v>1888</v>
      </c>
      <c r="C754" s="29"/>
      <c r="D754" s="29"/>
      <c r="E754" s="29"/>
      <c r="F754" s="107"/>
    </row>
    <row r="755" spans="1:6" ht="38.25" outlineLevel="1" x14ac:dyDescent="0.2">
      <c r="A755" s="29">
        <v>2</v>
      </c>
      <c r="B755" s="31" t="s">
        <v>1889</v>
      </c>
      <c r="C755" s="29"/>
      <c r="D755" s="29"/>
      <c r="E755" s="29"/>
      <c r="F755" s="107"/>
    </row>
    <row r="756" spans="1:6" ht="25.5" outlineLevel="1" x14ac:dyDescent="0.2">
      <c r="A756" s="29">
        <v>3</v>
      </c>
      <c r="B756" s="31" t="s">
        <v>1890</v>
      </c>
      <c r="C756" s="29"/>
      <c r="D756" s="29"/>
      <c r="E756" s="29"/>
      <c r="F756" s="107"/>
    </row>
    <row r="757" spans="1:6" ht="25.5" outlineLevel="1" x14ac:dyDescent="0.2">
      <c r="A757" s="29">
        <v>4</v>
      </c>
      <c r="B757" s="31" t="s">
        <v>1891</v>
      </c>
      <c r="C757" s="29"/>
      <c r="D757" s="29"/>
      <c r="E757" s="29"/>
      <c r="F757" s="107"/>
    </row>
    <row r="758" spans="1:6" ht="38.25" outlineLevel="1" x14ac:dyDescent="0.2">
      <c r="A758" s="29">
        <v>5</v>
      </c>
      <c r="B758" s="31" t="s">
        <v>1892</v>
      </c>
      <c r="C758" s="29"/>
      <c r="D758" s="29"/>
      <c r="E758" s="29"/>
      <c r="F758" s="107"/>
    </row>
    <row r="759" spans="1:6" ht="25.5" outlineLevel="1" x14ac:dyDescent="0.2">
      <c r="A759" s="29">
        <v>6</v>
      </c>
      <c r="B759" s="31" t="s">
        <v>1893</v>
      </c>
      <c r="C759" s="29"/>
      <c r="D759" s="29"/>
      <c r="E759" s="29"/>
      <c r="F759" s="107"/>
    </row>
    <row r="760" spans="1:6" ht="38.25" outlineLevel="1" x14ac:dyDescent="0.2">
      <c r="A760" s="29">
        <v>7</v>
      </c>
      <c r="B760" s="31" t="s">
        <v>1894</v>
      </c>
      <c r="C760" s="29"/>
      <c r="D760" s="29"/>
      <c r="E760" s="29"/>
      <c r="F760" s="107"/>
    </row>
    <row r="761" spans="1:6" ht="38.25" outlineLevel="1" x14ac:dyDescent="0.2">
      <c r="A761" s="29">
        <v>8</v>
      </c>
      <c r="B761" s="31" t="s">
        <v>1895</v>
      </c>
      <c r="C761" s="29"/>
      <c r="D761" s="29"/>
      <c r="E761" s="29"/>
      <c r="F761" s="107"/>
    </row>
    <row r="762" spans="1:6" ht="25.5" outlineLevel="1" x14ac:dyDescent="0.2">
      <c r="A762" s="29">
        <v>9</v>
      </c>
      <c r="B762" s="31" t="s">
        <v>1896</v>
      </c>
      <c r="C762" s="29"/>
      <c r="D762" s="29"/>
      <c r="E762" s="29"/>
      <c r="F762" s="107"/>
    </row>
    <row r="763" spans="1:6" ht="25.5" outlineLevel="1" x14ac:dyDescent="0.2">
      <c r="A763" s="29">
        <v>10</v>
      </c>
      <c r="B763" s="31" t="s">
        <v>1897</v>
      </c>
      <c r="C763" s="29"/>
      <c r="D763" s="29"/>
      <c r="E763" s="29"/>
      <c r="F763" s="107"/>
    </row>
    <row r="764" spans="1:6" outlineLevel="1" x14ac:dyDescent="0.2">
      <c r="A764" s="29"/>
      <c r="B764" s="29"/>
      <c r="C764" s="29"/>
      <c r="D764" s="29"/>
      <c r="E764" s="29"/>
      <c r="F764" s="107"/>
    </row>
    <row r="765" spans="1:6" outlineLevel="1" x14ac:dyDescent="0.2">
      <c r="A765" s="151" t="s">
        <v>477</v>
      </c>
      <c r="B765" s="151"/>
      <c r="C765" s="151"/>
      <c r="D765" s="151"/>
      <c r="E765" s="151"/>
      <c r="F765" s="152"/>
    </row>
    <row r="766" spans="1:6" ht="25.5" outlineLevel="1" x14ac:dyDescent="0.2">
      <c r="A766" s="29">
        <v>1</v>
      </c>
      <c r="B766" s="31" t="s">
        <v>1898</v>
      </c>
      <c r="C766" s="29"/>
      <c r="D766" s="29"/>
      <c r="E766" s="29"/>
      <c r="F766" s="107"/>
    </row>
    <row r="767" spans="1:6" ht="25.5" outlineLevel="1" x14ac:dyDescent="0.2">
      <c r="A767" s="29">
        <v>2</v>
      </c>
      <c r="B767" s="31" t="s">
        <v>1899</v>
      </c>
      <c r="C767" s="29"/>
      <c r="D767" s="29"/>
      <c r="E767" s="29"/>
      <c r="F767" s="107"/>
    </row>
    <row r="768" spans="1:6" ht="25.5" outlineLevel="1" x14ac:dyDescent="0.2">
      <c r="A768" s="29">
        <v>3</v>
      </c>
      <c r="B768" s="31" t="s">
        <v>1900</v>
      </c>
      <c r="C768" s="29"/>
      <c r="D768" s="29"/>
      <c r="E768" s="29"/>
      <c r="F768" s="107"/>
    </row>
    <row r="769" spans="1:6" ht="38.25" outlineLevel="1" x14ac:dyDescent="0.2">
      <c r="A769" s="29">
        <v>4</v>
      </c>
      <c r="B769" s="31" t="s">
        <v>1901</v>
      </c>
      <c r="C769" s="29"/>
      <c r="D769" s="29"/>
      <c r="E769" s="29"/>
      <c r="F769" s="107"/>
    </row>
    <row r="770" spans="1:6" ht="25.5" outlineLevel="1" x14ac:dyDescent="0.2">
      <c r="A770" s="29">
        <v>5</v>
      </c>
      <c r="B770" s="31" t="s">
        <v>1902</v>
      </c>
      <c r="C770" s="29"/>
      <c r="D770" s="29"/>
      <c r="E770" s="29"/>
      <c r="F770" s="107"/>
    </row>
    <row r="771" spans="1:6" ht="25.5" outlineLevel="1" x14ac:dyDescent="0.2">
      <c r="A771" s="29">
        <v>6</v>
      </c>
      <c r="B771" s="31" t="s">
        <v>1903</v>
      </c>
      <c r="C771" s="29"/>
      <c r="D771" s="29"/>
      <c r="E771" s="29"/>
      <c r="F771" s="107"/>
    </row>
    <row r="772" spans="1:6" ht="25.5" outlineLevel="1" x14ac:dyDescent="0.2">
      <c r="A772" s="29">
        <v>7</v>
      </c>
      <c r="B772" s="31" t="s">
        <v>1904</v>
      </c>
      <c r="C772" s="29"/>
      <c r="D772" s="29"/>
      <c r="E772" s="29"/>
      <c r="F772" s="107"/>
    </row>
    <row r="773" spans="1:6" ht="25.5" outlineLevel="1" x14ac:dyDescent="0.2">
      <c r="A773" s="29">
        <v>8</v>
      </c>
      <c r="B773" s="31" t="s">
        <v>1905</v>
      </c>
      <c r="C773" s="29"/>
      <c r="D773" s="29"/>
      <c r="E773" s="29"/>
      <c r="F773" s="107"/>
    </row>
    <row r="774" spans="1:6" ht="25.5" outlineLevel="1" x14ac:dyDescent="0.2">
      <c r="A774" s="29">
        <v>9</v>
      </c>
      <c r="B774" s="31" t="s">
        <v>1906</v>
      </c>
      <c r="C774" s="29"/>
      <c r="D774" s="29"/>
      <c r="E774" s="29"/>
      <c r="F774" s="107"/>
    </row>
    <row r="775" spans="1:6" ht="25.5" outlineLevel="1" x14ac:dyDescent="0.2">
      <c r="A775" s="29">
        <v>10</v>
      </c>
      <c r="B775" s="31" t="s">
        <v>1907</v>
      </c>
      <c r="C775" s="29"/>
      <c r="D775" s="29"/>
      <c r="E775" s="29"/>
      <c r="F775" s="107"/>
    </row>
    <row r="776" spans="1:6" ht="38.25" outlineLevel="1" x14ac:dyDescent="0.2">
      <c r="A776" s="29">
        <v>11</v>
      </c>
      <c r="B776" s="31" t="s">
        <v>1908</v>
      </c>
      <c r="C776" s="29"/>
      <c r="D776" s="29"/>
      <c r="E776" s="29"/>
      <c r="F776" s="107"/>
    </row>
    <row r="777" spans="1:6" ht="25.5" outlineLevel="1" x14ac:dyDescent="0.2">
      <c r="A777" s="29">
        <v>12</v>
      </c>
      <c r="B777" s="31" t="s">
        <v>1909</v>
      </c>
      <c r="C777" s="29"/>
      <c r="D777" s="29"/>
      <c r="E777" s="29"/>
      <c r="F777" s="107"/>
    </row>
    <row r="778" spans="1:6" ht="25.5" outlineLevel="1" x14ac:dyDescent="0.2">
      <c r="A778" s="29">
        <v>13</v>
      </c>
      <c r="B778" s="31" t="s">
        <v>1910</v>
      </c>
      <c r="C778" s="29"/>
      <c r="D778" s="29"/>
      <c r="E778" s="29"/>
      <c r="F778" s="107"/>
    </row>
    <row r="779" spans="1:6" outlineLevel="1" x14ac:dyDescent="0.2">
      <c r="A779" s="29"/>
      <c r="B779" s="29"/>
      <c r="C779" s="29"/>
      <c r="D779" s="29"/>
      <c r="E779" s="29"/>
      <c r="F779" s="107"/>
    </row>
    <row r="780" spans="1:6" outlineLevel="1" x14ac:dyDescent="0.2">
      <c r="A780" s="151" t="s">
        <v>7</v>
      </c>
      <c r="B780" s="151"/>
      <c r="C780" s="151"/>
      <c r="D780" s="151"/>
      <c r="E780" s="151"/>
      <c r="F780" s="152"/>
    </row>
    <row r="781" spans="1:6" outlineLevel="1" x14ac:dyDescent="0.2">
      <c r="A781" s="29">
        <v>1</v>
      </c>
      <c r="B781" s="31" t="s">
        <v>2447</v>
      </c>
      <c r="C781" s="29"/>
      <c r="D781" s="29"/>
      <c r="E781" s="29"/>
      <c r="F781" s="107"/>
    </row>
    <row r="782" spans="1:6" outlineLevel="1" x14ac:dyDescent="0.2">
      <c r="A782" s="29">
        <v>2</v>
      </c>
      <c r="B782" s="31" t="s">
        <v>2460</v>
      </c>
      <c r="C782" s="29"/>
      <c r="D782" s="29"/>
      <c r="E782" s="29"/>
      <c r="F782" s="107"/>
    </row>
    <row r="783" spans="1:6" outlineLevel="1" x14ac:dyDescent="0.2">
      <c r="A783" s="29">
        <v>3</v>
      </c>
      <c r="B783" s="31" t="s">
        <v>2448</v>
      </c>
      <c r="C783" s="29"/>
      <c r="D783" s="29"/>
      <c r="E783" s="29"/>
      <c r="F783" s="107"/>
    </row>
    <row r="784" spans="1:6" ht="25.5" outlineLevel="1" x14ac:dyDescent="0.2">
      <c r="A784" s="29">
        <v>4</v>
      </c>
      <c r="B784" s="31" t="s">
        <v>650</v>
      </c>
      <c r="C784" s="29"/>
      <c r="D784" s="29"/>
      <c r="E784" s="29"/>
      <c r="F784" s="107"/>
    </row>
    <row r="785" spans="1:6" ht="25.5" outlineLevel="1" x14ac:dyDescent="0.2">
      <c r="A785" s="29">
        <v>5</v>
      </c>
      <c r="B785" s="31" t="s">
        <v>2461</v>
      </c>
      <c r="C785" s="29"/>
      <c r="D785" s="29"/>
      <c r="E785" s="29"/>
      <c r="F785" s="107"/>
    </row>
    <row r="786" spans="1:6" outlineLevel="1" x14ac:dyDescent="0.2">
      <c r="A786" s="29">
        <v>6</v>
      </c>
      <c r="B786" s="31" t="s">
        <v>2462</v>
      </c>
      <c r="C786" s="29"/>
      <c r="D786" s="29"/>
      <c r="E786" s="29"/>
      <c r="F786" s="107"/>
    </row>
    <row r="787" spans="1:6" ht="25.5" outlineLevel="1" x14ac:dyDescent="0.2">
      <c r="A787" s="29">
        <v>7</v>
      </c>
      <c r="B787" s="31" t="s">
        <v>651</v>
      </c>
      <c r="C787" s="29"/>
      <c r="D787" s="29"/>
      <c r="E787" s="29"/>
      <c r="F787" s="107"/>
    </row>
    <row r="788" spans="1:6" outlineLevel="1" x14ac:dyDescent="0.2">
      <c r="A788" s="29"/>
      <c r="B788" s="29"/>
      <c r="C788" s="29"/>
      <c r="D788" s="29"/>
      <c r="E788" s="29"/>
      <c r="F788" s="107"/>
    </row>
    <row r="789" spans="1:6" outlineLevel="1" x14ac:dyDescent="0.2">
      <c r="A789" s="151" t="s">
        <v>10</v>
      </c>
      <c r="B789" s="151"/>
      <c r="C789" s="151"/>
      <c r="D789" s="151"/>
      <c r="E789" s="151"/>
      <c r="F789" s="152"/>
    </row>
    <row r="790" spans="1:6" ht="25.5" outlineLevel="1" x14ac:dyDescent="0.2">
      <c r="A790" s="29">
        <v>1</v>
      </c>
      <c r="B790" s="31" t="s">
        <v>11</v>
      </c>
      <c r="C790" s="29"/>
      <c r="D790" s="29"/>
      <c r="E790" s="29"/>
      <c r="F790" s="107"/>
    </row>
    <row r="791" spans="1:6" ht="25.5" outlineLevel="1" x14ac:dyDescent="0.2">
      <c r="A791" s="29">
        <v>2</v>
      </c>
      <c r="B791" s="31" t="s">
        <v>652</v>
      </c>
      <c r="C791" s="29"/>
      <c r="D791" s="29"/>
      <c r="E791" s="29"/>
      <c r="F791" s="107"/>
    </row>
    <row r="792" spans="1:6" outlineLevel="1" x14ac:dyDescent="0.2">
      <c r="A792" s="29">
        <v>3</v>
      </c>
      <c r="B792" s="31" t="s">
        <v>2242</v>
      </c>
      <c r="C792" s="29"/>
      <c r="D792" s="29"/>
      <c r="E792" s="29"/>
      <c r="F792" s="107"/>
    </row>
    <row r="793" spans="1:6" outlineLevel="1" x14ac:dyDescent="0.2">
      <c r="A793" s="29">
        <v>4</v>
      </c>
      <c r="B793" s="31" t="s">
        <v>653</v>
      </c>
      <c r="C793" s="29"/>
      <c r="D793" s="29"/>
      <c r="E793" s="29"/>
      <c r="F793" s="107"/>
    </row>
    <row r="794" spans="1:6" ht="38.25" outlineLevel="1" x14ac:dyDescent="0.2">
      <c r="A794" s="29">
        <v>5</v>
      </c>
      <c r="B794" s="31" t="s">
        <v>654</v>
      </c>
      <c r="C794" s="29"/>
      <c r="D794" s="29"/>
      <c r="E794" s="29"/>
      <c r="F794" s="107"/>
    </row>
    <row r="795" spans="1:6" outlineLevel="1" x14ac:dyDescent="0.2">
      <c r="A795" s="29"/>
      <c r="B795" s="29"/>
      <c r="C795" s="29"/>
      <c r="D795" s="29"/>
      <c r="E795" s="29"/>
      <c r="F795" s="107"/>
    </row>
    <row r="796" spans="1:6" outlineLevel="1" x14ac:dyDescent="0.2">
      <c r="A796" s="151" t="s">
        <v>12</v>
      </c>
      <c r="B796" s="151"/>
      <c r="C796" s="151"/>
      <c r="D796" s="151"/>
      <c r="E796" s="151"/>
      <c r="F796" s="152"/>
    </row>
    <row r="797" spans="1:6" ht="25.5" outlineLevel="1" x14ac:dyDescent="0.2">
      <c r="A797" s="29">
        <v>1</v>
      </c>
      <c r="B797" s="31" t="s">
        <v>14</v>
      </c>
      <c r="C797" s="29"/>
      <c r="D797" s="29"/>
      <c r="E797" s="29"/>
      <c r="F797" s="107"/>
    </row>
    <row r="798" spans="1:6" outlineLevel="1" x14ac:dyDescent="0.2">
      <c r="A798" s="29">
        <v>2</v>
      </c>
      <c r="B798" s="31" t="s">
        <v>655</v>
      </c>
      <c r="C798" s="29"/>
      <c r="D798" s="29"/>
      <c r="E798" s="29"/>
      <c r="F798" s="107"/>
    </row>
    <row r="799" spans="1:6" outlineLevel="1" x14ac:dyDescent="0.2">
      <c r="A799" s="29">
        <v>3</v>
      </c>
      <c r="B799" s="31" t="s">
        <v>656</v>
      </c>
      <c r="C799" s="29"/>
      <c r="D799" s="29"/>
      <c r="E799" s="29"/>
      <c r="F799" s="107"/>
    </row>
    <row r="800" spans="1:6" ht="25.5" outlineLevel="1" x14ac:dyDescent="0.2">
      <c r="A800" s="29">
        <v>4</v>
      </c>
      <c r="B800" s="31" t="s">
        <v>657</v>
      </c>
      <c r="C800" s="29"/>
      <c r="D800" s="29"/>
      <c r="E800" s="29"/>
      <c r="F800" s="107"/>
    </row>
    <row r="801" spans="1:6" outlineLevel="1" x14ac:dyDescent="0.2">
      <c r="A801" s="29">
        <v>5</v>
      </c>
      <c r="B801" s="31" t="s">
        <v>658</v>
      </c>
      <c r="C801" s="29"/>
      <c r="D801" s="29"/>
      <c r="E801" s="29"/>
      <c r="F801" s="107"/>
    </row>
    <row r="802" spans="1:6" ht="25.5" outlineLevel="1" x14ac:dyDescent="0.2">
      <c r="A802" s="29">
        <v>6</v>
      </c>
      <c r="B802" s="31" t="s">
        <v>659</v>
      </c>
      <c r="C802" s="29"/>
      <c r="D802" s="29"/>
      <c r="E802" s="29"/>
      <c r="F802" s="107"/>
    </row>
    <row r="803" spans="1:6" ht="25.5" outlineLevel="1" x14ac:dyDescent="0.2">
      <c r="A803" s="29">
        <v>7</v>
      </c>
      <c r="B803" s="31" t="s">
        <v>660</v>
      </c>
      <c r="C803" s="29"/>
      <c r="D803" s="29"/>
      <c r="E803" s="29"/>
      <c r="F803" s="107"/>
    </row>
    <row r="804" spans="1:6" ht="25.5" outlineLevel="1" x14ac:dyDescent="0.2">
      <c r="A804" s="29">
        <v>8</v>
      </c>
      <c r="B804" s="31" t="s">
        <v>661</v>
      </c>
      <c r="C804" s="29"/>
      <c r="D804" s="29"/>
      <c r="E804" s="29"/>
      <c r="F804" s="107"/>
    </row>
    <row r="805" spans="1:6" outlineLevel="1" x14ac:dyDescent="0.2">
      <c r="A805" s="29"/>
      <c r="B805" s="29"/>
      <c r="C805" s="29"/>
      <c r="D805" s="29"/>
      <c r="E805" s="29"/>
      <c r="F805" s="107"/>
    </row>
    <row r="806" spans="1:6" outlineLevel="1" x14ac:dyDescent="0.2">
      <c r="A806" s="151" t="s">
        <v>15</v>
      </c>
      <c r="B806" s="151"/>
      <c r="C806" s="151"/>
      <c r="D806" s="151"/>
      <c r="E806" s="151"/>
      <c r="F806" s="152"/>
    </row>
    <row r="807" spans="1:6" ht="38.25" outlineLevel="1" x14ac:dyDescent="0.2">
      <c r="A807" s="29">
        <v>1</v>
      </c>
      <c r="B807" s="31" t="s">
        <v>16</v>
      </c>
      <c r="C807" s="29"/>
      <c r="D807" s="29"/>
      <c r="E807" s="29"/>
      <c r="F807" s="107"/>
    </row>
    <row r="808" spans="1:6" ht="25.5" outlineLevel="1" x14ac:dyDescent="0.2">
      <c r="A808" s="29">
        <v>2</v>
      </c>
      <c r="B808" s="31" t="s">
        <v>1911</v>
      </c>
      <c r="C808" s="29"/>
      <c r="D808" s="29"/>
      <c r="E808" s="29"/>
      <c r="F808" s="107"/>
    </row>
    <row r="809" spans="1:6" ht="38.25" outlineLevel="1" x14ac:dyDescent="0.2">
      <c r="A809" s="29">
        <v>3</v>
      </c>
      <c r="B809" s="31" t="s">
        <v>1912</v>
      </c>
      <c r="C809" s="29"/>
      <c r="D809" s="29"/>
      <c r="E809" s="29"/>
      <c r="F809" s="107"/>
    </row>
    <row r="810" spans="1:6" ht="38.25" outlineLevel="1" x14ac:dyDescent="0.2">
      <c r="A810" s="29">
        <v>4</v>
      </c>
      <c r="B810" s="31" t="s">
        <v>1913</v>
      </c>
      <c r="C810" s="29"/>
      <c r="D810" s="29"/>
      <c r="E810" s="29"/>
      <c r="F810" s="107"/>
    </row>
    <row r="811" spans="1:6" ht="38.25" outlineLevel="1" x14ac:dyDescent="0.2">
      <c r="A811" s="29">
        <v>5</v>
      </c>
      <c r="B811" s="31" t="s">
        <v>1914</v>
      </c>
      <c r="C811" s="29"/>
      <c r="D811" s="29"/>
      <c r="E811" s="29"/>
      <c r="F811" s="107"/>
    </row>
    <row r="812" spans="1:6" outlineLevel="1" x14ac:dyDescent="0.2">
      <c r="A812" s="29"/>
      <c r="B812" s="29"/>
      <c r="C812" s="29"/>
      <c r="D812" s="29"/>
      <c r="E812" s="29"/>
      <c r="F812" s="107"/>
    </row>
    <row r="813" spans="1:6" outlineLevel="1" x14ac:dyDescent="0.2">
      <c r="A813" s="151" t="s">
        <v>17</v>
      </c>
      <c r="B813" s="151"/>
      <c r="C813" s="151"/>
      <c r="D813" s="151"/>
      <c r="E813" s="151"/>
      <c r="F813" s="152"/>
    </row>
    <row r="814" spans="1:6" ht="25.5" outlineLevel="1" x14ac:dyDescent="0.2">
      <c r="A814" s="29">
        <v>1</v>
      </c>
      <c r="B814" s="31" t="s">
        <v>18</v>
      </c>
      <c r="C814" s="29"/>
      <c r="D814" s="29"/>
      <c r="E814" s="29"/>
      <c r="F814" s="107"/>
    </row>
    <row r="815" spans="1:6" ht="38.25" outlineLevel="1" x14ac:dyDescent="0.2">
      <c r="A815" s="29">
        <v>2</v>
      </c>
      <c r="B815" s="31" t="s">
        <v>662</v>
      </c>
      <c r="C815" s="29"/>
      <c r="D815" s="29"/>
      <c r="E815" s="29"/>
      <c r="F815" s="107"/>
    </row>
    <row r="816" spans="1:6" ht="25.5" outlineLevel="1" x14ac:dyDescent="0.2">
      <c r="A816" s="29">
        <v>3</v>
      </c>
      <c r="B816" s="31" t="s">
        <v>2243</v>
      </c>
      <c r="C816" s="29"/>
      <c r="D816" s="29"/>
      <c r="E816" s="29"/>
      <c r="F816" s="107"/>
    </row>
    <row r="817" spans="1:6" outlineLevel="1" x14ac:dyDescent="0.2">
      <c r="A817" s="29">
        <v>4</v>
      </c>
      <c r="B817" s="31" t="s">
        <v>663</v>
      </c>
      <c r="C817" s="29"/>
      <c r="D817" s="29"/>
      <c r="E817" s="29"/>
      <c r="F817" s="107"/>
    </row>
    <row r="818" spans="1:6" ht="25.5" outlineLevel="1" x14ac:dyDescent="0.2">
      <c r="A818" s="29">
        <v>5</v>
      </c>
      <c r="B818" s="31" t="s">
        <v>664</v>
      </c>
      <c r="C818" s="29"/>
      <c r="D818" s="29"/>
      <c r="E818" s="29"/>
      <c r="F818" s="107"/>
    </row>
    <row r="819" spans="1:6" ht="25.5" outlineLevel="1" x14ac:dyDescent="0.2">
      <c r="A819" s="29">
        <v>6</v>
      </c>
      <c r="B819" s="31" t="s">
        <v>665</v>
      </c>
      <c r="C819" s="29"/>
      <c r="D819" s="29"/>
      <c r="E819" s="29"/>
      <c r="F819" s="107"/>
    </row>
    <row r="820" spans="1:6" outlineLevel="1" x14ac:dyDescent="0.2">
      <c r="A820" s="29">
        <v>7</v>
      </c>
      <c r="B820" s="31" t="s">
        <v>666</v>
      </c>
      <c r="C820" s="29"/>
      <c r="D820" s="29"/>
      <c r="E820" s="29"/>
      <c r="F820" s="107"/>
    </row>
    <row r="821" spans="1:6" ht="25.5" outlineLevel="1" x14ac:dyDescent="0.2">
      <c r="A821" s="29">
        <v>8</v>
      </c>
      <c r="B821" s="31" t="s">
        <v>2244</v>
      </c>
      <c r="C821" s="29"/>
      <c r="D821" s="29"/>
      <c r="E821" s="29"/>
      <c r="F821" s="107"/>
    </row>
    <row r="822" spans="1:6" outlineLevel="1" x14ac:dyDescent="0.2">
      <c r="A822" s="29"/>
      <c r="B822" s="29"/>
      <c r="C822" s="29"/>
      <c r="D822" s="29"/>
      <c r="E822" s="29"/>
      <c r="F822" s="107"/>
    </row>
    <row r="823" spans="1:6" outlineLevel="1" x14ac:dyDescent="0.2">
      <c r="A823" s="151" t="s">
        <v>20</v>
      </c>
      <c r="B823" s="151"/>
      <c r="C823" s="151"/>
      <c r="D823" s="151"/>
      <c r="E823" s="151"/>
      <c r="F823" s="152"/>
    </row>
    <row r="824" spans="1:6" ht="25.5" outlineLevel="1" x14ac:dyDescent="0.2">
      <c r="A824" s="29">
        <v>1</v>
      </c>
      <c r="B824" s="31" t="s">
        <v>2331</v>
      </c>
      <c r="C824" s="29"/>
      <c r="D824" s="29"/>
      <c r="E824" s="29"/>
      <c r="F824" s="107"/>
    </row>
    <row r="825" spans="1:6" ht="25.5" outlineLevel="1" x14ac:dyDescent="0.2">
      <c r="A825" s="29">
        <v>2</v>
      </c>
      <c r="B825" s="31" t="s">
        <v>667</v>
      </c>
      <c r="C825" s="29"/>
      <c r="D825" s="29"/>
      <c r="E825" s="29"/>
      <c r="F825" s="107"/>
    </row>
    <row r="826" spans="1:6" ht="25.5" outlineLevel="1" x14ac:dyDescent="0.2">
      <c r="A826" s="29">
        <v>3</v>
      </c>
      <c r="B826" s="31" t="s">
        <v>2245</v>
      </c>
      <c r="C826" s="29"/>
      <c r="D826" s="29"/>
      <c r="E826" s="29"/>
      <c r="F826" s="107"/>
    </row>
    <row r="827" spans="1:6" ht="51" outlineLevel="1" x14ac:dyDescent="0.2">
      <c r="A827" s="29">
        <v>4</v>
      </c>
      <c r="B827" s="31" t="s">
        <v>2347</v>
      </c>
      <c r="C827" s="29"/>
      <c r="D827" s="29"/>
      <c r="E827" s="29"/>
      <c r="F827" s="107"/>
    </row>
    <row r="828" spans="1:6" ht="38.25" outlineLevel="1" x14ac:dyDescent="0.2">
      <c r="A828" s="29">
        <v>5</v>
      </c>
      <c r="B828" s="31" t="s">
        <v>668</v>
      </c>
      <c r="C828" s="29"/>
      <c r="D828" s="29"/>
      <c r="E828" s="29"/>
      <c r="F828" s="107"/>
    </row>
    <row r="829" spans="1:6" ht="38.25" outlineLevel="1" x14ac:dyDescent="0.2">
      <c r="A829" s="29">
        <v>6</v>
      </c>
      <c r="B829" s="31" t="s">
        <v>669</v>
      </c>
      <c r="C829" s="29"/>
      <c r="D829" s="29"/>
      <c r="E829" s="29"/>
      <c r="F829" s="107"/>
    </row>
    <row r="830" spans="1:6" ht="25.5" outlineLevel="1" x14ac:dyDescent="0.2">
      <c r="A830" s="29">
        <v>7</v>
      </c>
      <c r="B830" s="31" t="s">
        <v>670</v>
      </c>
      <c r="C830" s="29"/>
      <c r="D830" s="29"/>
      <c r="E830" s="29"/>
      <c r="F830" s="107"/>
    </row>
    <row r="831" spans="1:6" outlineLevel="1" x14ac:dyDescent="0.2">
      <c r="A831" s="29"/>
      <c r="B831" s="29"/>
      <c r="C831" s="29"/>
      <c r="D831" s="29"/>
      <c r="E831" s="29"/>
      <c r="F831" s="107"/>
    </row>
    <row r="832" spans="1:6" outlineLevel="1" x14ac:dyDescent="0.2">
      <c r="A832" s="151" t="s">
        <v>22</v>
      </c>
      <c r="B832" s="151"/>
      <c r="C832" s="151"/>
      <c r="D832" s="151"/>
      <c r="E832" s="151"/>
      <c r="F832" s="152"/>
    </row>
    <row r="833" spans="1:6" outlineLevel="1" x14ac:dyDescent="0.2">
      <c r="A833" s="29">
        <v>1</v>
      </c>
      <c r="B833" s="31" t="s">
        <v>24</v>
      </c>
      <c r="C833" s="29"/>
      <c r="D833" s="29"/>
      <c r="E833" s="29"/>
      <c r="F833" s="107"/>
    </row>
    <row r="834" spans="1:6" ht="25.5" outlineLevel="1" x14ac:dyDescent="0.2">
      <c r="A834" s="29">
        <v>2</v>
      </c>
      <c r="B834" s="31" t="s">
        <v>2246</v>
      </c>
      <c r="C834" s="29"/>
      <c r="D834" s="29"/>
      <c r="E834" s="29"/>
      <c r="F834" s="107"/>
    </row>
    <row r="835" spans="1:6" ht="38.25" outlineLevel="1" x14ac:dyDescent="0.2">
      <c r="A835" s="29">
        <v>3</v>
      </c>
      <c r="B835" s="31" t="s">
        <v>671</v>
      </c>
      <c r="C835" s="29"/>
      <c r="D835" s="29"/>
      <c r="E835" s="29"/>
      <c r="F835" s="107"/>
    </row>
    <row r="836" spans="1:6" ht="25.5" outlineLevel="1" x14ac:dyDescent="0.2">
      <c r="A836" s="29">
        <v>4</v>
      </c>
      <c r="B836" s="31" t="s">
        <v>2348</v>
      </c>
      <c r="C836" s="29"/>
      <c r="D836" s="29"/>
      <c r="E836" s="29"/>
      <c r="F836" s="107"/>
    </row>
    <row r="837" spans="1:6" ht="25.5" outlineLevel="1" x14ac:dyDescent="0.2">
      <c r="A837" s="29">
        <v>5</v>
      </c>
      <c r="B837" s="31" t="s">
        <v>672</v>
      </c>
      <c r="C837" s="29"/>
      <c r="D837" s="29"/>
      <c r="E837" s="29"/>
      <c r="F837" s="107"/>
    </row>
    <row r="838" spans="1:6" outlineLevel="1" x14ac:dyDescent="0.2">
      <c r="A838" s="29"/>
      <c r="B838" s="29"/>
      <c r="C838" s="29"/>
      <c r="D838" s="29"/>
      <c r="E838" s="29"/>
      <c r="F838" s="107"/>
    </row>
    <row r="839" spans="1:6" outlineLevel="1" x14ac:dyDescent="0.2">
      <c r="A839" s="151" t="s">
        <v>25</v>
      </c>
      <c r="B839" s="151"/>
      <c r="C839" s="151"/>
      <c r="D839" s="151"/>
      <c r="E839" s="151"/>
      <c r="F839" s="152"/>
    </row>
    <row r="840" spans="1:6" outlineLevel="1" x14ac:dyDescent="0.2">
      <c r="A840" s="29">
        <v>1</v>
      </c>
      <c r="B840" s="31" t="s">
        <v>2332</v>
      </c>
      <c r="C840" s="29"/>
      <c r="D840" s="29"/>
      <c r="E840" s="29"/>
      <c r="F840" s="107"/>
    </row>
    <row r="841" spans="1:6" ht="25.5" outlineLevel="1" x14ac:dyDescent="0.2">
      <c r="A841" s="29">
        <v>2</v>
      </c>
      <c r="B841" s="31" t="s">
        <v>673</v>
      </c>
      <c r="C841" s="29"/>
      <c r="D841" s="29"/>
      <c r="E841" s="29"/>
      <c r="F841" s="107"/>
    </row>
    <row r="842" spans="1:6" ht="25.5" outlineLevel="1" x14ac:dyDescent="0.2">
      <c r="A842" s="29">
        <v>3</v>
      </c>
      <c r="B842" s="31" t="s">
        <v>2349</v>
      </c>
      <c r="C842" s="29"/>
      <c r="D842" s="29"/>
      <c r="E842" s="29"/>
      <c r="F842" s="107"/>
    </row>
    <row r="843" spans="1:6" ht="25.5" outlineLevel="1" x14ac:dyDescent="0.2">
      <c r="A843" s="29">
        <v>4</v>
      </c>
      <c r="B843" s="31" t="s">
        <v>674</v>
      </c>
      <c r="C843" s="29"/>
      <c r="D843" s="29"/>
      <c r="E843" s="29"/>
      <c r="F843" s="107"/>
    </row>
    <row r="844" spans="1:6" outlineLevel="1" x14ac:dyDescent="0.2">
      <c r="A844" s="29">
        <v>5</v>
      </c>
      <c r="B844" s="31" t="s">
        <v>675</v>
      </c>
      <c r="C844" s="29"/>
      <c r="D844" s="29"/>
      <c r="E844" s="29"/>
      <c r="F844" s="107"/>
    </row>
    <row r="845" spans="1:6" ht="25.5" outlineLevel="1" x14ac:dyDescent="0.2">
      <c r="A845" s="29">
        <v>6</v>
      </c>
      <c r="B845" s="31" t="s">
        <v>676</v>
      </c>
      <c r="C845" s="29"/>
      <c r="D845" s="29"/>
      <c r="E845" s="29"/>
      <c r="F845" s="107"/>
    </row>
    <row r="846" spans="1:6" ht="25.5" outlineLevel="1" x14ac:dyDescent="0.2">
      <c r="A846" s="29">
        <v>7</v>
      </c>
      <c r="B846" s="31" t="s">
        <v>677</v>
      </c>
      <c r="C846" s="29"/>
      <c r="D846" s="29"/>
      <c r="E846" s="29"/>
      <c r="F846" s="107"/>
    </row>
    <row r="847" spans="1:6" ht="25.5" outlineLevel="1" x14ac:dyDescent="0.2">
      <c r="A847" s="29">
        <v>8</v>
      </c>
      <c r="B847" s="31" t="s">
        <v>678</v>
      </c>
      <c r="C847" s="29"/>
      <c r="D847" s="29"/>
      <c r="E847" s="29"/>
      <c r="F847" s="107"/>
    </row>
    <row r="848" spans="1:6" outlineLevel="1" x14ac:dyDescent="0.2">
      <c r="A848" s="29"/>
      <c r="B848" s="29"/>
      <c r="C848" s="29"/>
      <c r="D848" s="29"/>
      <c r="E848" s="29"/>
      <c r="F848" s="107"/>
    </row>
    <row r="849" spans="1:6" outlineLevel="1" x14ac:dyDescent="0.2">
      <c r="A849" s="151" t="s">
        <v>27</v>
      </c>
      <c r="B849" s="151"/>
      <c r="C849" s="151"/>
      <c r="D849" s="151"/>
      <c r="E849" s="151"/>
      <c r="F849" s="152"/>
    </row>
    <row r="850" spans="1:6" outlineLevel="1" x14ac:dyDescent="0.2">
      <c r="A850" s="29">
        <v>1</v>
      </c>
      <c r="B850" s="31" t="s">
        <v>2333</v>
      </c>
      <c r="C850" s="29"/>
      <c r="D850" s="29"/>
      <c r="E850" s="29"/>
      <c r="F850" s="107"/>
    </row>
    <row r="851" spans="1:6" ht="25.5" outlineLevel="1" x14ac:dyDescent="0.2">
      <c r="A851" s="29">
        <v>2</v>
      </c>
      <c r="B851" s="31" t="s">
        <v>673</v>
      </c>
      <c r="C851" s="29"/>
      <c r="D851" s="29"/>
      <c r="E851" s="29"/>
      <c r="F851" s="107"/>
    </row>
    <row r="852" spans="1:6" ht="25.5" outlineLevel="1" x14ac:dyDescent="0.2">
      <c r="A852" s="29">
        <v>3</v>
      </c>
      <c r="B852" s="31" t="s">
        <v>2349</v>
      </c>
      <c r="C852" s="29"/>
      <c r="D852" s="29"/>
      <c r="E852" s="29"/>
      <c r="F852" s="107"/>
    </row>
    <row r="853" spans="1:6" ht="25.5" outlineLevel="1" x14ac:dyDescent="0.2">
      <c r="A853" s="29">
        <v>4</v>
      </c>
      <c r="B853" s="31" t="s">
        <v>674</v>
      </c>
      <c r="C853" s="29"/>
      <c r="D853" s="29"/>
      <c r="E853" s="29"/>
      <c r="F853" s="107"/>
    </row>
    <row r="854" spans="1:6" outlineLevel="1" x14ac:dyDescent="0.2">
      <c r="A854" s="29">
        <v>5</v>
      </c>
      <c r="B854" s="31" t="s">
        <v>675</v>
      </c>
      <c r="C854" s="29"/>
      <c r="D854" s="29"/>
      <c r="E854" s="29"/>
      <c r="F854" s="107"/>
    </row>
    <row r="855" spans="1:6" ht="25.5" outlineLevel="1" x14ac:dyDescent="0.2">
      <c r="A855" s="29">
        <v>6</v>
      </c>
      <c r="B855" s="31" t="s">
        <v>676</v>
      </c>
      <c r="C855" s="29"/>
      <c r="D855" s="29"/>
      <c r="E855" s="29"/>
      <c r="F855" s="107"/>
    </row>
    <row r="856" spans="1:6" ht="25.5" outlineLevel="1" x14ac:dyDescent="0.2">
      <c r="A856" s="29">
        <v>7</v>
      </c>
      <c r="B856" s="31" t="s">
        <v>677</v>
      </c>
      <c r="C856" s="29"/>
      <c r="D856" s="29"/>
      <c r="E856" s="29"/>
      <c r="F856" s="107"/>
    </row>
    <row r="857" spans="1:6" ht="25.5" outlineLevel="1" x14ac:dyDescent="0.2">
      <c r="A857" s="29">
        <v>8</v>
      </c>
      <c r="B857" s="31" t="s">
        <v>678</v>
      </c>
      <c r="C857" s="29"/>
      <c r="D857" s="29"/>
      <c r="E857" s="29"/>
      <c r="F857" s="107"/>
    </row>
    <row r="858" spans="1:6" outlineLevel="1" x14ac:dyDescent="0.2">
      <c r="A858" s="29"/>
      <c r="B858" s="29"/>
      <c r="C858" s="29"/>
      <c r="D858" s="29"/>
      <c r="E858" s="29"/>
      <c r="F858" s="107"/>
    </row>
    <row r="859" spans="1:6" outlineLevel="1" x14ac:dyDescent="0.2">
      <c r="A859" s="151" t="s">
        <v>28</v>
      </c>
      <c r="B859" s="151"/>
      <c r="C859" s="151"/>
      <c r="D859" s="151"/>
      <c r="E859" s="151"/>
      <c r="F859" s="152"/>
    </row>
    <row r="860" spans="1:6" outlineLevel="1" x14ac:dyDescent="0.2">
      <c r="A860" s="29">
        <v>1</v>
      </c>
      <c r="B860" s="31" t="s">
        <v>2334</v>
      </c>
      <c r="C860" s="29"/>
      <c r="D860" s="29"/>
      <c r="E860" s="29"/>
      <c r="F860" s="107"/>
    </row>
    <row r="861" spans="1:6" ht="38.25" outlineLevel="1" x14ac:dyDescent="0.2">
      <c r="A861" s="29">
        <v>2</v>
      </c>
      <c r="B861" s="31" t="s">
        <v>2350</v>
      </c>
      <c r="C861" s="29"/>
      <c r="D861" s="29"/>
      <c r="E861" s="29"/>
      <c r="F861" s="107"/>
    </row>
    <row r="862" spans="1:6" ht="25.5" outlineLevel="1" x14ac:dyDescent="0.2">
      <c r="A862" s="29">
        <v>3</v>
      </c>
      <c r="B862" s="31" t="s">
        <v>679</v>
      </c>
      <c r="C862" s="29"/>
      <c r="D862" s="29"/>
      <c r="E862" s="29"/>
      <c r="F862" s="107"/>
    </row>
    <row r="863" spans="1:6" ht="38.25" outlineLevel="1" x14ac:dyDescent="0.2">
      <c r="A863" s="29">
        <v>4</v>
      </c>
      <c r="B863" s="31" t="s">
        <v>680</v>
      </c>
      <c r="C863" s="29"/>
      <c r="D863" s="29"/>
      <c r="E863" s="29"/>
      <c r="F863" s="107"/>
    </row>
    <row r="864" spans="1:6" ht="38.25" outlineLevel="1" x14ac:dyDescent="0.2">
      <c r="A864" s="29">
        <v>5</v>
      </c>
      <c r="B864" s="31" t="s">
        <v>2351</v>
      </c>
      <c r="C864" s="29"/>
      <c r="D864" s="29"/>
      <c r="E864" s="29"/>
      <c r="F864" s="107"/>
    </row>
    <row r="865" spans="1:6" ht="25.5" outlineLevel="1" x14ac:dyDescent="0.2">
      <c r="A865" s="29">
        <v>6</v>
      </c>
      <c r="B865" s="31" t="s">
        <v>681</v>
      </c>
      <c r="C865" s="29"/>
      <c r="D865" s="29"/>
      <c r="E865" s="29"/>
      <c r="F865" s="107"/>
    </row>
    <row r="866" spans="1:6" ht="25.5" outlineLevel="1" x14ac:dyDescent="0.2">
      <c r="A866" s="29">
        <v>7</v>
      </c>
      <c r="B866" s="31" t="s">
        <v>2247</v>
      </c>
      <c r="C866" s="29"/>
      <c r="D866" s="29"/>
      <c r="E866" s="29"/>
      <c r="F866" s="107"/>
    </row>
    <row r="867" spans="1:6" ht="38.25" outlineLevel="1" x14ac:dyDescent="0.2">
      <c r="A867" s="29">
        <v>8</v>
      </c>
      <c r="B867" s="31" t="s">
        <v>682</v>
      </c>
      <c r="C867" s="29"/>
      <c r="D867" s="29"/>
      <c r="E867" s="29"/>
      <c r="F867" s="107"/>
    </row>
    <row r="868" spans="1:6" outlineLevel="1" x14ac:dyDescent="0.2">
      <c r="A868" s="29">
        <v>9</v>
      </c>
      <c r="B868" s="31" t="s">
        <v>683</v>
      </c>
      <c r="C868" s="29"/>
      <c r="D868" s="29"/>
      <c r="E868" s="29"/>
      <c r="F868" s="107"/>
    </row>
    <row r="869" spans="1:6" outlineLevel="1" x14ac:dyDescent="0.2">
      <c r="A869" s="29"/>
      <c r="B869" s="29"/>
      <c r="C869" s="29"/>
      <c r="D869" s="29"/>
      <c r="E869" s="29"/>
      <c r="F869" s="107"/>
    </row>
    <row r="870" spans="1:6" outlineLevel="1" x14ac:dyDescent="0.2">
      <c r="A870" s="151" t="s">
        <v>30</v>
      </c>
      <c r="B870" s="151"/>
      <c r="C870" s="151"/>
      <c r="D870" s="151"/>
      <c r="E870" s="151"/>
      <c r="F870" s="152"/>
    </row>
    <row r="871" spans="1:6" ht="25.5" outlineLevel="1" x14ac:dyDescent="0.2">
      <c r="A871" s="29">
        <v>1</v>
      </c>
      <c r="B871" s="31" t="s">
        <v>31</v>
      </c>
      <c r="C871" s="29"/>
      <c r="D871" s="29"/>
      <c r="E871" s="29"/>
      <c r="F871" s="107"/>
    </row>
    <row r="872" spans="1:6" ht="38.25" outlineLevel="1" x14ac:dyDescent="0.2">
      <c r="A872" s="29">
        <v>2</v>
      </c>
      <c r="B872" s="31" t="s">
        <v>684</v>
      </c>
      <c r="C872" s="29"/>
      <c r="D872" s="29"/>
      <c r="E872" s="29"/>
      <c r="F872" s="107"/>
    </row>
    <row r="873" spans="1:6" ht="25.5" outlineLevel="1" x14ac:dyDescent="0.2">
      <c r="A873" s="29">
        <v>3</v>
      </c>
      <c r="B873" s="31" t="s">
        <v>685</v>
      </c>
      <c r="C873" s="29"/>
      <c r="D873" s="29"/>
      <c r="E873" s="29"/>
      <c r="F873" s="107"/>
    </row>
    <row r="874" spans="1:6" ht="25.5" outlineLevel="1" x14ac:dyDescent="0.2">
      <c r="A874" s="29">
        <v>4</v>
      </c>
      <c r="B874" s="31" t="s">
        <v>2248</v>
      </c>
      <c r="C874" s="29"/>
      <c r="D874" s="29"/>
      <c r="E874" s="29"/>
      <c r="F874" s="107"/>
    </row>
    <row r="875" spans="1:6" ht="25.5" outlineLevel="1" x14ac:dyDescent="0.2">
      <c r="A875" s="29">
        <v>5</v>
      </c>
      <c r="B875" s="31" t="s">
        <v>686</v>
      </c>
      <c r="C875" s="29"/>
      <c r="D875" s="29"/>
      <c r="E875" s="29"/>
      <c r="F875" s="107"/>
    </row>
    <row r="876" spans="1:6" ht="25.5" outlineLevel="1" x14ac:dyDescent="0.2">
      <c r="A876" s="29">
        <v>6</v>
      </c>
      <c r="B876" s="31" t="s">
        <v>687</v>
      </c>
      <c r="C876" s="29"/>
      <c r="D876" s="29"/>
      <c r="E876" s="29"/>
      <c r="F876" s="107"/>
    </row>
    <row r="877" spans="1:6" ht="38.25" outlineLevel="1" x14ac:dyDescent="0.2">
      <c r="A877" s="29">
        <v>7</v>
      </c>
      <c r="B877" s="31" t="s">
        <v>688</v>
      </c>
      <c r="C877" s="29"/>
      <c r="D877" s="29"/>
      <c r="E877" s="29"/>
      <c r="F877" s="107"/>
    </row>
    <row r="878" spans="1:6" outlineLevel="1" x14ac:dyDescent="0.2">
      <c r="A878" s="29"/>
      <c r="B878" s="29"/>
      <c r="C878" s="29"/>
      <c r="D878" s="29"/>
      <c r="E878" s="29"/>
      <c r="F878" s="107"/>
    </row>
    <row r="879" spans="1:6" outlineLevel="1" x14ac:dyDescent="0.2">
      <c r="A879" s="151" t="s">
        <v>32</v>
      </c>
      <c r="B879" s="151"/>
      <c r="C879" s="151"/>
      <c r="D879" s="151"/>
      <c r="E879" s="151"/>
      <c r="F879" s="152"/>
    </row>
    <row r="880" spans="1:6" ht="25.5" outlineLevel="1" x14ac:dyDescent="0.2">
      <c r="A880" s="29">
        <v>1</v>
      </c>
      <c r="B880" s="31" t="s">
        <v>33</v>
      </c>
      <c r="C880" s="29"/>
      <c r="D880" s="29"/>
      <c r="E880" s="29"/>
      <c r="F880" s="107"/>
    </row>
    <row r="881" spans="1:6" ht="38.25" outlineLevel="1" x14ac:dyDescent="0.2">
      <c r="A881" s="29">
        <v>2</v>
      </c>
      <c r="B881" s="31" t="s">
        <v>684</v>
      </c>
      <c r="C881" s="29"/>
      <c r="D881" s="29"/>
      <c r="E881" s="29"/>
      <c r="F881" s="107"/>
    </row>
    <row r="882" spans="1:6" ht="25.5" outlineLevel="1" x14ac:dyDescent="0.2">
      <c r="A882" s="29">
        <v>3</v>
      </c>
      <c r="B882" s="31" t="s">
        <v>685</v>
      </c>
      <c r="C882" s="29"/>
      <c r="D882" s="29"/>
      <c r="E882" s="29"/>
      <c r="F882" s="107"/>
    </row>
    <row r="883" spans="1:6" ht="25.5" outlineLevel="1" x14ac:dyDescent="0.2">
      <c r="A883" s="29">
        <v>4</v>
      </c>
      <c r="B883" s="31" t="s">
        <v>2248</v>
      </c>
      <c r="C883" s="29"/>
      <c r="D883" s="29"/>
      <c r="E883" s="29"/>
      <c r="F883" s="107"/>
    </row>
    <row r="884" spans="1:6" ht="25.5" outlineLevel="1" x14ac:dyDescent="0.2">
      <c r="A884" s="29">
        <v>5</v>
      </c>
      <c r="B884" s="31" t="s">
        <v>686</v>
      </c>
      <c r="C884" s="29"/>
      <c r="D884" s="29"/>
      <c r="E884" s="29"/>
      <c r="F884" s="107"/>
    </row>
    <row r="885" spans="1:6" ht="25.5" outlineLevel="1" x14ac:dyDescent="0.2">
      <c r="A885" s="29">
        <v>6</v>
      </c>
      <c r="B885" s="31" t="s">
        <v>687</v>
      </c>
      <c r="C885" s="29"/>
      <c r="D885" s="29"/>
      <c r="E885" s="29"/>
      <c r="F885" s="107"/>
    </row>
    <row r="886" spans="1:6" ht="38.25" outlineLevel="1" x14ac:dyDescent="0.2">
      <c r="A886" s="29">
        <v>7</v>
      </c>
      <c r="B886" s="31" t="s">
        <v>688</v>
      </c>
      <c r="C886" s="29"/>
      <c r="D886" s="29"/>
      <c r="E886" s="29"/>
      <c r="F886" s="107"/>
    </row>
    <row r="887" spans="1:6" outlineLevel="1" x14ac:dyDescent="0.2">
      <c r="A887" s="29"/>
      <c r="B887" s="29"/>
      <c r="C887" s="29"/>
      <c r="D887" s="29"/>
      <c r="E887" s="29"/>
      <c r="F887" s="107"/>
    </row>
    <row r="888" spans="1:6" outlineLevel="1" x14ac:dyDescent="0.2">
      <c r="A888" s="151" t="s">
        <v>36</v>
      </c>
      <c r="B888" s="151"/>
      <c r="C888" s="151"/>
      <c r="D888" s="151"/>
      <c r="E888" s="151"/>
      <c r="F888" s="152"/>
    </row>
    <row r="889" spans="1:6" ht="25.5" outlineLevel="1" x14ac:dyDescent="0.2">
      <c r="A889" s="29">
        <v>1</v>
      </c>
      <c r="B889" s="31" t="s">
        <v>38</v>
      </c>
      <c r="C889" s="29"/>
      <c r="D889" s="29"/>
      <c r="E889" s="29"/>
      <c r="F889" s="107"/>
    </row>
    <row r="890" spans="1:6" outlineLevel="1" x14ac:dyDescent="0.2">
      <c r="A890" s="29">
        <v>2</v>
      </c>
      <c r="B890" s="31" t="s">
        <v>1915</v>
      </c>
      <c r="C890" s="29"/>
      <c r="D890" s="29"/>
      <c r="E890" s="29"/>
      <c r="F890" s="107"/>
    </row>
    <row r="891" spans="1:6" ht="25.5" outlineLevel="1" x14ac:dyDescent="0.2">
      <c r="A891" s="29">
        <v>3</v>
      </c>
      <c r="B891" s="31" t="s">
        <v>1916</v>
      </c>
      <c r="C891" s="29"/>
      <c r="D891" s="29"/>
      <c r="E891" s="29"/>
      <c r="F891" s="107"/>
    </row>
    <row r="892" spans="1:6" outlineLevel="1" x14ac:dyDescent="0.2">
      <c r="A892" s="29">
        <v>4</v>
      </c>
      <c r="B892" s="31" t="s">
        <v>2249</v>
      </c>
      <c r="C892" s="29"/>
      <c r="D892" s="29"/>
      <c r="E892" s="29"/>
      <c r="F892" s="107"/>
    </row>
    <row r="893" spans="1:6" ht="25.5" outlineLevel="1" x14ac:dyDescent="0.2">
      <c r="A893" s="29">
        <v>5</v>
      </c>
      <c r="B893" s="31" t="s">
        <v>1917</v>
      </c>
      <c r="C893" s="29"/>
      <c r="D893" s="29"/>
      <c r="E893" s="29"/>
      <c r="F893" s="107"/>
    </row>
    <row r="894" spans="1:6" outlineLevel="1" x14ac:dyDescent="0.2">
      <c r="A894" s="29"/>
      <c r="B894" s="29"/>
      <c r="C894" s="29"/>
      <c r="D894" s="29"/>
      <c r="E894" s="29"/>
      <c r="F894" s="107"/>
    </row>
    <row r="895" spans="1:6" outlineLevel="1" x14ac:dyDescent="0.2">
      <c r="A895" s="151" t="s">
        <v>39</v>
      </c>
      <c r="B895" s="151"/>
      <c r="C895" s="151"/>
      <c r="D895" s="151"/>
      <c r="E895" s="151"/>
      <c r="F895" s="152"/>
    </row>
    <row r="896" spans="1:6" ht="25.5" outlineLevel="1" x14ac:dyDescent="0.2">
      <c r="A896" s="29">
        <v>1</v>
      </c>
      <c r="B896" s="31" t="s">
        <v>40</v>
      </c>
      <c r="C896" s="29"/>
      <c r="D896" s="29"/>
      <c r="E896" s="29"/>
      <c r="F896" s="107"/>
    </row>
    <row r="897" spans="1:6" outlineLevel="1" x14ac:dyDescent="0.2">
      <c r="A897" s="29">
        <v>2</v>
      </c>
      <c r="B897" s="31" t="s">
        <v>2250</v>
      </c>
      <c r="C897" s="29"/>
      <c r="D897" s="29"/>
      <c r="E897" s="29"/>
      <c r="F897" s="107"/>
    </row>
    <row r="898" spans="1:6" ht="25.5" outlineLevel="1" x14ac:dyDescent="0.2">
      <c r="A898" s="29">
        <v>3</v>
      </c>
      <c r="B898" s="31" t="s">
        <v>689</v>
      </c>
      <c r="C898" s="29"/>
      <c r="D898" s="29"/>
      <c r="E898" s="29"/>
      <c r="F898" s="107"/>
    </row>
    <row r="899" spans="1:6" ht="25.5" outlineLevel="1" x14ac:dyDescent="0.2">
      <c r="A899" s="29">
        <v>4</v>
      </c>
      <c r="B899" s="31" t="s">
        <v>2384</v>
      </c>
      <c r="C899" s="29"/>
      <c r="D899" s="29"/>
      <c r="E899" s="29"/>
      <c r="F899" s="107"/>
    </row>
    <row r="900" spans="1:6" outlineLevel="1" x14ac:dyDescent="0.2">
      <c r="A900" s="29">
        <v>5</v>
      </c>
      <c r="B900" s="31" t="s">
        <v>690</v>
      </c>
      <c r="C900" s="29"/>
      <c r="D900" s="29"/>
      <c r="E900" s="29"/>
      <c r="F900" s="107"/>
    </row>
    <row r="901" spans="1:6" outlineLevel="1" x14ac:dyDescent="0.2">
      <c r="A901" s="29"/>
      <c r="B901" s="29"/>
      <c r="C901" s="29"/>
      <c r="D901" s="29"/>
      <c r="E901" s="29"/>
      <c r="F901" s="107"/>
    </row>
    <row r="902" spans="1:6" outlineLevel="1" x14ac:dyDescent="0.2">
      <c r="A902" s="151" t="s">
        <v>41</v>
      </c>
      <c r="B902" s="151"/>
      <c r="C902" s="151"/>
      <c r="D902" s="151"/>
      <c r="E902" s="151"/>
      <c r="F902" s="152"/>
    </row>
    <row r="903" spans="1:6" ht="25.5" outlineLevel="1" x14ac:dyDescent="0.2">
      <c r="A903" s="29">
        <v>1</v>
      </c>
      <c r="B903" s="31" t="s">
        <v>42</v>
      </c>
      <c r="C903" s="29"/>
      <c r="D903" s="29"/>
      <c r="E903" s="29"/>
      <c r="F903" s="107"/>
    </row>
    <row r="904" spans="1:6" outlineLevel="1" x14ac:dyDescent="0.2">
      <c r="A904" s="29">
        <v>2</v>
      </c>
      <c r="B904" s="31" t="s">
        <v>2251</v>
      </c>
      <c r="C904" s="29"/>
      <c r="D904" s="29"/>
      <c r="E904" s="29"/>
      <c r="F904" s="107"/>
    </row>
    <row r="905" spans="1:6" outlineLevel="1" x14ac:dyDescent="0.2">
      <c r="A905" s="29">
        <v>3</v>
      </c>
      <c r="B905" s="31" t="s">
        <v>2252</v>
      </c>
      <c r="C905" s="29"/>
      <c r="D905" s="29"/>
      <c r="E905" s="29"/>
      <c r="F905" s="107"/>
    </row>
    <row r="906" spans="1:6" outlineLevel="1" x14ac:dyDescent="0.2">
      <c r="A906" s="29">
        <v>4</v>
      </c>
      <c r="B906" s="31" t="s">
        <v>691</v>
      </c>
      <c r="C906" s="29"/>
      <c r="D906" s="29"/>
      <c r="E906" s="29"/>
      <c r="F906" s="107"/>
    </row>
    <row r="907" spans="1:6" outlineLevel="1" x14ac:dyDescent="0.2">
      <c r="A907" s="29"/>
      <c r="B907" s="29"/>
      <c r="C907" s="29"/>
      <c r="D907" s="29"/>
      <c r="E907" s="29"/>
      <c r="F907" s="107"/>
    </row>
    <row r="908" spans="1:6" outlineLevel="1" x14ac:dyDescent="0.2">
      <c r="A908" s="151" t="s">
        <v>43</v>
      </c>
      <c r="B908" s="151"/>
      <c r="C908" s="151"/>
      <c r="D908" s="151"/>
      <c r="E908" s="151"/>
      <c r="F908" s="152"/>
    </row>
    <row r="909" spans="1:6" ht="25.5" outlineLevel="1" x14ac:dyDescent="0.2">
      <c r="A909" s="29">
        <v>1</v>
      </c>
      <c r="B909" s="31" t="s">
        <v>44</v>
      </c>
      <c r="C909" s="29"/>
      <c r="D909" s="29"/>
      <c r="E909" s="29"/>
      <c r="F909" s="107"/>
    </row>
    <row r="910" spans="1:6" outlineLevel="1" x14ac:dyDescent="0.2">
      <c r="A910" s="29">
        <v>2</v>
      </c>
      <c r="B910" s="31" t="s">
        <v>1918</v>
      </c>
      <c r="C910" s="29"/>
      <c r="D910" s="29"/>
      <c r="E910" s="29"/>
      <c r="F910" s="107"/>
    </row>
    <row r="911" spans="1:6" outlineLevel="1" x14ac:dyDescent="0.2">
      <c r="A911" s="29">
        <v>3</v>
      </c>
      <c r="B911" s="31" t="s">
        <v>2253</v>
      </c>
      <c r="C911" s="29"/>
      <c r="D911" s="29"/>
      <c r="E911" s="29"/>
      <c r="F911" s="107"/>
    </row>
    <row r="912" spans="1:6" ht="25.5" outlineLevel="1" x14ac:dyDescent="0.2">
      <c r="A912" s="29">
        <v>4</v>
      </c>
      <c r="B912" s="31" t="s">
        <v>1919</v>
      </c>
      <c r="C912" s="29"/>
      <c r="D912" s="29"/>
      <c r="E912" s="29"/>
      <c r="F912" s="107"/>
    </row>
    <row r="913" spans="1:6" outlineLevel="1" x14ac:dyDescent="0.2">
      <c r="A913" s="29"/>
      <c r="B913" s="29"/>
      <c r="C913" s="29"/>
      <c r="D913" s="29"/>
      <c r="E913" s="29"/>
      <c r="F913" s="107"/>
    </row>
    <row r="914" spans="1:6" outlineLevel="1" x14ac:dyDescent="0.2">
      <c r="A914" s="151" t="s">
        <v>45</v>
      </c>
      <c r="B914" s="151"/>
      <c r="C914" s="151"/>
      <c r="D914" s="151"/>
      <c r="E914" s="151"/>
      <c r="F914" s="152"/>
    </row>
    <row r="915" spans="1:6" ht="25.5" outlineLevel="1" x14ac:dyDescent="0.2">
      <c r="A915" s="29">
        <v>1</v>
      </c>
      <c r="B915" s="31" t="s">
        <v>46</v>
      </c>
      <c r="C915" s="29"/>
      <c r="D915" s="29"/>
      <c r="E915" s="29"/>
      <c r="F915" s="107"/>
    </row>
    <row r="916" spans="1:6" outlineLevel="1" x14ac:dyDescent="0.2">
      <c r="A916" s="29">
        <v>2</v>
      </c>
      <c r="B916" s="31" t="s">
        <v>1920</v>
      </c>
      <c r="C916" s="29"/>
      <c r="D916" s="29"/>
      <c r="E916" s="29"/>
      <c r="F916" s="107"/>
    </row>
    <row r="917" spans="1:6" outlineLevel="1" x14ac:dyDescent="0.2">
      <c r="A917" s="29">
        <v>3</v>
      </c>
      <c r="B917" s="31" t="s">
        <v>2254</v>
      </c>
      <c r="C917" s="29"/>
      <c r="D917" s="29"/>
      <c r="E917" s="29"/>
      <c r="F917" s="107"/>
    </row>
    <row r="918" spans="1:6" ht="25.5" outlineLevel="1" x14ac:dyDescent="0.2">
      <c r="A918" s="29">
        <v>4</v>
      </c>
      <c r="B918" s="31" t="s">
        <v>1921</v>
      </c>
      <c r="C918" s="29"/>
      <c r="D918" s="29"/>
      <c r="E918" s="29"/>
      <c r="F918" s="107"/>
    </row>
    <row r="919" spans="1:6" outlineLevel="1" x14ac:dyDescent="0.2">
      <c r="A919" s="29"/>
      <c r="B919" s="29"/>
      <c r="C919" s="29"/>
      <c r="D919" s="29"/>
      <c r="E919" s="29"/>
      <c r="F919" s="107"/>
    </row>
    <row r="920" spans="1:6" outlineLevel="1" x14ac:dyDescent="0.2">
      <c r="A920" s="151" t="s">
        <v>47</v>
      </c>
      <c r="B920" s="151"/>
      <c r="C920" s="151"/>
      <c r="D920" s="151"/>
      <c r="E920" s="151"/>
      <c r="F920" s="152"/>
    </row>
    <row r="921" spans="1:6" ht="25.5" outlineLevel="1" x14ac:dyDescent="0.2">
      <c r="A921" s="29">
        <v>1</v>
      </c>
      <c r="B921" s="31" t="s">
        <v>48</v>
      </c>
      <c r="C921" s="29"/>
      <c r="D921" s="29"/>
      <c r="E921" s="29"/>
      <c r="F921" s="107"/>
    </row>
    <row r="922" spans="1:6" outlineLevel="1" x14ac:dyDescent="0.2">
      <c r="A922" s="29">
        <v>2</v>
      </c>
      <c r="B922" s="31" t="s">
        <v>1922</v>
      </c>
      <c r="C922" s="29"/>
      <c r="D922" s="29"/>
      <c r="E922" s="29"/>
      <c r="F922" s="107"/>
    </row>
    <row r="923" spans="1:6" outlineLevel="1" x14ac:dyDescent="0.2">
      <c r="A923" s="29">
        <v>3</v>
      </c>
      <c r="B923" s="31" t="s">
        <v>2255</v>
      </c>
      <c r="C923" s="29"/>
      <c r="D923" s="29"/>
      <c r="E923" s="29"/>
      <c r="F923" s="107"/>
    </row>
    <row r="924" spans="1:6" ht="25.5" outlineLevel="1" x14ac:dyDescent="0.2">
      <c r="A924" s="29">
        <v>4</v>
      </c>
      <c r="B924" s="31" t="s">
        <v>1923</v>
      </c>
      <c r="C924" s="29"/>
      <c r="D924" s="29"/>
      <c r="E924" s="29"/>
      <c r="F924" s="107"/>
    </row>
    <row r="925" spans="1:6" outlineLevel="1" x14ac:dyDescent="0.2">
      <c r="A925" s="29"/>
      <c r="B925" s="29"/>
      <c r="C925" s="29"/>
      <c r="D925" s="29"/>
      <c r="E925" s="29"/>
      <c r="F925" s="107"/>
    </row>
    <row r="926" spans="1:6" outlineLevel="1" x14ac:dyDescent="0.2">
      <c r="A926" s="151" t="s">
        <v>50</v>
      </c>
      <c r="B926" s="151"/>
      <c r="C926" s="151"/>
      <c r="D926" s="151"/>
      <c r="E926" s="151"/>
      <c r="F926" s="152"/>
    </row>
    <row r="927" spans="1:6" outlineLevel="1" x14ac:dyDescent="0.2">
      <c r="A927" s="29">
        <v>1</v>
      </c>
      <c r="B927" s="31" t="s">
        <v>51</v>
      </c>
      <c r="C927" s="29"/>
      <c r="D927" s="29"/>
      <c r="E927" s="29"/>
      <c r="F927" s="107"/>
    </row>
    <row r="928" spans="1:6" outlineLevel="1" x14ac:dyDescent="0.2">
      <c r="A928" s="29">
        <v>2</v>
      </c>
      <c r="B928" s="31" t="s">
        <v>2256</v>
      </c>
      <c r="C928" s="29"/>
      <c r="D928" s="29"/>
      <c r="E928" s="29"/>
      <c r="F928" s="107"/>
    </row>
    <row r="929" spans="1:6" outlineLevel="1" x14ac:dyDescent="0.2">
      <c r="A929" s="29">
        <v>3</v>
      </c>
      <c r="B929" s="31" t="s">
        <v>2257</v>
      </c>
      <c r="C929" s="29"/>
      <c r="D929" s="29"/>
      <c r="E929" s="29"/>
      <c r="F929" s="107"/>
    </row>
    <row r="930" spans="1:6" outlineLevel="1" x14ac:dyDescent="0.2">
      <c r="A930" s="29">
        <v>4</v>
      </c>
      <c r="B930" s="31" t="s">
        <v>692</v>
      </c>
      <c r="C930" s="29"/>
      <c r="D930" s="29"/>
      <c r="E930" s="29"/>
      <c r="F930" s="107"/>
    </row>
    <row r="931" spans="1:6" outlineLevel="1" x14ac:dyDescent="0.2">
      <c r="A931" s="29"/>
      <c r="B931" s="29"/>
      <c r="C931" s="29"/>
      <c r="D931" s="29"/>
      <c r="E931" s="29"/>
      <c r="F931" s="107"/>
    </row>
    <row r="932" spans="1:6" outlineLevel="1" x14ac:dyDescent="0.2">
      <c r="A932" s="151" t="s">
        <v>53</v>
      </c>
      <c r="B932" s="151"/>
      <c r="C932" s="151"/>
      <c r="D932" s="151"/>
      <c r="E932" s="151"/>
      <c r="F932" s="152"/>
    </row>
    <row r="933" spans="1:6" ht="25.5" outlineLevel="1" x14ac:dyDescent="0.2">
      <c r="A933" s="29">
        <v>1</v>
      </c>
      <c r="B933" s="31" t="s">
        <v>55</v>
      </c>
      <c r="C933" s="29"/>
      <c r="D933" s="29"/>
      <c r="E933" s="29"/>
      <c r="F933" s="107"/>
    </row>
    <row r="934" spans="1:6" ht="25.5" outlineLevel="1" x14ac:dyDescent="0.2">
      <c r="A934" s="29">
        <v>2</v>
      </c>
      <c r="B934" s="31" t="s">
        <v>1924</v>
      </c>
      <c r="C934" s="29"/>
      <c r="D934" s="29"/>
      <c r="E934" s="29"/>
      <c r="F934" s="107"/>
    </row>
    <row r="935" spans="1:6" ht="25.5" outlineLevel="1" x14ac:dyDescent="0.2">
      <c r="A935" s="29">
        <v>3</v>
      </c>
      <c r="B935" s="31" t="s">
        <v>1925</v>
      </c>
      <c r="C935" s="29"/>
      <c r="D935" s="29"/>
      <c r="E935" s="29"/>
      <c r="F935" s="107"/>
    </row>
    <row r="936" spans="1:6" ht="25.5" outlineLevel="1" x14ac:dyDescent="0.2">
      <c r="A936" s="29">
        <v>4</v>
      </c>
      <c r="B936" s="31" t="s">
        <v>1926</v>
      </c>
      <c r="C936" s="29"/>
      <c r="D936" s="29"/>
      <c r="E936" s="29"/>
      <c r="F936" s="107"/>
    </row>
    <row r="937" spans="1:6" ht="25.5" outlineLevel="1" x14ac:dyDescent="0.2">
      <c r="A937" s="29">
        <v>5</v>
      </c>
      <c r="B937" s="31" t="s">
        <v>1927</v>
      </c>
      <c r="C937" s="29"/>
      <c r="D937" s="29"/>
      <c r="E937" s="29"/>
      <c r="F937" s="107"/>
    </row>
    <row r="938" spans="1:6" ht="25.5" outlineLevel="1" x14ac:dyDescent="0.2">
      <c r="A938" s="29">
        <v>6</v>
      </c>
      <c r="B938" s="31" t="s">
        <v>1928</v>
      </c>
      <c r="C938" s="29"/>
      <c r="D938" s="29"/>
      <c r="E938" s="29"/>
      <c r="F938" s="107"/>
    </row>
    <row r="939" spans="1:6" outlineLevel="1" x14ac:dyDescent="0.2">
      <c r="A939" s="29"/>
      <c r="B939" s="29"/>
      <c r="C939" s="29"/>
      <c r="D939" s="29"/>
      <c r="E939" s="29"/>
      <c r="F939" s="107"/>
    </row>
    <row r="940" spans="1:6" outlineLevel="1" x14ac:dyDescent="0.2">
      <c r="A940" s="151" t="s">
        <v>56</v>
      </c>
      <c r="B940" s="151"/>
      <c r="C940" s="151"/>
      <c r="D940" s="151"/>
      <c r="E940" s="151"/>
      <c r="F940" s="152"/>
    </row>
    <row r="941" spans="1:6" outlineLevel="1" x14ac:dyDescent="0.2">
      <c r="A941" s="29">
        <v>1</v>
      </c>
      <c r="B941" s="31" t="s">
        <v>57</v>
      </c>
      <c r="C941" s="29"/>
      <c r="D941" s="29"/>
      <c r="E941" s="29"/>
      <c r="F941" s="107"/>
    </row>
    <row r="942" spans="1:6" ht="25.5" outlineLevel="1" x14ac:dyDescent="0.2">
      <c r="A942" s="29">
        <v>2</v>
      </c>
      <c r="B942" s="31" t="s">
        <v>693</v>
      </c>
      <c r="C942" s="29"/>
      <c r="D942" s="29"/>
      <c r="E942" s="29"/>
      <c r="F942" s="107"/>
    </row>
    <row r="943" spans="1:6" ht="25.5" outlineLevel="1" x14ac:dyDescent="0.2">
      <c r="A943" s="29">
        <v>3</v>
      </c>
      <c r="B943" s="31" t="s">
        <v>694</v>
      </c>
      <c r="C943" s="29"/>
      <c r="D943" s="29"/>
      <c r="E943" s="29"/>
      <c r="F943" s="107"/>
    </row>
    <row r="944" spans="1:6" outlineLevel="1" x14ac:dyDescent="0.2">
      <c r="A944" s="29">
        <v>4</v>
      </c>
      <c r="B944" s="31" t="s">
        <v>695</v>
      </c>
      <c r="C944" s="29"/>
      <c r="D944" s="29"/>
      <c r="E944" s="29"/>
      <c r="F944" s="107"/>
    </row>
    <row r="945" spans="1:6" ht="25.5" outlineLevel="1" x14ac:dyDescent="0.2">
      <c r="A945" s="29">
        <v>5</v>
      </c>
      <c r="B945" s="31" t="s">
        <v>696</v>
      </c>
      <c r="C945" s="29"/>
      <c r="D945" s="29"/>
      <c r="E945" s="29"/>
      <c r="F945" s="107"/>
    </row>
    <row r="946" spans="1:6" ht="25.5" outlineLevel="1" x14ac:dyDescent="0.2">
      <c r="A946" s="29">
        <v>6</v>
      </c>
      <c r="B946" s="31" t="s">
        <v>2258</v>
      </c>
      <c r="C946" s="29"/>
      <c r="D946" s="29"/>
      <c r="E946" s="29"/>
      <c r="F946" s="107"/>
    </row>
    <row r="947" spans="1:6" ht="25.5" outlineLevel="1" x14ac:dyDescent="0.2">
      <c r="A947" s="29">
        <v>7</v>
      </c>
      <c r="B947" s="31" t="s">
        <v>2259</v>
      </c>
      <c r="C947" s="29"/>
      <c r="D947" s="29"/>
      <c r="E947" s="29"/>
      <c r="F947" s="107"/>
    </row>
    <row r="948" spans="1:6" outlineLevel="1" x14ac:dyDescent="0.2">
      <c r="A948" s="29">
        <v>8</v>
      </c>
      <c r="B948" s="31" t="s">
        <v>697</v>
      </c>
      <c r="C948" s="29"/>
      <c r="D948" s="29"/>
      <c r="E948" s="29"/>
      <c r="F948" s="107"/>
    </row>
    <row r="949" spans="1:6" outlineLevel="1" x14ac:dyDescent="0.2">
      <c r="A949" s="29"/>
      <c r="B949" s="29"/>
      <c r="C949" s="29"/>
      <c r="D949" s="29"/>
      <c r="E949" s="29"/>
      <c r="F949" s="107"/>
    </row>
    <row r="950" spans="1:6" outlineLevel="1" x14ac:dyDescent="0.2">
      <c r="A950" s="151" t="s">
        <v>59</v>
      </c>
      <c r="B950" s="151"/>
      <c r="C950" s="151"/>
      <c r="D950" s="151"/>
      <c r="E950" s="151"/>
      <c r="F950" s="152"/>
    </row>
    <row r="951" spans="1:6" ht="25.5" outlineLevel="1" x14ac:dyDescent="0.2">
      <c r="A951" s="29">
        <v>1</v>
      </c>
      <c r="B951" s="31" t="s">
        <v>60</v>
      </c>
      <c r="C951" s="29"/>
      <c r="D951" s="29"/>
      <c r="E951" s="29"/>
      <c r="F951" s="107"/>
    </row>
    <row r="952" spans="1:6" ht="25.5" outlineLevel="1" x14ac:dyDescent="0.2">
      <c r="A952" s="29">
        <v>2</v>
      </c>
      <c r="B952" s="31" t="s">
        <v>1929</v>
      </c>
      <c r="C952" s="29"/>
      <c r="D952" s="29"/>
      <c r="E952" s="29"/>
      <c r="F952" s="107"/>
    </row>
    <row r="953" spans="1:6" ht="25.5" outlineLevel="1" x14ac:dyDescent="0.2">
      <c r="A953" s="29">
        <v>3</v>
      </c>
      <c r="B953" s="31" t="s">
        <v>1930</v>
      </c>
      <c r="C953" s="29"/>
      <c r="D953" s="29"/>
      <c r="E953" s="29"/>
      <c r="F953" s="107"/>
    </row>
    <row r="954" spans="1:6" ht="25.5" outlineLevel="1" x14ac:dyDescent="0.2">
      <c r="A954" s="29">
        <v>4</v>
      </c>
      <c r="B954" s="31" t="s">
        <v>1931</v>
      </c>
      <c r="C954" s="29"/>
      <c r="D954" s="29"/>
      <c r="E954" s="29"/>
      <c r="F954" s="107"/>
    </row>
    <row r="955" spans="1:6" ht="25.5" outlineLevel="1" x14ac:dyDescent="0.2">
      <c r="A955" s="29">
        <v>5</v>
      </c>
      <c r="B955" s="31" t="s">
        <v>1932</v>
      </c>
      <c r="C955" s="29"/>
      <c r="D955" s="29"/>
      <c r="E955" s="29"/>
      <c r="F955" s="107"/>
    </row>
    <row r="956" spans="1:6" outlineLevel="1" x14ac:dyDescent="0.2">
      <c r="A956" s="29">
        <v>6</v>
      </c>
      <c r="B956" s="31" t="s">
        <v>1933</v>
      </c>
      <c r="C956" s="29"/>
      <c r="D956" s="29"/>
      <c r="E956" s="29"/>
      <c r="F956" s="107"/>
    </row>
    <row r="957" spans="1:6" outlineLevel="1" x14ac:dyDescent="0.2">
      <c r="A957" s="29"/>
      <c r="B957" s="29"/>
      <c r="C957" s="29"/>
      <c r="D957" s="29"/>
      <c r="E957" s="29"/>
      <c r="F957" s="107"/>
    </row>
    <row r="958" spans="1:6" outlineLevel="1" x14ac:dyDescent="0.2">
      <c r="A958" s="151" t="s">
        <v>62</v>
      </c>
      <c r="B958" s="151"/>
      <c r="C958" s="151"/>
      <c r="D958" s="151"/>
      <c r="E958" s="151"/>
      <c r="F958" s="152"/>
    </row>
    <row r="959" spans="1:6" outlineLevel="1" x14ac:dyDescent="0.2">
      <c r="A959" s="29">
        <v>1</v>
      </c>
      <c r="B959" s="31" t="s">
        <v>63</v>
      </c>
      <c r="C959" s="29"/>
      <c r="D959" s="29"/>
      <c r="E959" s="29"/>
      <c r="F959" s="107"/>
    </row>
    <row r="960" spans="1:6" outlineLevel="1" x14ac:dyDescent="0.2">
      <c r="A960" s="29">
        <v>2</v>
      </c>
      <c r="B960" s="31" t="s">
        <v>698</v>
      </c>
      <c r="C960" s="29"/>
      <c r="D960" s="29"/>
      <c r="E960" s="29"/>
      <c r="F960" s="107"/>
    </row>
    <row r="961" spans="1:6" ht="38.25" outlineLevel="1" x14ac:dyDescent="0.2">
      <c r="A961" s="29">
        <v>3</v>
      </c>
      <c r="B961" s="31" t="s">
        <v>699</v>
      </c>
      <c r="C961" s="29"/>
      <c r="D961" s="29"/>
      <c r="E961" s="29"/>
      <c r="F961" s="107"/>
    </row>
    <row r="962" spans="1:6" ht="25.5" outlineLevel="1" x14ac:dyDescent="0.2">
      <c r="A962" s="29">
        <v>4</v>
      </c>
      <c r="B962" s="31" t="s">
        <v>700</v>
      </c>
      <c r="C962" s="29"/>
      <c r="D962" s="29"/>
      <c r="E962" s="29"/>
      <c r="F962" s="107"/>
    </row>
    <row r="963" spans="1:6" ht="25.5" outlineLevel="1" x14ac:dyDescent="0.2">
      <c r="A963" s="29">
        <v>5</v>
      </c>
      <c r="B963" s="31" t="s">
        <v>701</v>
      </c>
      <c r="C963" s="29"/>
      <c r="D963" s="29"/>
      <c r="E963" s="29"/>
      <c r="F963" s="107"/>
    </row>
    <row r="964" spans="1:6" ht="25.5" outlineLevel="1" x14ac:dyDescent="0.2">
      <c r="A964" s="29">
        <v>6</v>
      </c>
      <c r="B964" s="31" t="s">
        <v>702</v>
      </c>
      <c r="C964" s="29"/>
      <c r="D964" s="29"/>
      <c r="E964" s="29"/>
      <c r="F964" s="107"/>
    </row>
    <row r="965" spans="1:6" outlineLevel="1" x14ac:dyDescent="0.2">
      <c r="A965" s="29"/>
      <c r="B965" s="29"/>
      <c r="C965" s="29"/>
      <c r="D965" s="29"/>
      <c r="E965" s="29"/>
      <c r="F965" s="107"/>
    </row>
    <row r="966" spans="1:6" outlineLevel="1" x14ac:dyDescent="0.2">
      <c r="A966" s="151" t="s">
        <v>64</v>
      </c>
      <c r="B966" s="151"/>
      <c r="C966" s="151"/>
      <c r="D966" s="151"/>
      <c r="E966" s="151"/>
      <c r="F966" s="152"/>
    </row>
    <row r="967" spans="1:6" outlineLevel="1" x14ac:dyDescent="0.2">
      <c r="A967" s="29">
        <v>1</v>
      </c>
      <c r="B967" s="31" t="s">
        <v>66</v>
      </c>
      <c r="C967" s="29"/>
      <c r="D967" s="29"/>
      <c r="E967" s="29"/>
      <c r="F967" s="107"/>
    </row>
    <row r="968" spans="1:6" outlineLevel="1" x14ac:dyDescent="0.2">
      <c r="A968" s="29">
        <v>2</v>
      </c>
      <c r="B968" s="31" t="s">
        <v>1934</v>
      </c>
      <c r="C968" s="29"/>
      <c r="D968" s="29"/>
      <c r="E968" s="29"/>
      <c r="F968" s="107"/>
    </row>
    <row r="969" spans="1:6" ht="25.5" outlineLevel="1" x14ac:dyDescent="0.2">
      <c r="A969" s="29">
        <v>3</v>
      </c>
      <c r="B969" s="31" t="s">
        <v>1935</v>
      </c>
      <c r="C969" s="29"/>
      <c r="D969" s="29"/>
      <c r="E969" s="29"/>
      <c r="F969" s="107"/>
    </row>
    <row r="970" spans="1:6" ht="25.5" outlineLevel="1" x14ac:dyDescent="0.2">
      <c r="A970" s="29">
        <v>4</v>
      </c>
      <c r="B970" s="31" t="s">
        <v>1936</v>
      </c>
      <c r="C970" s="29"/>
      <c r="D970" s="29"/>
      <c r="E970" s="29"/>
      <c r="F970" s="107"/>
    </row>
    <row r="971" spans="1:6" ht="25.5" outlineLevel="1" x14ac:dyDescent="0.2">
      <c r="A971" s="29">
        <v>5</v>
      </c>
      <c r="B971" s="31" t="s">
        <v>1937</v>
      </c>
      <c r="C971" s="29"/>
      <c r="D971" s="29"/>
      <c r="E971" s="29"/>
      <c r="F971" s="107"/>
    </row>
    <row r="972" spans="1:6" outlineLevel="1" x14ac:dyDescent="0.2">
      <c r="A972" s="29"/>
      <c r="B972" s="29"/>
      <c r="C972" s="29"/>
      <c r="D972" s="29"/>
      <c r="E972" s="29"/>
      <c r="F972" s="107"/>
    </row>
    <row r="973" spans="1:6" outlineLevel="1" x14ac:dyDescent="0.2">
      <c r="A973" s="151" t="s">
        <v>67</v>
      </c>
      <c r="B973" s="151"/>
      <c r="C973" s="151"/>
      <c r="D973" s="151"/>
      <c r="E973" s="151"/>
      <c r="F973" s="152"/>
    </row>
    <row r="974" spans="1:6" outlineLevel="1" x14ac:dyDescent="0.2">
      <c r="A974" s="29">
        <v>1</v>
      </c>
      <c r="B974" s="31" t="s">
        <v>68</v>
      </c>
      <c r="C974" s="29"/>
      <c r="D974" s="29"/>
      <c r="E974" s="29"/>
      <c r="F974" s="107"/>
    </row>
    <row r="975" spans="1:6" outlineLevel="1" x14ac:dyDescent="0.2">
      <c r="A975" s="29">
        <v>2</v>
      </c>
      <c r="B975" s="31" t="s">
        <v>703</v>
      </c>
      <c r="C975" s="29"/>
      <c r="D975" s="29"/>
      <c r="E975" s="29"/>
      <c r="F975" s="107"/>
    </row>
    <row r="976" spans="1:6" ht="38.25" outlineLevel="1" x14ac:dyDescent="0.2">
      <c r="A976" s="29">
        <v>3</v>
      </c>
      <c r="B976" s="31" t="s">
        <v>704</v>
      </c>
      <c r="C976" s="29"/>
      <c r="D976" s="29"/>
      <c r="E976" s="29"/>
      <c r="F976" s="107"/>
    </row>
    <row r="977" spans="1:6" outlineLevel="1" x14ac:dyDescent="0.2">
      <c r="A977" s="29">
        <v>4</v>
      </c>
      <c r="B977" s="31" t="s">
        <v>705</v>
      </c>
      <c r="C977" s="29"/>
      <c r="D977" s="29"/>
      <c r="E977" s="29"/>
      <c r="F977" s="107"/>
    </row>
    <row r="978" spans="1:6" ht="25.5" outlineLevel="1" x14ac:dyDescent="0.2">
      <c r="A978" s="29">
        <v>5</v>
      </c>
      <c r="B978" s="31" t="s">
        <v>706</v>
      </c>
      <c r="C978" s="29"/>
      <c r="D978" s="29"/>
      <c r="E978" s="29"/>
      <c r="F978" s="107"/>
    </row>
    <row r="979" spans="1:6" ht="38.25" outlineLevel="1" x14ac:dyDescent="0.2">
      <c r="A979" s="29">
        <v>6</v>
      </c>
      <c r="B979" s="31" t="s">
        <v>707</v>
      </c>
      <c r="C979" s="29"/>
      <c r="D979" s="29"/>
      <c r="E979" s="29"/>
      <c r="F979" s="107"/>
    </row>
    <row r="980" spans="1:6" outlineLevel="1" x14ac:dyDescent="0.2">
      <c r="A980" s="29"/>
      <c r="B980" s="29"/>
      <c r="C980" s="29"/>
      <c r="D980" s="29"/>
      <c r="E980" s="29"/>
      <c r="F980" s="107"/>
    </row>
    <row r="981" spans="1:6" outlineLevel="1" x14ac:dyDescent="0.2">
      <c r="A981" s="151" t="s">
        <v>69</v>
      </c>
      <c r="B981" s="151"/>
      <c r="C981" s="151"/>
      <c r="D981" s="151"/>
      <c r="E981" s="151"/>
      <c r="F981" s="152"/>
    </row>
    <row r="982" spans="1:6" outlineLevel="1" x14ac:dyDescent="0.2">
      <c r="A982" s="29">
        <v>1</v>
      </c>
      <c r="B982" s="31" t="s">
        <v>70</v>
      </c>
      <c r="C982" s="29"/>
      <c r="D982" s="29"/>
      <c r="E982" s="29"/>
      <c r="F982" s="107"/>
    </row>
    <row r="983" spans="1:6" outlineLevel="1" x14ac:dyDescent="0.2">
      <c r="A983" s="29">
        <v>2</v>
      </c>
      <c r="B983" s="31" t="s">
        <v>708</v>
      </c>
      <c r="C983" s="29"/>
      <c r="D983" s="29"/>
      <c r="E983" s="29"/>
      <c r="F983" s="107"/>
    </row>
    <row r="984" spans="1:6" ht="38.25" outlineLevel="1" x14ac:dyDescent="0.2">
      <c r="A984" s="29">
        <v>3</v>
      </c>
      <c r="B984" s="31" t="s">
        <v>709</v>
      </c>
      <c r="C984" s="29"/>
      <c r="D984" s="29"/>
      <c r="E984" s="29"/>
      <c r="F984" s="107"/>
    </row>
    <row r="985" spans="1:6" outlineLevel="1" x14ac:dyDescent="0.2">
      <c r="A985" s="29">
        <v>4</v>
      </c>
      <c r="B985" s="31" t="s">
        <v>710</v>
      </c>
      <c r="C985" s="29"/>
      <c r="D985" s="29"/>
      <c r="E985" s="29"/>
      <c r="F985" s="107"/>
    </row>
    <row r="986" spans="1:6" outlineLevel="1" x14ac:dyDescent="0.2">
      <c r="A986" s="29">
        <v>5</v>
      </c>
      <c r="B986" s="31" t="s">
        <v>711</v>
      </c>
      <c r="C986" s="29"/>
      <c r="D986" s="29"/>
      <c r="E986" s="29"/>
      <c r="F986" s="107"/>
    </row>
    <row r="987" spans="1:6" ht="25.5" outlineLevel="1" x14ac:dyDescent="0.2">
      <c r="A987" s="29">
        <v>6</v>
      </c>
      <c r="B987" s="31" t="s">
        <v>712</v>
      </c>
      <c r="C987" s="29"/>
      <c r="D987" s="29"/>
      <c r="E987" s="29"/>
      <c r="F987" s="107"/>
    </row>
    <row r="988" spans="1:6" outlineLevel="1" x14ac:dyDescent="0.2">
      <c r="A988" s="29"/>
      <c r="B988" s="29"/>
      <c r="C988" s="29"/>
      <c r="D988" s="29"/>
      <c r="E988" s="29"/>
      <c r="F988" s="107"/>
    </row>
    <row r="989" spans="1:6" outlineLevel="1" x14ac:dyDescent="0.2">
      <c r="A989" s="151" t="s">
        <v>71</v>
      </c>
      <c r="B989" s="151"/>
      <c r="C989" s="151"/>
      <c r="D989" s="151"/>
      <c r="E989" s="151"/>
      <c r="F989" s="152"/>
    </row>
    <row r="990" spans="1:6" outlineLevel="1" x14ac:dyDescent="0.2">
      <c r="A990" s="29">
        <v>1</v>
      </c>
      <c r="B990" s="31" t="s">
        <v>72</v>
      </c>
      <c r="C990" s="29"/>
      <c r="D990" s="29"/>
      <c r="E990" s="29"/>
      <c r="F990" s="107"/>
    </row>
    <row r="991" spans="1:6" outlineLevel="1" x14ac:dyDescent="0.2">
      <c r="A991" s="29">
        <v>2</v>
      </c>
      <c r="B991" s="31" t="s">
        <v>713</v>
      </c>
      <c r="C991" s="29"/>
      <c r="D991" s="29"/>
      <c r="E991" s="29"/>
      <c r="F991" s="107"/>
    </row>
    <row r="992" spans="1:6" ht="25.5" outlineLevel="1" x14ac:dyDescent="0.2">
      <c r="A992" s="29">
        <v>3</v>
      </c>
      <c r="B992" s="31" t="s">
        <v>714</v>
      </c>
      <c r="C992" s="29"/>
      <c r="D992" s="29"/>
      <c r="E992" s="29"/>
      <c r="F992" s="107"/>
    </row>
    <row r="993" spans="1:6" ht="25.5" outlineLevel="1" x14ac:dyDescent="0.2">
      <c r="A993" s="29">
        <v>4</v>
      </c>
      <c r="B993" s="31" t="s">
        <v>715</v>
      </c>
      <c r="C993" s="29"/>
      <c r="D993" s="29"/>
      <c r="E993" s="29"/>
      <c r="F993" s="107"/>
    </row>
    <row r="994" spans="1:6" ht="38.25" outlineLevel="1" x14ac:dyDescent="0.2">
      <c r="A994" s="29">
        <v>5</v>
      </c>
      <c r="B994" s="31" t="s">
        <v>716</v>
      </c>
      <c r="C994" s="29"/>
      <c r="D994" s="29"/>
      <c r="E994" s="29"/>
      <c r="F994" s="107"/>
    </row>
    <row r="995" spans="1:6" ht="51" outlineLevel="1" x14ac:dyDescent="0.2">
      <c r="A995" s="29">
        <v>6</v>
      </c>
      <c r="B995" s="31" t="s">
        <v>717</v>
      </c>
      <c r="C995" s="29"/>
      <c r="D995" s="29"/>
      <c r="E995" s="29"/>
      <c r="F995" s="107"/>
    </row>
    <row r="996" spans="1:6" ht="25.5" outlineLevel="1" x14ac:dyDescent="0.2">
      <c r="A996" s="29">
        <v>7</v>
      </c>
      <c r="B996" s="31" t="s">
        <v>2385</v>
      </c>
      <c r="C996" s="29"/>
      <c r="D996" s="29"/>
      <c r="E996" s="29"/>
      <c r="F996" s="107"/>
    </row>
    <row r="997" spans="1:6" ht="38.25" outlineLevel="1" x14ac:dyDescent="0.2">
      <c r="A997" s="29">
        <v>8</v>
      </c>
      <c r="B997" s="31" t="s">
        <v>718</v>
      </c>
      <c r="C997" s="29"/>
      <c r="D997" s="29"/>
      <c r="E997" s="29"/>
      <c r="F997" s="107"/>
    </row>
    <row r="998" spans="1:6" outlineLevel="1" x14ac:dyDescent="0.2">
      <c r="A998" s="29">
        <v>9</v>
      </c>
      <c r="B998" s="31" t="s">
        <v>719</v>
      </c>
      <c r="C998" s="29"/>
      <c r="D998" s="29"/>
      <c r="E998" s="29"/>
      <c r="F998" s="107"/>
    </row>
    <row r="999" spans="1:6" ht="25.5" outlineLevel="1" x14ac:dyDescent="0.2">
      <c r="A999" s="29">
        <v>10</v>
      </c>
      <c r="B999" s="31" t="s">
        <v>2260</v>
      </c>
      <c r="C999" s="29"/>
      <c r="D999" s="29"/>
      <c r="E999" s="29"/>
      <c r="F999" s="107"/>
    </row>
    <row r="1000" spans="1:6" outlineLevel="1" x14ac:dyDescent="0.2">
      <c r="A1000" s="29"/>
      <c r="B1000" s="29"/>
      <c r="C1000" s="29"/>
      <c r="D1000" s="29"/>
      <c r="E1000" s="29"/>
      <c r="F1000" s="107"/>
    </row>
    <row r="1001" spans="1:6" outlineLevel="1" x14ac:dyDescent="0.2">
      <c r="A1001" s="151" t="s">
        <v>73</v>
      </c>
      <c r="B1001" s="151"/>
      <c r="C1001" s="151"/>
      <c r="D1001" s="151"/>
      <c r="E1001" s="151"/>
      <c r="F1001" s="152"/>
    </row>
    <row r="1002" spans="1:6" ht="25.5" outlineLevel="1" x14ac:dyDescent="0.2">
      <c r="A1002" s="29">
        <v>1</v>
      </c>
      <c r="B1002" s="31" t="s">
        <v>74</v>
      </c>
      <c r="C1002" s="29"/>
      <c r="D1002" s="29"/>
      <c r="E1002" s="29"/>
      <c r="F1002" s="107"/>
    </row>
    <row r="1003" spans="1:6" outlineLevel="1" x14ac:dyDescent="0.2">
      <c r="A1003" s="29">
        <v>2</v>
      </c>
      <c r="B1003" s="31" t="s">
        <v>720</v>
      </c>
      <c r="C1003" s="29"/>
      <c r="D1003" s="29"/>
      <c r="E1003" s="29"/>
      <c r="F1003" s="107"/>
    </row>
    <row r="1004" spans="1:6" ht="25.5" outlineLevel="1" x14ac:dyDescent="0.2">
      <c r="A1004" s="29">
        <v>3</v>
      </c>
      <c r="B1004" s="31" t="s">
        <v>721</v>
      </c>
      <c r="C1004" s="29"/>
      <c r="D1004" s="29"/>
      <c r="E1004" s="29"/>
      <c r="F1004" s="107"/>
    </row>
    <row r="1005" spans="1:6" ht="25.5" outlineLevel="1" x14ac:dyDescent="0.2">
      <c r="A1005" s="29">
        <v>4</v>
      </c>
      <c r="B1005" s="31" t="s">
        <v>722</v>
      </c>
      <c r="C1005" s="29"/>
      <c r="D1005" s="29"/>
      <c r="E1005" s="29"/>
      <c r="F1005" s="107"/>
    </row>
    <row r="1006" spans="1:6" ht="38.25" outlineLevel="1" x14ac:dyDescent="0.2">
      <c r="A1006" s="29">
        <v>5</v>
      </c>
      <c r="B1006" s="31" t="s">
        <v>723</v>
      </c>
      <c r="C1006" s="29"/>
      <c r="D1006" s="29"/>
      <c r="E1006" s="29"/>
      <c r="F1006" s="107"/>
    </row>
    <row r="1007" spans="1:6" ht="25.5" outlineLevel="1" x14ac:dyDescent="0.2">
      <c r="A1007" s="29">
        <v>6</v>
      </c>
      <c r="B1007" s="31" t="s">
        <v>724</v>
      </c>
      <c r="C1007" s="29"/>
      <c r="D1007" s="29"/>
      <c r="E1007" s="29"/>
      <c r="F1007" s="107"/>
    </row>
    <row r="1008" spans="1:6" ht="25.5" outlineLevel="1" x14ac:dyDescent="0.2">
      <c r="A1008" s="29">
        <v>7</v>
      </c>
      <c r="B1008" s="31" t="s">
        <v>725</v>
      </c>
      <c r="C1008" s="29"/>
      <c r="D1008" s="29"/>
      <c r="E1008" s="29"/>
      <c r="F1008" s="107"/>
    </row>
    <row r="1009" spans="1:6" outlineLevel="1" x14ac:dyDescent="0.2">
      <c r="A1009" s="29">
        <v>8</v>
      </c>
      <c r="B1009" s="31" t="s">
        <v>726</v>
      </c>
      <c r="C1009" s="29"/>
      <c r="D1009" s="29"/>
      <c r="E1009" s="29"/>
      <c r="F1009" s="107"/>
    </row>
    <row r="1010" spans="1:6" outlineLevel="1" x14ac:dyDescent="0.2">
      <c r="A1010" s="29">
        <v>9</v>
      </c>
      <c r="B1010" s="31" t="s">
        <v>2261</v>
      </c>
      <c r="C1010" s="29"/>
      <c r="D1010" s="29"/>
      <c r="E1010" s="29"/>
      <c r="F1010" s="107"/>
    </row>
    <row r="1011" spans="1:6" ht="25.5" outlineLevel="1" x14ac:dyDescent="0.2">
      <c r="A1011" s="29">
        <v>10</v>
      </c>
      <c r="B1011" s="31" t="s">
        <v>2262</v>
      </c>
      <c r="C1011" s="29"/>
      <c r="D1011" s="29"/>
      <c r="E1011" s="29"/>
      <c r="F1011" s="107"/>
    </row>
    <row r="1012" spans="1:6" outlineLevel="1" x14ac:dyDescent="0.2">
      <c r="A1012" s="29"/>
      <c r="B1012" s="29"/>
      <c r="C1012" s="29"/>
      <c r="D1012" s="29"/>
      <c r="E1012" s="29"/>
      <c r="F1012" s="107"/>
    </row>
    <row r="1013" spans="1:6" outlineLevel="1" x14ac:dyDescent="0.2">
      <c r="A1013" s="151" t="s">
        <v>76</v>
      </c>
      <c r="B1013" s="151"/>
      <c r="C1013" s="151"/>
      <c r="D1013" s="151"/>
      <c r="E1013" s="151"/>
      <c r="F1013" s="152"/>
    </row>
    <row r="1014" spans="1:6" outlineLevel="1" x14ac:dyDescent="0.2">
      <c r="A1014" s="29">
        <v>1</v>
      </c>
      <c r="B1014" s="31" t="s">
        <v>78</v>
      </c>
      <c r="C1014" s="29"/>
      <c r="D1014" s="29"/>
      <c r="E1014" s="29"/>
      <c r="F1014" s="107"/>
    </row>
    <row r="1015" spans="1:6" ht="38.25" outlineLevel="1" x14ac:dyDescent="0.2">
      <c r="A1015" s="29">
        <v>2</v>
      </c>
      <c r="B1015" s="31" t="s">
        <v>727</v>
      </c>
      <c r="C1015" s="29"/>
      <c r="D1015" s="29"/>
      <c r="E1015" s="29"/>
      <c r="F1015" s="107"/>
    </row>
    <row r="1016" spans="1:6" ht="25.5" outlineLevel="1" x14ac:dyDescent="0.2">
      <c r="A1016" s="29">
        <v>3</v>
      </c>
      <c r="B1016" s="31" t="s">
        <v>728</v>
      </c>
      <c r="C1016" s="29"/>
      <c r="D1016" s="29"/>
      <c r="E1016" s="29"/>
      <c r="F1016" s="107"/>
    </row>
    <row r="1017" spans="1:6" ht="25.5" outlineLevel="1" x14ac:dyDescent="0.2">
      <c r="A1017" s="29">
        <v>4</v>
      </c>
      <c r="B1017" s="31" t="s">
        <v>729</v>
      </c>
      <c r="C1017" s="29"/>
      <c r="D1017" s="29"/>
      <c r="E1017" s="29"/>
      <c r="F1017" s="107"/>
    </row>
    <row r="1018" spans="1:6" ht="38.25" outlineLevel="1" x14ac:dyDescent="0.2">
      <c r="A1018" s="29">
        <v>5</v>
      </c>
      <c r="B1018" s="31" t="s">
        <v>730</v>
      </c>
      <c r="C1018" s="29"/>
      <c r="D1018" s="29"/>
      <c r="E1018" s="29"/>
      <c r="F1018" s="107"/>
    </row>
    <row r="1019" spans="1:6" outlineLevel="1" x14ac:dyDescent="0.2">
      <c r="A1019" s="29">
        <v>6</v>
      </c>
      <c r="B1019" s="31" t="s">
        <v>731</v>
      </c>
      <c r="C1019" s="29"/>
      <c r="D1019" s="29"/>
      <c r="E1019" s="29"/>
      <c r="F1019" s="107"/>
    </row>
    <row r="1020" spans="1:6" outlineLevel="1" x14ac:dyDescent="0.2">
      <c r="A1020" s="29"/>
      <c r="B1020" s="29"/>
      <c r="C1020" s="29"/>
      <c r="D1020" s="29"/>
      <c r="E1020" s="29"/>
      <c r="F1020" s="107"/>
    </row>
    <row r="1021" spans="1:6" outlineLevel="1" x14ac:dyDescent="0.2">
      <c r="A1021" s="151" t="s">
        <v>79</v>
      </c>
      <c r="B1021" s="151"/>
      <c r="C1021" s="151"/>
      <c r="D1021" s="151"/>
      <c r="E1021" s="151"/>
      <c r="F1021" s="152"/>
    </row>
    <row r="1022" spans="1:6" outlineLevel="1" x14ac:dyDescent="0.2">
      <c r="A1022" s="29">
        <v>1</v>
      </c>
      <c r="B1022" s="31" t="s">
        <v>80</v>
      </c>
      <c r="C1022" s="29"/>
      <c r="D1022" s="29"/>
      <c r="E1022" s="29"/>
      <c r="F1022" s="107"/>
    </row>
    <row r="1023" spans="1:6" outlineLevel="1" x14ac:dyDescent="0.2">
      <c r="A1023" s="29">
        <v>2</v>
      </c>
      <c r="B1023" s="31" t="s">
        <v>732</v>
      </c>
      <c r="C1023" s="29"/>
      <c r="D1023" s="29"/>
      <c r="E1023" s="29"/>
      <c r="F1023" s="107"/>
    </row>
    <row r="1024" spans="1:6" ht="25.5" outlineLevel="1" x14ac:dyDescent="0.2">
      <c r="A1024" s="29">
        <v>3</v>
      </c>
      <c r="B1024" s="31" t="s">
        <v>733</v>
      </c>
      <c r="C1024" s="29"/>
      <c r="D1024" s="29"/>
      <c r="E1024" s="29"/>
      <c r="F1024" s="107"/>
    </row>
    <row r="1025" spans="1:6" outlineLevel="1" x14ac:dyDescent="0.2">
      <c r="A1025" s="29">
        <v>4</v>
      </c>
      <c r="B1025" s="31" t="s">
        <v>734</v>
      </c>
      <c r="C1025" s="29"/>
      <c r="D1025" s="29"/>
      <c r="E1025" s="29"/>
      <c r="F1025" s="107"/>
    </row>
    <row r="1026" spans="1:6" ht="63.75" outlineLevel="1" x14ac:dyDescent="0.2">
      <c r="A1026" s="29">
        <v>5</v>
      </c>
      <c r="B1026" s="31" t="s">
        <v>735</v>
      </c>
      <c r="C1026" s="29"/>
      <c r="D1026" s="29"/>
      <c r="E1026" s="29"/>
      <c r="F1026" s="107"/>
    </row>
    <row r="1027" spans="1:6" outlineLevel="1" x14ac:dyDescent="0.2">
      <c r="A1027" s="29">
        <v>6</v>
      </c>
      <c r="B1027" s="31" t="s">
        <v>736</v>
      </c>
      <c r="C1027" s="29"/>
      <c r="D1027" s="29"/>
      <c r="E1027" s="29"/>
      <c r="F1027" s="107"/>
    </row>
    <row r="1028" spans="1:6" ht="25.5" outlineLevel="1" x14ac:dyDescent="0.2">
      <c r="A1028" s="29">
        <v>7</v>
      </c>
      <c r="B1028" s="31" t="s">
        <v>737</v>
      </c>
      <c r="C1028" s="29"/>
      <c r="D1028" s="29"/>
      <c r="E1028" s="29"/>
      <c r="F1028" s="107"/>
    </row>
    <row r="1029" spans="1:6" outlineLevel="1" x14ac:dyDescent="0.2">
      <c r="A1029" s="29"/>
      <c r="B1029" s="29"/>
      <c r="C1029" s="29"/>
      <c r="D1029" s="29"/>
      <c r="E1029" s="29"/>
      <c r="F1029" s="107"/>
    </row>
    <row r="1030" spans="1:6" outlineLevel="1" x14ac:dyDescent="0.2">
      <c r="A1030" s="151" t="s">
        <v>81</v>
      </c>
      <c r="B1030" s="151"/>
      <c r="C1030" s="151"/>
      <c r="D1030" s="151"/>
      <c r="E1030" s="151"/>
      <c r="F1030" s="152"/>
    </row>
    <row r="1031" spans="1:6" outlineLevel="1" x14ac:dyDescent="0.2">
      <c r="A1031" s="29">
        <v>1</v>
      </c>
      <c r="B1031" s="31" t="s">
        <v>82</v>
      </c>
      <c r="C1031" s="29"/>
      <c r="D1031" s="29"/>
      <c r="E1031" s="29"/>
      <c r="F1031" s="107"/>
    </row>
    <row r="1032" spans="1:6" ht="25.5" outlineLevel="1" x14ac:dyDescent="0.2">
      <c r="A1032" s="29">
        <v>2</v>
      </c>
      <c r="B1032" s="31" t="s">
        <v>738</v>
      </c>
      <c r="C1032" s="29"/>
      <c r="D1032" s="29"/>
      <c r="E1032" s="29"/>
      <c r="F1032" s="107"/>
    </row>
    <row r="1033" spans="1:6" outlineLevel="1" x14ac:dyDescent="0.2">
      <c r="A1033" s="29">
        <v>3</v>
      </c>
      <c r="B1033" s="31" t="s">
        <v>739</v>
      </c>
      <c r="C1033" s="29"/>
      <c r="D1033" s="29"/>
      <c r="E1033" s="29"/>
      <c r="F1033" s="107"/>
    </row>
    <row r="1034" spans="1:6" ht="25.5" outlineLevel="1" x14ac:dyDescent="0.2">
      <c r="A1034" s="29">
        <v>4</v>
      </c>
      <c r="B1034" s="31" t="s">
        <v>740</v>
      </c>
      <c r="C1034" s="29"/>
      <c r="D1034" s="29"/>
      <c r="E1034" s="29"/>
      <c r="F1034" s="107"/>
    </row>
    <row r="1035" spans="1:6" ht="25.5" outlineLevel="1" x14ac:dyDescent="0.2">
      <c r="A1035" s="29">
        <v>5</v>
      </c>
      <c r="B1035" s="31" t="s">
        <v>741</v>
      </c>
      <c r="C1035" s="29"/>
      <c r="D1035" s="29"/>
      <c r="E1035" s="29"/>
      <c r="F1035" s="107"/>
    </row>
    <row r="1036" spans="1:6" ht="25.5" outlineLevel="1" x14ac:dyDescent="0.2">
      <c r="A1036" s="29">
        <v>6</v>
      </c>
      <c r="B1036" s="31" t="s">
        <v>742</v>
      </c>
      <c r="C1036" s="29"/>
      <c r="D1036" s="29"/>
      <c r="E1036" s="29"/>
      <c r="F1036" s="107"/>
    </row>
    <row r="1037" spans="1:6" outlineLevel="1" x14ac:dyDescent="0.2">
      <c r="A1037" s="29">
        <v>7</v>
      </c>
      <c r="B1037" s="31" t="s">
        <v>743</v>
      </c>
      <c r="C1037" s="29"/>
      <c r="D1037" s="29"/>
      <c r="E1037" s="29"/>
      <c r="F1037" s="107"/>
    </row>
    <row r="1038" spans="1:6" ht="25.5" outlineLevel="1" x14ac:dyDescent="0.2">
      <c r="A1038" s="29">
        <v>8</v>
      </c>
      <c r="B1038" s="31" t="s">
        <v>744</v>
      </c>
      <c r="C1038" s="29"/>
      <c r="D1038" s="29"/>
      <c r="E1038" s="29"/>
      <c r="F1038" s="107"/>
    </row>
    <row r="1039" spans="1:6" outlineLevel="1" x14ac:dyDescent="0.2">
      <c r="A1039" s="29"/>
      <c r="B1039" s="29"/>
      <c r="C1039" s="29"/>
      <c r="D1039" s="29"/>
      <c r="E1039" s="29"/>
      <c r="F1039" s="107"/>
    </row>
    <row r="1040" spans="1:6" outlineLevel="1" x14ac:dyDescent="0.2">
      <c r="A1040" s="151" t="s">
        <v>83</v>
      </c>
      <c r="B1040" s="151"/>
      <c r="C1040" s="151"/>
      <c r="D1040" s="151"/>
      <c r="E1040" s="151"/>
      <c r="F1040" s="152"/>
    </row>
    <row r="1041" spans="1:6" outlineLevel="1" x14ac:dyDescent="0.2">
      <c r="A1041" s="29">
        <v>1</v>
      </c>
      <c r="B1041" s="31" t="s">
        <v>84</v>
      </c>
      <c r="C1041" s="29"/>
      <c r="D1041" s="29"/>
      <c r="E1041" s="29"/>
      <c r="F1041" s="107"/>
    </row>
    <row r="1042" spans="1:6" ht="25.5" outlineLevel="1" x14ac:dyDescent="0.2">
      <c r="A1042" s="29">
        <v>2</v>
      </c>
      <c r="B1042" s="31" t="s">
        <v>738</v>
      </c>
      <c r="C1042" s="29"/>
      <c r="D1042" s="29"/>
      <c r="E1042" s="29"/>
      <c r="F1042" s="107"/>
    </row>
    <row r="1043" spans="1:6" outlineLevel="1" x14ac:dyDescent="0.2">
      <c r="A1043" s="29">
        <v>3</v>
      </c>
      <c r="B1043" s="31" t="s">
        <v>739</v>
      </c>
      <c r="C1043" s="29"/>
      <c r="D1043" s="29"/>
      <c r="E1043" s="29"/>
      <c r="F1043" s="107"/>
    </row>
    <row r="1044" spans="1:6" ht="25.5" outlineLevel="1" x14ac:dyDescent="0.2">
      <c r="A1044" s="29">
        <v>4</v>
      </c>
      <c r="B1044" s="31" t="s">
        <v>740</v>
      </c>
      <c r="C1044" s="29"/>
      <c r="D1044" s="29"/>
      <c r="E1044" s="29"/>
      <c r="F1044" s="107"/>
    </row>
    <row r="1045" spans="1:6" ht="25.5" outlineLevel="1" x14ac:dyDescent="0.2">
      <c r="A1045" s="29">
        <v>5</v>
      </c>
      <c r="B1045" s="31" t="s">
        <v>741</v>
      </c>
      <c r="C1045" s="29"/>
      <c r="D1045" s="29"/>
      <c r="E1045" s="29"/>
      <c r="F1045" s="107"/>
    </row>
    <row r="1046" spans="1:6" ht="25.5" outlineLevel="1" x14ac:dyDescent="0.2">
      <c r="A1046" s="29">
        <v>6</v>
      </c>
      <c r="B1046" s="31" t="s">
        <v>742</v>
      </c>
      <c r="C1046" s="29"/>
      <c r="D1046" s="29"/>
      <c r="E1046" s="29"/>
      <c r="F1046" s="107"/>
    </row>
    <row r="1047" spans="1:6" outlineLevel="1" x14ac:dyDescent="0.2">
      <c r="A1047" s="29">
        <v>7</v>
      </c>
      <c r="B1047" s="31" t="s">
        <v>743</v>
      </c>
      <c r="C1047" s="29"/>
      <c r="D1047" s="29"/>
      <c r="E1047" s="29"/>
      <c r="F1047" s="107"/>
    </row>
    <row r="1048" spans="1:6" ht="25.5" outlineLevel="1" x14ac:dyDescent="0.2">
      <c r="A1048" s="29">
        <v>8</v>
      </c>
      <c r="B1048" s="31" t="s">
        <v>744</v>
      </c>
      <c r="C1048" s="29"/>
      <c r="D1048" s="29"/>
      <c r="E1048" s="29"/>
      <c r="F1048" s="107"/>
    </row>
    <row r="1049" spans="1:6" outlineLevel="1" x14ac:dyDescent="0.2">
      <c r="A1049" s="29"/>
      <c r="B1049" s="29"/>
      <c r="C1049" s="29"/>
      <c r="D1049" s="29"/>
      <c r="E1049" s="29"/>
      <c r="F1049" s="107"/>
    </row>
    <row r="1050" spans="1:6" outlineLevel="1" x14ac:dyDescent="0.2">
      <c r="A1050" s="151" t="s">
        <v>85</v>
      </c>
      <c r="B1050" s="151"/>
      <c r="C1050" s="151"/>
      <c r="D1050" s="151"/>
      <c r="E1050" s="151"/>
      <c r="F1050" s="152"/>
    </row>
    <row r="1051" spans="1:6" outlineLevel="1" x14ac:dyDescent="0.2">
      <c r="A1051" s="29">
        <v>1</v>
      </c>
      <c r="B1051" s="31" t="s">
        <v>87</v>
      </c>
      <c r="C1051" s="29"/>
      <c r="D1051" s="29"/>
      <c r="E1051" s="29"/>
      <c r="F1051" s="107"/>
    </row>
    <row r="1052" spans="1:6" ht="25.5" outlineLevel="1" x14ac:dyDescent="0.2">
      <c r="A1052" s="29">
        <v>2</v>
      </c>
      <c r="B1052" s="31" t="s">
        <v>745</v>
      </c>
      <c r="C1052" s="29"/>
      <c r="D1052" s="29"/>
      <c r="E1052" s="29"/>
      <c r="F1052" s="107"/>
    </row>
    <row r="1053" spans="1:6" ht="25.5" outlineLevel="1" x14ac:dyDescent="0.2">
      <c r="A1053" s="29">
        <v>3</v>
      </c>
      <c r="B1053" s="31" t="s">
        <v>746</v>
      </c>
      <c r="C1053" s="29"/>
      <c r="D1053" s="29"/>
      <c r="E1053" s="29"/>
      <c r="F1053" s="107"/>
    </row>
    <row r="1054" spans="1:6" ht="25.5" outlineLevel="1" x14ac:dyDescent="0.2">
      <c r="A1054" s="29">
        <v>4</v>
      </c>
      <c r="B1054" s="31" t="s">
        <v>747</v>
      </c>
      <c r="C1054" s="29"/>
      <c r="D1054" s="29"/>
      <c r="E1054" s="29"/>
      <c r="F1054" s="107"/>
    </row>
    <row r="1055" spans="1:6" outlineLevel="1" x14ac:dyDescent="0.2">
      <c r="A1055" s="29">
        <v>5</v>
      </c>
      <c r="B1055" s="31" t="s">
        <v>748</v>
      </c>
      <c r="C1055" s="29"/>
      <c r="D1055" s="29"/>
      <c r="E1055" s="29"/>
      <c r="F1055" s="107"/>
    </row>
    <row r="1056" spans="1:6" ht="25.5" outlineLevel="1" x14ac:dyDescent="0.2">
      <c r="A1056" s="29">
        <v>6</v>
      </c>
      <c r="B1056" s="31" t="s">
        <v>749</v>
      </c>
      <c r="C1056" s="29"/>
      <c r="D1056" s="29"/>
      <c r="E1056" s="29"/>
      <c r="F1056" s="107"/>
    </row>
    <row r="1057" spans="1:6" outlineLevel="1" x14ac:dyDescent="0.2">
      <c r="A1057" s="29"/>
      <c r="B1057" s="29"/>
      <c r="C1057" s="29"/>
      <c r="D1057" s="29"/>
      <c r="E1057" s="29"/>
      <c r="F1057" s="107"/>
    </row>
    <row r="1058" spans="1:6" outlineLevel="1" x14ac:dyDescent="0.2">
      <c r="A1058" s="151" t="s">
        <v>88</v>
      </c>
      <c r="B1058" s="151"/>
      <c r="C1058" s="151"/>
      <c r="D1058" s="151"/>
      <c r="E1058" s="151"/>
      <c r="F1058" s="152"/>
    </row>
    <row r="1059" spans="1:6" outlineLevel="1" x14ac:dyDescent="0.2">
      <c r="A1059" s="29">
        <v>1</v>
      </c>
      <c r="B1059" s="31" t="s">
        <v>89</v>
      </c>
      <c r="C1059" s="29"/>
      <c r="D1059" s="29"/>
      <c r="E1059" s="29"/>
      <c r="F1059" s="107"/>
    </row>
    <row r="1060" spans="1:6" ht="25.5" outlineLevel="1" x14ac:dyDescent="0.2">
      <c r="A1060" s="29">
        <v>2</v>
      </c>
      <c r="B1060" s="31" t="s">
        <v>750</v>
      </c>
      <c r="C1060" s="29"/>
      <c r="D1060" s="29"/>
      <c r="E1060" s="29"/>
      <c r="F1060" s="107"/>
    </row>
    <row r="1061" spans="1:6" outlineLevel="1" x14ac:dyDescent="0.2">
      <c r="A1061" s="29">
        <v>3</v>
      </c>
      <c r="B1061" s="31" t="s">
        <v>751</v>
      </c>
      <c r="C1061" s="29"/>
      <c r="D1061" s="29"/>
      <c r="E1061" s="29"/>
      <c r="F1061" s="107"/>
    </row>
    <row r="1062" spans="1:6" ht="25.5" outlineLevel="1" x14ac:dyDescent="0.2">
      <c r="A1062" s="29">
        <v>4</v>
      </c>
      <c r="B1062" s="31" t="s">
        <v>752</v>
      </c>
      <c r="C1062" s="29"/>
      <c r="D1062" s="29"/>
      <c r="E1062" s="29"/>
      <c r="F1062" s="107"/>
    </row>
    <row r="1063" spans="1:6" outlineLevel="1" x14ac:dyDescent="0.2">
      <c r="A1063" s="29">
        <v>5</v>
      </c>
      <c r="B1063" s="31" t="s">
        <v>753</v>
      </c>
      <c r="C1063" s="29"/>
      <c r="D1063" s="29"/>
      <c r="E1063" s="29"/>
      <c r="F1063" s="107"/>
    </row>
    <row r="1064" spans="1:6" outlineLevel="1" x14ac:dyDescent="0.2">
      <c r="A1064" s="29">
        <v>6</v>
      </c>
      <c r="B1064" s="31" t="s">
        <v>754</v>
      </c>
      <c r="C1064" s="29"/>
      <c r="D1064" s="29"/>
      <c r="E1064" s="29"/>
      <c r="F1064" s="107"/>
    </row>
    <row r="1065" spans="1:6" outlineLevel="1" x14ac:dyDescent="0.2">
      <c r="A1065" s="29">
        <v>7</v>
      </c>
      <c r="B1065" s="31" t="s">
        <v>755</v>
      </c>
      <c r="C1065" s="29"/>
      <c r="D1065" s="29"/>
      <c r="E1065" s="29"/>
      <c r="F1065" s="107"/>
    </row>
    <row r="1066" spans="1:6" outlineLevel="1" x14ac:dyDescent="0.2">
      <c r="A1066" s="29"/>
      <c r="B1066" s="29"/>
      <c r="C1066" s="29"/>
      <c r="D1066" s="29"/>
      <c r="E1066" s="29"/>
      <c r="F1066" s="107"/>
    </row>
    <row r="1067" spans="1:6" outlineLevel="1" x14ac:dyDescent="0.2">
      <c r="A1067" s="151" t="s">
        <v>90</v>
      </c>
      <c r="B1067" s="151"/>
      <c r="C1067" s="151"/>
      <c r="D1067" s="151"/>
      <c r="E1067" s="151"/>
      <c r="F1067" s="152"/>
    </row>
    <row r="1068" spans="1:6" outlineLevel="1" x14ac:dyDescent="0.2">
      <c r="A1068" s="29">
        <v>1</v>
      </c>
      <c r="B1068" s="31" t="s">
        <v>91</v>
      </c>
      <c r="C1068" s="29"/>
      <c r="D1068" s="29"/>
      <c r="E1068" s="29"/>
      <c r="F1068" s="107"/>
    </row>
    <row r="1069" spans="1:6" ht="25.5" outlineLevel="1" x14ac:dyDescent="0.2">
      <c r="A1069" s="29">
        <v>2</v>
      </c>
      <c r="B1069" s="31" t="s">
        <v>750</v>
      </c>
      <c r="C1069" s="29"/>
      <c r="D1069" s="29"/>
      <c r="E1069" s="29"/>
      <c r="F1069" s="107"/>
    </row>
    <row r="1070" spans="1:6" outlineLevel="1" x14ac:dyDescent="0.2">
      <c r="A1070" s="29">
        <v>3</v>
      </c>
      <c r="B1070" s="31" t="s">
        <v>751</v>
      </c>
      <c r="C1070" s="29"/>
      <c r="D1070" s="29"/>
      <c r="E1070" s="29"/>
      <c r="F1070" s="107"/>
    </row>
    <row r="1071" spans="1:6" ht="25.5" outlineLevel="1" x14ac:dyDescent="0.2">
      <c r="A1071" s="29">
        <v>4</v>
      </c>
      <c r="B1071" s="31" t="s">
        <v>752</v>
      </c>
      <c r="C1071" s="29"/>
      <c r="D1071" s="29"/>
      <c r="E1071" s="29"/>
      <c r="F1071" s="107"/>
    </row>
    <row r="1072" spans="1:6" outlineLevel="1" x14ac:dyDescent="0.2">
      <c r="A1072" s="29">
        <v>5</v>
      </c>
      <c r="B1072" s="31" t="s">
        <v>753</v>
      </c>
      <c r="C1072" s="29"/>
      <c r="D1072" s="29"/>
      <c r="E1072" s="29"/>
      <c r="F1072" s="107"/>
    </row>
    <row r="1073" spans="1:6" outlineLevel="1" x14ac:dyDescent="0.2">
      <c r="A1073" s="29">
        <v>6</v>
      </c>
      <c r="B1073" s="31" t="s">
        <v>754</v>
      </c>
      <c r="C1073" s="29"/>
      <c r="D1073" s="29"/>
      <c r="E1073" s="29"/>
      <c r="F1073" s="107"/>
    </row>
    <row r="1074" spans="1:6" outlineLevel="1" x14ac:dyDescent="0.2">
      <c r="A1074" s="29">
        <v>7</v>
      </c>
      <c r="B1074" s="31" t="s">
        <v>755</v>
      </c>
      <c r="C1074" s="29"/>
      <c r="D1074" s="29"/>
      <c r="E1074" s="29"/>
      <c r="F1074" s="107"/>
    </row>
    <row r="1075" spans="1:6" outlineLevel="1" x14ac:dyDescent="0.2">
      <c r="A1075" s="29"/>
      <c r="B1075" s="29"/>
      <c r="C1075" s="29"/>
      <c r="D1075" s="29"/>
      <c r="E1075" s="29"/>
      <c r="F1075" s="107"/>
    </row>
    <row r="1076" spans="1:6" outlineLevel="1" x14ac:dyDescent="0.2">
      <c r="A1076" s="151" t="s">
        <v>92</v>
      </c>
      <c r="B1076" s="151"/>
      <c r="C1076" s="151"/>
      <c r="D1076" s="151"/>
      <c r="E1076" s="151"/>
      <c r="F1076" s="152"/>
    </row>
    <row r="1077" spans="1:6" ht="25.5" outlineLevel="1" x14ac:dyDescent="0.2">
      <c r="A1077" s="29">
        <v>1</v>
      </c>
      <c r="B1077" s="31" t="s">
        <v>94</v>
      </c>
      <c r="C1077" s="29"/>
      <c r="D1077" s="29"/>
      <c r="E1077" s="29"/>
      <c r="F1077" s="107"/>
    </row>
    <row r="1078" spans="1:6" ht="25.5" outlineLevel="1" x14ac:dyDescent="0.2">
      <c r="A1078" s="29">
        <v>2</v>
      </c>
      <c r="B1078" s="31" t="s">
        <v>756</v>
      </c>
      <c r="C1078" s="29"/>
      <c r="D1078" s="29"/>
      <c r="E1078" s="29"/>
      <c r="F1078" s="107"/>
    </row>
    <row r="1079" spans="1:6" ht="25.5" outlineLevel="1" x14ac:dyDescent="0.2">
      <c r="A1079" s="29">
        <v>3</v>
      </c>
      <c r="B1079" s="31" t="s">
        <v>757</v>
      </c>
      <c r="C1079" s="29"/>
      <c r="D1079" s="29"/>
      <c r="E1079" s="29"/>
      <c r="F1079" s="107"/>
    </row>
    <row r="1080" spans="1:6" ht="25.5" outlineLevel="1" x14ac:dyDescent="0.2">
      <c r="A1080" s="29">
        <v>4</v>
      </c>
      <c r="B1080" s="31" t="s">
        <v>758</v>
      </c>
      <c r="C1080" s="29"/>
      <c r="D1080" s="29"/>
      <c r="E1080" s="29"/>
      <c r="F1080" s="107"/>
    </row>
    <row r="1081" spans="1:6" ht="25.5" outlineLevel="1" x14ac:dyDescent="0.2">
      <c r="A1081" s="29">
        <v>5</v>
      </c>
      <c r="B1081" s="31" t="s">
        <v>759</v>
      </c>
      <c r="C1081" s="29"/>
      <c r="D1081" s="29"/>
      <c r="E1081" s="29"/>
      <c r="F1081" s="107"/>
    </row>
    <row r="1082" spans="1:6" ht="25.5" outlineLevel="1" x14ac:dyDescent="0.2">
      <c r="A1082" s="29">
        <v>6</v>
      </c>
      <c r="B1082" s="31" t="s">
        <v>760</v>
      </c>
      <c r="C1082" s="29"/>
      <c r="D1082" s="29"/>
      <c r="E1082" s="29"/>
      <c r="F1082" s="107"/>
    </row>
    <row r="1083" spans="1:6" outlineLevel="1" x14ac:dyDescent="0.2">
      <c r="A1083" s="29"/>
      <c r="B1083" s="29"/>
      <c r="C1083" s="29"/>
      <c r="D1083" s="29"/>
      <c r="E1083" s="29"/>
      <c r="F1083" s="107"/>
    </row>
    <row r="1084" spans="1:6" outlineLevel="1" x14ac:dyDescent="0.2">
      <c r="A1084" s="151" t="s">
        <v>95</v>
      </c>
      <c r="B1084" s="151"/>
      <c r="C1084" s="151"/>
      <c r="D1084" s="151"/>
      <c r="E1084" s="151"/>
      <c r="F1084" s="152"/>
    </row>
    <row r="1085" spans="1:6" outlineLevel="1" x14ac:dyDescent="0.2">
      <c r="A1085" s="29">
        <v>1</v>
      </c>
      <c r="B1085" s="31" t="s">
        <v>96</v>
      </c>
      <c r="C1085" s="29"/>
      <c r="D1085" s="29"/>
      <c r="E1085" s="29"/>
      <c r="F1085" s="107"/>
    </row>
    <row r="1086" spans="1:6" outlineLevel="1" x14ac:dyDescent="0.2">
      <c r="A1086" s="29">
        <v>2</v>
      </c>
      <c r="B1086" s="31" t="s">
        <v>761</v>
      </c>
      <c r="C1086" s="29"/>
      <c r="D1086" s="29"/>
      <c r="E1086" s="29"/>
      <c r="F1086" s="107"/>
    </row>
    <row r="1087" spans="1:6" ht="38.25" outlineLevel="1" x14ac:dyDescent="0.2">
      <c r="A1087" s="29">
        <v>3</v>
      </c>
      <c r="B1087" s="31" t="s">
        <v>762</v>
      </c>
      <c r="C1087" s="29"/>
      <c r="D1087" s="29"/>
      <c r="E1087" s="29"/>
      <c r="F1087" s="107"/>
    </row>
    <row r="1088" spans="1:6" outlineLevel="1" x14ac:dyDescent="0.2">
      <c r="A1088" s="29">
        <v>4</v>
      </c>
      <c r="B1088" s="31" t="s">
        <v>763</v>
      </c>
      <c r="C1088" s="29"/>
      <c r="D1088" s="29"/>
      <c r="E1088" s="29"/>
      <c r="F1088" s="107"/>
    </row>
    <row r="1089" spans="1:6" outlineLevel="1" x14ac:dyDescent="0.2">
      <c r="A1089" s="29">
        <v>5</v>
      </c>
      <c r="B1089" s="31" t="s">
        <v>764</v>
      </c>
      <c r="C1089" s="29"/>
      <c r="D1089" s="29"/>
      <c r="E1089" s="29"/>
      <c r="F1089" s="107"/>
    </row>
    <row r="1090" spans="1:6" outlineLevel="1" x14ac:dyDescent="0.2">
      <c r="A1090" s="29">
        <v>6</v>
      </c>
      <c r="B1090" s="31" t="s">
        <v>765</v>
      </c>
      <c r="C1090" s="29"/>
      <c r="D1090" s="29"/>
      <c r="E1090" s="29"/>
      <c r="F1090" s="107"/>
    </row>
    <row r="1091" spans="1:6" outlineLevel="1" x14ac:dyDescent="0.2">
      <c r="A1091" s="29">
        <v>7</v>
      </c>
      <c r="B1091" s="31" t="s">
        <v>766</v>
      </c>
      <c r="C1091" s="29"/>
      <c r="D1091" s="29"/>
      <c r="E1091" s="29"/>
      <c r="F1091" s="107"/>
    </row>
    <row r="1092" spans="1:6" outlineLevel="1" x14ac:dyDescent="0.2">
      <c r="A1092" s="29">
        <v>8</v>
      </c>
      <c r="B1092" s="31" t="s">
        <v>767</v>
      </c>
      <c r="C1092" s="29"/>
      <c r="D1092" s="29"/>
      <c r="E1092" s="29"/>
      <c r="F1092" s="107"/>
    </row>
    <row r="1093" spans="1:6" outlineLevel="1" x14ac:dyDescent="0.2">
      <c r="A1093" s="29"/>
      <c r="B1093" s="29"/>
      <c r="C1093" s="29"/>
      <c r="D1093" s="29"/>
      <c r="E1093" s="29"/>
      <c r="F1093" s="107"/>
    </row>
    <row r="1094" spans="1:6" outlineLevel="1" x14ac:dyDescent="0.2">
      <c r="A1094" s="151" t="s">
        <v>97</v>
      </c>
      <c r="B1094" s="151"/>
      <c r="C1094" s="151"/>
      <c r="D1094" s="151"/>
      <c r="E1094" s="151"/>
      <c r="F1094" s="152"/>
    </row>
    <row r="1095" spans="1:6" outlineLevel="1" x14ac:dyDescent="0.2">
      <c r="A1095" s="29">
        <v>1</v>
      </c>
      <c r="B1095" s="31" t="s">
        <v>98</v>
      </c>
      <c r="C1095" s="29"/>
      <c r="D1095" s="29"/>
      <c r="E1095" s="29"/>
      <c r="F1095" s="107"/>
    </row>
    <row r="1096" spans="1:6" outlineLevel="1" x14ac:dyDescent="0.2">
      <c r="A1096" s="29">
        <v>2</v>
      </c>
      <c r="B1096" s="31" t="s">
        <v>761</v>
      </c>
      <c r="C1096" s="29"/>
      <c r="D1096" s="29"/>
      <c r="E1096" s="29"/>
      <c r="F1096" s="107"/>
    </row>
    <row r="1097" spans="1:6" ht="38.25" outlineLevel="1" x14ac:dyDescent="0.2">
      <c r="A1097" s="29">
        <v>3</v>
      </c>
      <c r="B1097" s="31" t="s">
        <v>762</v>
      </c>
      <c r="C1097" s="29"/>
      <c r="D1097" s="29"/>
      <c r="E1097" s="29"/>
      <c r="F1097" s="107"/>
    </row>
    <row r="1098" spans="1:6" outlineLevel="1" x14ac:dyDescent="0.2">
      <c r="A1098" s="29">
        <v>4</v>
      </c>
      <c r="B1098" s="31" t="s">
        <v>763</v>
      </c>
      <c r="C1098" s="29"/>
      <c r="D1098" s="29"/>
      <c r="E1098" s="29"/>
      <c r="F1098" s="107"/>
    </row>
    <row r="1099" spans="1:6" outlineLevel="1" x14ac:dyDescent="0.2">
      <c r="A1099" s="29">
        <v>5</v>
      </c>
      <c r="B1099" s="31" t="s">
        <v>764</v>
      </c>
      <c r="C1099" s="29"/>
      <c r="D1099" s="29"/>
      <c r="E1099" s="29"/>
      <c r="F1099" s="107"/>
    </row>
    <row r="1100" spans="1:6" outlineLevel="1" x14ac:dyDescent="0.2">
      <c r="A1100" s="29">
        <v>6</v>
      </c>
      <c r="B1100" s="31" t="s">
        <v>765</v>
      </c>
      <c r="C1100" s="29"/>
      <c r="D1100" s="29"/>
      <c r="E1100" s="29"/>
      <c r="F1100" s="107"/>
    </row>
    <row r="1101" spans="1:6" outlineLevel="1" x14ac:dyDescent="0.2">
      <c r="A1101" s="29">
        <v>7</v>
      </c>
      <c r="B1101" s="31" t="s">
        <v>766</v>
      </c>
      <c r="C1101" s="29"/>
      <c r="D1101" s="29"/>
      <c r="E1101" s="29"/>
      <c r="F1101" s="107"/>
    </row>
    <row r="1102" spans="1:6" outlineLevel="1" x14ac:dyDescent="0.2">
      <c r="A1102" s="29">
        <v>8</v>
      </c>
      <c r="B1102" s="31" t="s">
        <v>767</v>
      </c>
      <c r="C1102" s="29"/>
      <c r="D1102" s="29"/>
      <c r="E1102" s="29"/>
      <c r="F1102" s="107"/>
    </row>
    <row r="1103" spans="1:6" outlineLevel="1" x14ac:dyDescent="0.2">
      <c r="A1103" s="29"/>
      <c r="B1103" s="29"/>
      <c r="C1103" s="29"/>
      <c r="D1103" s="29"/>
      <c r="E1103" s="29"/>
      <c r="F1103" s="107"/>
    </row>
    <row r="1104" spans="1:6" outlineLevel="1" x14ac:dyDescent="0.2">
      <c r="A1104" s="151" t="s">
        <v>99</v>
      </c>
      <c r="B1104" s="151"/>
      <c r="C1104" s="151"/>
      <c r="D1104" s="151"/>
      <c r="E1104" s="151"/>
      <c r="F1104" s="152"/>
    </row>
    <row r="1105" spans="1:6" ht="25.5" outlineLevel="1" x14ac:dyDescent="0.2">
      <c r="A1105" s="29">
        <v>1</v>
      </c>
      <c r="B1105" s="31" t="s">
        <v>101</v>
      </c>
      <c r="C1105" s="29"/>
      <c r="D1105" s="29"/>
      <c r="E1105" s="29"/>
      <c r="F1105" s="107"/>
    </row>
    <row r="1106" spans="1:6" ht="25.5" outlineLevel="1" x14ac:dyDescent="0.2">
      <c r="A1106" s="29">
        <v>2</v>
      </c>
      <c r="B1106" s="31" t="s">
        <v>768</v>
      </c>
      <c r="C1106" s="29"/>
      <c r="D1106" s="29"/>
      <c r="E1106" s="29"/>
      <c r="F1106" s="107"/>
    </row>
    <row r="1107" spans="1:6" ht="25.5" outlineLevel="1" x14ac:dyDescent="0.2">
      <c r="A1107" s="29">
        <v>3</v>
      </c>
      <c r="B1107" s="31" t="s">
        <v>769</v>
      </c>
      <c r="C1107" s="29"/>
      <c r="D1107" s="29"/>
      <c r="E1107" s="29"/>
      <c r="F1107" s="107"/>
    </row>
    <row r="1108" spans="1:6" ht="25.5" outlineLevel="1" x14ac:dyDescent="0.2">
      <c r="A1108" s="29">
        <v>4</v>
      </c>
      <c r="B1108" s="31" t="s">
        <v>770</v>
      </c>
      <c r="C1108" s="29"/>
      <c r="D1108" s="29"/>
      <c r="E1108" s="29"/>
      <c r="F1108" s="107"/>
    </row>
    <row r="1109" spans="1:6" outlineLevel="1" x14ac:dyDescent="0.2">
      <c r="A1109" s="29">
        <v>5</v>
      </c>
      <c r="B1109" s="31" t="s">
        <v>771</v>
      </c>
      <c r="C1109" s="29"/>
      <c r="D1109" s="29"/>
      <c r="E1109" s="29"/>
      <c r="F1109" s="107"/>
    </row>
    <row r="1110" spans="1:6" outlineLevel="1" x14ac:dyDescent="0.2">
      <c r="A1110" s="29"/>
      <c r="B1110" s="29"/>
      <c r="C1110" s="29"/>
      <c r="D1110" s="29"/>
      <c r="E1110" s="29"/>
      <c r="F1110" s="107"/>
    </row>
    <row r="1111" spans="1:6" outlineLevel="1" x14ac:dyDescent="0.2">
      <c r="A1111" s="151" t="s">
        <v>102</v>
      </c>
      <c r="B1111" s="151"/>
      <c r="C1111" s="151"/>
      <c r="D1111" s="151"/>
      <c r="E1111" s="151"/>
      <c r="F1111" s="152"/>
    </row>
    <row r="1112" spans="1:6" outlineLevel="1" x14ac:dyDescent="0.2">
      <c r="A1112" s="29">
        <v>1</v>
      </c>
      <c r="B1112" s="31" t="s">
        <v>103</v>
      </c>
      <c r="C1112" s="29"/>
      <c r="D1112" s="29"/>
      <c r="E1112" s="29"/>
      <c r="F1112" s="107"/>
    </row>
    <row r="1113" spans="1:6" ht="25.5" outlineLevel="1" x14ac:dyDescent="0.2">
      <c r="A1113" s="29">
        <v>2</v>
      </c>
      <c r="B1113" s="31" t="s">
        <v>772</v>
      </c>
      <c r="C1113" s="29"/>
      <c r="D1113" s="29"/>
      <c r="E1113" s="29"/>
      <c r="F1113" s="107"/>
    </row>
    <row r="1114" spans="1:6" outlineLevel="1" x14ac:dyDescent="0.2">
      <c r="A1114" s="29">
        <v>3</v>
      </c>
      <c r="B1114" s="31" t="s">
        <v>773</v>
      </c>
      <c r="C1114" s="29"/>
      <c r="D1114" s="29"/>
      <c r="E1114" s="29"/>
      <c r="F1114" s="107"/>
    </row>
    <row r="1115" spans="1:6" outlineLevel="1" x14ac:dyDescent="0.2">
      <c r="A1115" s="29">
        <v>4</v>
      </c>
      <c r="B1115" s="31" t="s">
        <v>774</v>
      </c>
      <c r="C1115" s="29"/>
      <c r="D1115" s="29"/>
      <c r="E1115" s="29"/>
      <c r="F1115" s="107"/>
    </row>
    <row r="1116" spans="1:6" ht="25.5" outlineLevel="1" x14ac:dyDescent="0.2">
      <c r="A1116" s="29">
        <v>5</v>
      </c>
      <c r="B1116" s="31" t="s">
        <v>775</v>
      </c>
      <c r="C1116" s="29"/>
      <c r="D1116" s="29"/>
      <c r="E1116" s="29"/>
      <c r="F1116" s="107"/>
    </row>
    <row r="1117" spans="1:6" outlineLevel="1" x14ac:dyDescent="0.2">
      <c r="A1117" s="29">
        <v>6</v>
      </c>
      <c r="B1117" s="31" t="s">
        <v>776</v>
      </c>
      <c r="C1117" s="29"/>
      <c r="D1117" s="29"/>
      <c r="E1117" s="29"/>
      <c r="F1117" s="107"/>
    </row>
    <row r="1118" spans="1:6" ht="25.5" outlineLevel="1" x14ac:dyDescent="0.2">
      <c r="A1118" s="29">
        <v>7</v>
      </c>
      <c r="B1118" s="31" t="s">
        <v>777</v>
      </c>
      <c r="C1118" s="29"/>
      <c r="D1118" s="29"/>
      <c r="E1118" s="29"/>
      <c r="F1118" s="107"/>
    </row>
    <row r="1119" spans="1:6" ht="25.5" outlineLevel="1" x14ac:dyDescent="0.2">
      <c r="A1119" s="29">
        <v>8</v>
      </c>
      <c r="B1119" s="31" t="s">
        <v>778</v>
      </c>
      <c r="C1119" s="29"/>
      <c r="D1119" s="29"/>
      <c r="E1119" s="29"/>
      <c r="F1119" s="107"/>
    </row>
    <row r="1120" spans="1:6" outlineLevel="1" x14ac:dyDescent="0.2">
      <c r="A1120" s="29">
        <v>9</v>
      </c>
      <c r="B1120" s="31" t="s">
        <v>779</v>
      </c>
      <c r="C1120" s="29"/>
      <c r="D1120" s="29"/>
      <c r="E1120" s="29"/>
      <c r="F1120" s="107"/>
    </row>
    <row r="1121" spans="1:6" outlineLevel="1" x14ac:dyDescent="0.2">
      <c r="A1121" s="29"/>
      <c r="B1121" s="29"/>
      <c r="C1121" s="29"/>
      <c r="D1121" s="29"/>
      <c r="E1121" s="29"/>
      <c r="F1121" s="107"/>
    </row>
    <row r="1122" spans="1:6" outlineLevel="1" x14ac:dyDescent="0.2">
      <c r="A1122" s="151" t="s">
        <v>105</v>
      </c>
      <c r="B1122" s="151"/>
      <c r="C1122" s="151"/>
      <c r="D1122" s="151"/>
      <c r="E1122" s="151"/>
      <c r="F1122" s="152"/>
    </row>
    <row r="1123" spans="1:6" outlineLevel="1" x14ac:dyDescent="0.2">
      <c r="A1123" s="29">
        <v>1</v>
      </c>
      <c r="B1123" s="31" t="s">
        <v>106</v>
      </c>
      <c r="C1123" s="29"/>
      <c r="D1123" s="29"/>
      <c r="E1123" s="29"/>
      <c r="F1123" s="107"/>
    </row>
    <row r="1124" spans="1:6" outlineLevel="1" x14ac:dyDescent="0.2">
      <c r="A1124" s="29">
        <v>2</v>
      </c>
      <c r="B1124" s="31" t="s">
        <v>1579</v>
      </c>
      <c r="C1124" s="29"/>
      <c r="D1124" s="29"/>
      <c r="E1124" s="29"/>
      <c r="F1124" s="107"/>
    </row>
    <row r="1125" spans="1:6" outlineLevel="1" x14ac:dyDescent="0.2">
      <c r="A1125" s="29">
        <v>3</v>
      </c>
      <c r="B1125" s="31" t="s">
        <v>1580</v>
      </c>
      <c r="C1125" s="29"/>
      <c r="D1125" s="29"/>
      <c r="E1125" s="29"/>
      <c r="F1125" s="107"/>
    </row>
    <row r="1126" spans="1:6" outlineLevel="1" x14ac:dyDescent="0.2">
      <c r="A1126" s="29"/>
      <c r="B1126" s="29"/>
      <c r="C1126" s="29"/>
      <c r="D1126" s="29"/>
      <c r="E1126" s="29"/>
      <c r="F1126" s="107"/>
    </row>
    <row r="1127" spans="1:6" outlineLevel="1" x14ac:dyDescent="0.2">
      <c r="A1127" s="151" t="s">
        <v>107</v>
      </c>
      <c r="B1127" s="151"/>
      <c r="C1127" s="151"/>
      <c r="D1127" s="151"/>
      <c r="E1127" s="151"/>
      <c r="F1127" s="152"/>
    </row>
    <row r="1128" spans="1:6" outlineLevel="1" x14ac:dyDescent="0.2">
      <c r="A1128" s="29">
        <v>1</v>
      </c>
      <c r="B1128" s="31" t="s">
        <v>108</v>
      </c>
      <c r="C1128" s="29"/>
      <c r="D1128" s="29"/>
      <c r="E1128" s="29"/>
      <c r="F1128" s="107"/>
    </row>
    <row r="1129" spans="1:6" outlineLevel="1" x14ac:dyDescent="0.2">
      <c r="A1129" s="29">
        <v>2</v>
      </c>
      <c r="B1129" s="31" t="s">
        <v>1581</v>
      </c>
      <c r="C1129" s="29"/>
      <c r="D1129" s="29"/>
      <c r="E1129" s="29"/>
      <c r="F1129" s="107"/>
    </row>
    <row r="1130" spans="1:6" ht="38.25" outlineLevel="1" x14ac:dyDescent="0.2">
      <c r="A1130" s="29">
        <v>3</v>
      </c>
      <c r="B1130" s="31" t="s">
        <v>1582</v>
      </c>
      <c r="C1130" s="29"/>
      <c r="D1130" s="29"/>
      <c r="E1130" s="29"/>
      <c r="F1130" s="107"/>
    </row>
    <row r="1131" spans="1:6" outlineLevel="1" x14ac:dyDescent="0.2">
      <c r="A1131" s="29"/>
      <c r="B1131" s="29"/>
      <c r="C1131" s="29"/>
      <c r="D1131" s="29"/>
      <c r="E1131" s="29"/>
      <c r="F1131" s="107"/>
    </row>
    <row r="1132" spans="1:6" outlineLevel="1" x14ac:dyDescent="0.2">
      <c r="A1132" s="151" t="s">
        <v>109</v>
      </c>
      <c r="B1132" s="151"/>
      <c r="C1132" s="151"/>
      <c r="D1132" s="151"/>
      <c r="E1132" s="151"/>
      <c r="F1132" s="152"/>
    </row>
    <row r="1133" spans="1:6" outlineLevel="1" x14ac:dyDescent="0.2">
      <c r="A1133" s="29">
        <v>1</v>
      </c>
      <c r="B1133" s="31" t="s">
        <v>110</v>
      </c>
      <c r="C1133" s="29"/>
      <c r="D1133" s="29"/>
      <c r="E1133" s="29"/>
      <c r="F1133" s="107"/>
    </row>
    <row r="1134" spans="1:6" outlineLevel="1" x14ac:dyDescent="0.2">
      <c r="A1134" s="29">
        <v>2</v>
      </c>
      <c r="B1134" s="31" t="s">
        <v>1583</v>
      </c>
      <c r="C1134" s="29"/>
      <c r="D1134" s="29"/>
      <c r="E1134" s="29"/>
      <c r="F1134" s="107"/>
    </row>
    <row r="1135" spans="1:6" ht="38.25" outlineLevel="1" x14ac:dyDescent="0.2">
      <c r="A1135" s="29">
        <v>3</v>
      </c>
      <c r="B1135" s="31" t="s">
        <v>1584</v>
      </c>
      <c r="C1135" s="29"/>
      <c r="D1135" s="29"/>
      <c r="E1135" s="29"/>
      <c r="F1135" s="107"/>
    </row>
    <row r="1136" spans="1:6" outlineLevel="1" x14ac:dyDescent="0.2">
      <c r="A1136" s="29"/>
      <c r="B1136" s="29"/>
      <c r="C1136" s="29"/>
      <c r="D1136" s="29"/>
      <c r="E1136" s="29"/>
      <c r="F1136" s="107"/>
    </row>
    <row r="1137" spans="1:6" outlineLevel="1" x14ac:dyDescent="0.2">
      <c r="A1137" s="151" t="s">
        <v>112</v>
      </c>
      <c r="B1137" s="151"/>
      <c r="C1137" s="151"/>
      <c r="D1137" s="151"/>
      <c r="E1137" s="151"/>
      <c r="F1137" s="152"/>
    </row>
    <row r="1138" spans="1:6" outlineLevel="1" x14ac:dyDescent="0.2">
      <c r="A1138" s="29">
        <v>1</v>
      </c>
      <c r="B1138" s="31" t="s">
        <v>113</v>
      </c>
      <c r="C1138" s="29"/>
      <c r="D1138" s="29"/>
      <c r="E1138" s="29"/>
      <c r="F1138" s="107"/>
    </row>
    <row r="1139" spans="1:6" ht="25.5" outlineLevel="1" x14ac:dyDescent="0.2">
      <c r="A1139" s="29">
        <v>2</v>
      </c>
      <c r="B1139" s="31" t="s">
        <v>1585</v>
      </c>
      <c r="C1139" s="29"/>
      <c r="D1139" s="29"/>
      <c r="E1139" s="29"/>
      <c r="F1139" s="107"/>
    </row>
    <row r="1140" spans="1:6" ht="25.5" outlineLevel="1" x14ac:dyDescent="0.2">
      <c r="A1140" s="29">
        <v>3</v>
      </c>
      <c r="B1140" s="31" t="s">
        <v>1586</v>
      </c>
      <c r="C1140" s="29"/>
      <c r="D1140" s="29"/>
      <c r="E1140" s="29"/>
      <c r="F1140" s="107"/>
    </row>
    <row r="1141" spans="1:6" outlineLevel="1" x14ac:dyDescent="0.2">
      <c r="A1141" s="29"/>
      <c r="B1141" s="29"/>
      <c r="C1141" s="29"/>
      <c r="D1141" s="29"/>
      <c r="E1141" s="29"/>
      <c r="F1141" s="107"/>
    </row>
    <row r="1142" spans="1:6" outlineLevel="1" x14ac:dyDescent="0.2">
      <c r="A1142" s="151" t="s">
        <v>114</v>
      </c>
      <c r="B1142" s="151"/>
      <c r="C1142" s="151"/>
      <c r="D1142" s="151"/>
      <c r="E1142" s="151"/>
      <c r="F1142" s="152"/>
    </row>
    <row r="1143" spans="1:6" ht="25.5" outlineLevel="1" x14ac:dyDescent="0.2">
      <c r="A1143" s="29">
        <v>1</v>
      </c>
      <c r="B1143" s="31" t="s">
        <v>115</v>
      </c>
      <c r="C1143" s="29"/>
      <c r="D1143" s="29"/>
      <c r="E1143" s="29"/>
      <c r="F1143" s="107"/>
    </row>
    <row r="1144" spans="1:6" ht="25.5" outlineLevel="1" x14ac:dyDescent="0.2">
      <c r="A1144" s="29">
        <v>2</v>
      </c>
      <c r="B1144" s="31" t="s">
        <v>1587</v>
      </c>
      <c r="C1144" s="29"/>
      <c r="D1144" s="29"/>
      <c r="E1144" s="29"/>
      <c r="F1144" s="107"/>
    </row>
    <row r="1145" spans="1:6" outlineLevel="1" x14ac:dyDescent="0.2">
      <c r="A1145" s="29">
        <v>3</v>
      </c>
      <c r="B1145" s="31" t="s">
        <v>1588</v>
      </c>
      <c r="C1145" s="29"/>
      <c r="D1145" s="29"/>
      <c r="E1145" s="29"/>
      <c r="F1145" s="107"/>
    </row>
    <row r="1146" spans="1:6" outlineLevel="1" x14ac:dyDescent="0.2">
      <c r="A1146" s="29"/>
      <c r="B1146" s="29"/>
      <c r="C1146" s="29"/>
      <c r="D1146" s="29"/>
      <c r="E1146" s="29"/>
      <c r="F1146" s="107"/>
    </row>
    <row r="1147" spans="1:6" outlineLevel="1" x14ac:dyDescent="0.2">
      <c r="A1147" s="151" t="s">
        <v>117</v>
      </c>
      <c r="B1147" s="151"/>
      <c r="C1147" s="151"/>
      <c r="D1147" s="151"/>
      <c r="E1147" s="151"/>
      <c r="F1147" s="152"/>
    </row>
    <row r="1148" spans="1:6" outlineLevel="1" x14ac:dyDescent="0.2">
      <c r="A1148" s="29">
        <v>1</v>
      </c>
      <c r="B1148" s="31" t="s">
        <v>119</v>
      </c>
      <c r="C1148" s="29"/>
      <c r="D1148" s="29"/>
      <c r="E1148" s="29"/>
      <c r="F1148" s="107"/>
    </row>
    <row r="1149" spans="1:6" ht="25.5" outlineLevel="1" x14ac:dyDescent="0.2">
      <c r="A1149" s="29">
        <v>2</v>
      </c>
      <c r="B1149" s="31" t="s">
        <v>1938</v>
      </c>
      <c r="C1149" s="29"/>
      <c r="D1149" s="29"/>
      <c r="E1149" s="29"/>
      <c r="F1149" s="107"/>
    </row>
    <row r="1150" spans="1:6" ht="25.5" outlineLevel="1" x14ac:dyDescent="0.2">
      <c r="A1150" s="29">
        <v>3</v>
      </c>
      <c r="B1150" s="31" t="s">
        <v>1939</v>
      </c>
      <c r="C1150" s="29"/>
      <c r="D1150" s="29"/>
      <c r="E1150" s="29"/>
      <c r="F1150" s="107"/>
    </row>
    <row r="1151" spans="1:6" outlineLevel="1" x14ac:dyDescent="0.2">
      <c r="A1151" s="29"/>
      <c r="B1151" s="29"/>
      <c r="C1151" s="29"/>
      <c r="D1151" s="29"/>
      <c r="E1151" s="29"/>
      <c r="F1151" s="107"/>
    </row>
    <row r="1152" spans="1:6" outlineLevel="1" x14ac:dyDescent="0.2">
      <c r="A1152" s="151" t="s">
        <v>120</v>
      </c>
      <c r="B1152" s="151"/>
      <c r="C1152" s="151"/>
      <c r="D1152" s="151"/>
      <c r="E1152" s="151"/>
      <c r="F1152" s="152"/>
    </row>
    <row r="1153" spans="1:6" outlineLevel="1" x14ac:dyDescent="0.2">
      <c r="A1153" s="29">
        <v>1</v>
      </c>
      <c r="B1153" s="31" t="s">
        <v>121</v>
      </c>
      <c r="C1153" s="29"/>
      <c r="D1153" s="29"/>
      <c r="E1153" s="29"/>
      <c r="F1153" s="107"/>
    </row>
    <row r="1154" spans="1:6" outlineLevel="1" x14ac:dyDescent="0.2">
      <c r="A1154" s="29">
        <v>2</v>
      </c>
      <c r="B1154" s="31" t="s">
        <v>780</v>
      </c>
      <c r="C1154" s="29"/>
      <c r="D1154" s="29"/>
      <c r="E1154" s="29"/>
      <c r="F1154" s="107"/>
    </row>
    <row r="1155" spans="1:6" ht="25.5" outlineLevel="1" x14ac:dyDescent="0.2">
      <c r="A1155" s="29">
        <v>3</v>
      </c>
      <c r="B1155" s="31" t="s">
        <v>781</v>
      </c>
      <c r="C1155" s="29"/>
      <c r="D1155" s="29"/>
      <c r="E1155" s="29"/>
      <c r="F1155" s="107"/>
    </row>
    <row r="1156" spans="1:6" outlineLevel="1" x14ac:dyDescent="0.2">
      <c r="A1156" s="29">
        <v>4</v>
      </c>
      <c r="B1156" s="31" t="s">
        <v>782</v>
      </c>
      <c r="C1156" s="29"/>
      <c r="D1156" s="29"/>
      <c r="E1156" s="29"/>
      <c r="F1156" s="107"/>
    </row>
    <row r="1157" spans="1:6" ht="25.5" outlineLevel="1" x14ac:dyDescent="0.2">
      <c r="A1157" s="29">
        <v>5</v>
      </c>
      <c r="B1157" s="31" t="s">
        <v>783</v>
      </c>
      <c r="C1157" s="29"/>
      <c r="D1157" s="29"/>
      <c r="E1157" s="29"/>
      <c r="F1157" s="107"/>
    </row>
    <row r="1158" spans="1:6" ht="25.5" outlineLevel="1" x14ac:dyDescent="0.2">
      <c r="A1158" s="29">
        <v>6</v>
      </c>
      <c r="B1158" s="31" t="s">
        <v>784</v>
      </c>
      <c r="C1158" s="29"/>
      <c r="D1158" s="29"/>
      <c r="E1158" s="29"/>
      <c r="F1158" s="107"/>
    </row>
    <row r="1159" spans="1:6" ht="25.5" outlineLevel="1" x14ac:dyDescent="0.2">
      <c r="A1159" s="29">
        <v>7</v>
      </c>
      <c r="B1159" s="31" t="s">
        <v>785</v>
      </c>
      <c r="C1159" s="29"/>
      <c r="D1159" s="29"/>
      <c r="E1159" s="29"/>
      <c r="F1159" s="107"/>
    </row>
    <row r="1160" spans="1:6" outlineLevel="1" x14ac:dyDescent="0.2">
      <c r="A1160" s="29"/>
      <c r="B1160" s="29"/>
      <c r="C1160" s="29"/>
      <c r="D1160" s="29"/>
      <c r="E1160" s="29"/>
      <c r="F1160" s="107"/>
    </row>
    <row r="1161" spans="1:6" outlineLevel="1" x14ac:dyDescent="0.2">
      <c r="A1161" s="151" t="s">
        <v>122</v>
      </c>
      <c r="B1161" s="151"/>
      <c r="C1161" s="151"/>
      <c r="D1161" s="151"/>
      <c r="E1161" s="151"/>
      <c r="F1161" s="152"/>
    </row>
    <row r="1162" spans="1:6" outlineLevel="1" x14ac:dyDescent="0.2">
      <c r="A1162" s="29">
        <v>1</v>
      </c>
      <c r="B1162" s="31" t="s">
        <v>123</v>
      </c>
      <c r="C1162" s="29"/>
      <c r="D1162" s="29"/>
      <c r="E1162" s="29"/>
      <c r="F1162" s="107"/>
    </row>
    <row r="1163" spans="1:6" ht="25.5" outlineLevel="1" x14ac:dyDescent="0.2">
      <c r="A1163" s="29">
        <v>2</v>
      </c>
      <c r="B1163" s="31" t="s">
        <v>1940</v>
      </c>
      <c r="C1163" s="29"/>
      <c r="D1163" s="29"/>
      <c r="E1163" s="29"/>
      <c r="F1163" s="107"/>
    </row>
    <row r="1164" spans="1:6" ht="25.5" outlineLevel="1" x14ac:dyDescent="0.2">
      <c r="A1164" s="29">
        <v>3</v>
      </c>
      <c r="B1164" s="31" t="s">
        <v>2406</v>
      </c>
      <c r="C1164" s="29"/>
      <c r="D1164" s="29"/>
      <c r="E1164" s="29"/>
      <c r="F1164" s="107"/>
    </row>
    <row r="1165" spans="1:6" ht="38.25" outlineLevel="1" x14ac:dyDescent="0.2">
      <c r="A1165" s="29">
        <v>4</v>
      </c>
      <c r="B1165" s="31" t="s">
        <v>2407</v>
      </c>
      <c r="C1165" s="29"/>
      <c r="D1165" s="29"/>
      <c r="E1165" s="29"/>
      <c r="F1165" s="107"/>
    </row>
    <row r="1166" spans="1:6" ht="66" customHeight="1" outlineLevel="1" x14ac:dyDescent="0.2">
      <c r="A1166" s="29">
        <v>5</v>
      </c>
      <c r="B1166" s="31" t="s">
        <v>2432</v>
      </c>
      <c r="C1166" s="29"/>
      <c r="D1166" s="29"/>
      <c r="E1166" s="29"/>
      <c r="F1166" s="107"/>
    </row>
    <row r="1167" spans="1:6" outlineLevel="1" x14ac:dyDescent="0.2">
      <c r="A1167" s="29"/>
      <c r="B1167" s="29"/>
      <c r="C1167" s="29"/>
      <c r="D1167" s="29"/>
      <c r="E1167" s="29"/>
      <c r="F1167" s="107"/>
    </row>
    <row r="1168" spans="1:6" outlineLevel="1" x14ac:dyDescent="0.2">
      <c r="A1168" s="151" t="s">
        <v>125</v>
      </c>
      <c r="B1168" s="151"/>
      <c r="C1168" s="151"/>
      <c r="D1168" s="151"/>
      <c r="E1168" s="151"/>
      <c r="F1168" s="152"/>
    </row>
    <row r="1169" spans="1:6" outlineLevel="1" x14ac:dyDescent="0.2">
      <c r="A1169" s="29">
        <v>1</v>
      </c>
      <c r="B1169" s="31" t="s">
        <v>127</v>
      </c>
      <c r="C1169" s="29"/>
      <c r="D1169" s="29"/>
      <c r="E1169" s="29"/>
      <c r="F1169" s="107"/>
    </row>
    <row r="1170" spans="1:6" outlineLevel="1" x14ac:dyDescent="0.2">
      <c r="A1170" s="29">
        <v>2</v>
      </c>
      <c r="B1170" s="31" t="s">
        <v>2263</v>
      </c>
      <c r="C1170" s="29"/>
      <c r="D1170" s="29"/>
      <c r="E1170" s="29"/>
      <c r="F1170" s="107"/>
    </row>
    <row r="1171" spans="1:6" ht="25.5" outlineLevel="1" x14ac:dyDescent="0.2">
      <c r="A1171" s="29">
        <v>3</v>
      </c>
      <c r="B1171" s="31" t="s">
        <v>2264</v>
      </c>
      <c r="C1171" s="29"/>
      <c r="D1171" s="29"/>
      <c r="E1171" s="29"/>
      <c r="F1171" s="107"/>
    </row>
    <row r="1172" spans="1:6" ht="25.5" outlineLevel="1" x14ac:dyDescent="0.2">
      <c r="A1172" s="29">
        <v>4</v>
      </c>
      <c r="B1172" s="31" t="s">
        <v>1941</v>
      </c>
      <c r="C1172" s="29"/>
      <c r="D1172" s="29"/>
      <c r="E1172" s="29"/>
      <c r="F1172" s="107"/>
    </row>
    <row r="1173" spans="1:6" ht="38.25" outlineLevel="1" x14ac:dyDescent="0.2">
      <c r="A1173" s="29">
        <v>5</v>
      </c>
      <c r="B1173" s="31" t="s">
        <v>1942</v>
      </c>
      <c r="C1173" s="29"/>
      <c r="D1173" s="29"/>
      <c r="E1173" s="29"/>
      <c r="F1173" s="107"/>
    </row>
    <row r="1174" spans="1:6" ht="28.5" outlineLevel="1" x14ac:dyDescent="0.2">
      <c r="A1174" s="29">
        <v>6</v>
      </c>
      <c r="B1174" s="32" t="s">
        <v>1943</v>
      </c>
      <c r="C1174" s="29"/>
      <c r="D1174" s="29"/>
      <c r="E1174" s="29"/>
      <c r="F1174" s="107"/>
    </row>
    <row r="1175" spans="1:6" outlineLevel="1" x14ac:dyDescent="0.2">
      <c r="A1175" s="29"/>
      <c r="B1175" s="29"/>
      <c r="C1175" s="29"/>
      <c r="D1175" s="29"/>
      <c r="E1175" s="29"/>
      <c r="F1175" s="107"/>
    </row>
    <row r="1176" spans="1:6" outlineLevel="1" x14ac:dyDescent="0.2">
      <c r="A1176" s="151" t="s">
        <v>128</v>
      </c>
      <c r="B1176" s="151"/>
      <c r="C1176" s="151"/>
      <c r="D1176" s="151"/>
      <c r="E1176" s="151"/>
      <c r="F1176" s="152"/>
    </row>
    <row r="1177" spans="1:6" ht="25.5" outlineLevel="1" x14ac:dyDescent="0.2">
      <c r="A1177" s="29">
        <v>1</v>
      </c>
      <c r="B1177" s="31" t="s">
        <v>130</v>
      </c>
      <c r="C1177" s="29"/>
      <c r="D1177" s="29"/>
      <c r="E1177" s="29"/>
      <c r="F1177" s="107"/>
    </row>
    <row r="1178" spans="1:6" outlineLevel="1" x14ac:dyDescent="0.2">
      <c r="A1178" s="29">
        <v>2</v>
      </c>
      <c r="B1178" s="31" t="s">
        <v>2265</v>
      </c>
      <c r="C1178" s="29"/>
      <c r="D1178" s="29"/>
      <c r="E1178" s="29"/>
      <c r="F1178" s="107"/>
    </row>
    <row r="1179" spans="1:6" ht="25.5" outlineLevel="1" x14ac:dyDescent="0.2">
      <c r="A1179" s="29">
        <v>3</v>
      </c>
      <c r="B1179" s="31" t="s">
        <v>1944</v>
      </c>
      <c r="C1179" s="29"/>
      <c r="D1179" s="29"/>
      <c r="E1179" s="29"/>
      <c r="F1179" s="107"/>
    </row>
    <row r="1180" spans="1:6" ht="25.5" outlineLevel="1" x14ac:dyDescent="0.2">
      <c r="A1180" s="29">
        <v>4</v>
      </c>
      <c r="B1180" s="31" t="s">
        <v>1945</v>
      </c>
      <c r="C1180" s="29"/>
      <c r="D1180" s="29"/>
      <c r="E1180" s="29"/>
      <c r="F1180" s="107"/>
    </row>
    <row r="1181" spans="1:6" outlineLevel="1" x14ac:dyDescent="0.2">
      <c r="A1181" s="29"/>
      <c r="B1181" s="29"/>
      <c r="C1181" s="29"/>
      <c r="D1181" s="29"/>
      <c r="E1181" s="29"/>
      <c r="F1181" s="107"/>
    </row>
    <row r="1182" spans="1:6" outlineLevel="1" x14ac:dyDescent="0.2">
      <c r="A1182" s="151" t="s">
        <v>131</v>
      </c>
      <c r="B1182" s="151"/>
      <c r="C1182" s="151"/>
      <c r="D1182" s="151"/>
      <c r="E1182" s="151"/>
      <c r="F1182" s="152"/>
    </row>
    <row r="1183" spans="1:6" outlineLevel="1" x14ac:dyDescent="0.2">
      <c r="A1183" s="29">
        <v>1</v>
      </c>
      <c r="B1183" s="31" t="s">
        <v>132</v>
      </c>
      <c r="C1183" s="29"/>
      <c r="D1183" s="29"/>
      <c r="E1183" s="29"/>
      <c r="F1183" s="107"/>
    </row>
    <row r="1184" spans="1:6" outlineLevel="1" x14ac:dyDescent="0.2">
      <c r="A1184" s="29">
        <v>2</v>
      </c>
      <c r="B1184" s="31" t="s">
        <v>2266</v>
      </c>
      <c r="C1184" s="29"/>
      <c r="D1184" s="29"/>
      <c r="E1184" s="29"/>
      <c r="F1184" s="107"/>
    </row>
    <row r="1185" spans="1:6" ht="25.5" outlineLevel="1" x14ac:dyDescent="0.2">
      <c r="A1185" s="29">
        <v>3</v>
      </c>
      <c r="B1185" s="31" t="s">
        <v>1946</v>
      </c>
      <c r="C1185" s="29"/>
      <c r="D1185" s="29"/>
      <c r="E1185" s="29"/>
      <c r="F1185" s="107"/>
    </row>
    <row r="1186" spans="1:6" outlineLevel="1" x14ac:dyDescent="0.2">
      <c r="A1186" s="29"/>
      <c r="B1186" s="29"/>
      <c r="C1186" s="29"/>
      <c r="D1186" s="29"/>
      <c r="E1186" s="29"/>
      <c r="F1186" s="107"/>
    </row>
    <row r="1187" spans="1:6" outlineLevel="1" x14ac:dyDescent="0.2">
      <c r="A1187" s="151" t="s">
        <v>133</v>
      </c>
      <c r="B1187" s="151"/>
      <c r="C1187" s="151"/>
      <c r="D1187" s="151"/>
      <c r="E1187" s="151"/>
      <c r="F1187" s="152"/>
    </row>
    <row r="1188" spans="1:6" ht="25.5" outlineLevel="1" x14ac:dyDescent="0.2">
      <c r="A1188" s="29">
        <v>1</v>
      </c>
      <c r="B1188" s="31" t="s">
        <v>134</v>
      </c>
      <c r="C1188" s="29"/>
      <c r="D1188" s="29"/>
      <c r="E1188" s="29"/>
      <c r="F1188" s="107"/>
    </row>
    <row r="1189" spans="1:6" outlineLevel="1" x14ac:dyDescent="0.2">
      <c r="A1189" s="29">
        <v>2</v>
      </c>
      <c r="B1189" s="31" t="s">
        <v>2267</v>
      </c>
      <c r="C1189" s="29"/>
      <c r="D1189" s="29"/>
      <c r="E1189" s="29"/>
      <c r="F1189" s="107"/>
    </row>
    <row r="1190" spans="1:6" ht="25.5" outlineLevel="1" x14ac:dyDescent="0.2">
      <c r="A1190" s="29">
        <v>3</v>
      </c>
      <c r="B1190" s="31" t="s">
        <v>1947</v>
      </c>
      <c r="C1190" s="29"/>
      <c r="D1190" s="29"/>
      <c r="E1190" s="29"/>
      <c r="F1190" s="107"/>
    </row>
    <row r="1191" spans="1:6" outlineLevel="1" x14ac:dyDescent="0.2">
      <c r="A1191" s="29"/>
      <c r="B1191" s="29"/>
      <c r="C1191" s="29"/>
      <c r="D1191" s="29"/>
      <c r="E1191" s="29"/>
      <c r="F1191" s="107"/>
    </row>
    <row r="1192" spans="1:6" outlineLevel="1" x14ac:dyDescent="0.2">
      <c r="A1192" s="151" t="s">
        <v>135</v>
      </c>
      <c r="B1192" s="151"/>
      <c r="C1192" s="151"/>
      <c r="D1192" s="151"/>
      <c r="E1192" s="151"/>
      <c r="F1192" s="152"/>
    </row>
    <row r="1193" spans="1:6" outlineLevel="1" x14ac:dyDescent="0.2">
      <c r="A1193" s="29">
        <v>1</v>
      </c>
      <c r="B1193" s="31" t="s">
        <v>136</v>
      </c>
      <c r="C1193" s="29"/>
      <c r="D1193" s="29"/>
      <c r="E1193" s="29"/>
      <c r="F1193" s="107"/>
    </row>
    <row r="1194" spans="1:6" outlineLevel="1" x14ac:dyDescent="0.2">
      <c r="A1194" s="29">
        <v>2</v>
      </c>
      <c r="B1194" s="31" t="s">
        <v>2268</v>
      </c>
      <c r="C1194" s="29"/>
      <c r="D1194" s="29"/>
      <c r="E1194" s="29"/>
      <c r="F1194" s="107"/>
    </row>
    <row r="1195" spans="1:6" ht="25.5" outlineLevel="1" x14ac:dyDescent="0.2">
      <c r="A1195" s="29">
        <v>3</v>
      </c>
      <c r="B1195" s="31" t="s">
        <v>1948</v>
      </c>
      <c r="C1195" s="29"/>
      <c r="D1195" s="29"/>
      <c r="E1195" s="29"/>
      <c r="F1195" s="107"/>
    </row>
    <row r="1196" spans="1:6" outlineLevel="1" x14ac:dyDescent="0.2">
      <c r="A1196" s="29">
        <v>4</v>
      </c>
      <c r="B1196" s="31" t="s">
        <v>1949</v>
      </c>
      <c r="C1196" s="29"/>
      <c r="D1196" s="29"/>
      <c r="E1196" s="29"/>
      <c r="F1196" s="107"/>
    </row>
    <row r="1197" spans="1:6" outlineLevel="1" x14ac:dyDescent="0.2">
      <c r="A1197" s="29"/>
      <c r="B1197" s="29"/>
      <c r="C1197" s="29"/>
      <c r="D1197" s="29"/>
      <c r="E1197" s="29"/>
      <c r="F1197" s="107"/>
    </row>
    <row r="1198" spans="1:6" outlineLevel="1" x14ac:dyDescent="0.2">
      <c r="A1198" s="151" t="s">
        <v>137</v>
      </c>
      <c r="B1198" s="151"/>
      <c r="C1198" s="151"/>
      <c r="D1198" s="151"/>
      <c r="E1198" s="151"/>
      <c r="F1198" s="152"/>
    </row>
    <row r="1199" spans="1:6" outlineLevel="1" x14ac:dyDescent="0.2">
      <c r="A1199" s="29">
        <v>1</v>
      </c>
      <c r="B1199" s="31" t="s">
        <v>138</v>
      </c>
      <c r="C1199" s="29"/>
      <c r="D1199" s="29"/>
      <c r="E1199" s="29"/>
      <c r="F1199" s="107"/>
    </row>
    <row r="1200" spans="1:6" outlineLevel="1" x14ac:dyDescent="0.2">
      <c r="A1200" s="29">
        <v>2</v>
      </c>
      <c r="B1200" s="31" t="s">
        <v>2269</v>
      </c>
      <c r="C1200" s="29"/>
      <c r="D1200" s="29"/>
      <c r="E1200" s="29"/>
      <c r="F1200" s="107"/>
    </row>
    <row r="1201" spans="1:6" ht="25.5" outlineLevel="1" x14ac:dyDescent="0.2">
      <c r="A1201" s="29">
        <v>3</v>
      </c>
      <c r="B1201" s="31" t="s">
        <v>1950</v>
      </c>
      <c r="C1201" s="29"/>
      <c r="D1201" s="29"/>
      <c r="E1201" s="29"/>
      <c r="F1201" s="107"/>
    </row>
    <row r="1202" spans="1:6" outlineLevel="1" x14ac:dyDescent="0.2">
      <c r="A1202" s="29"/>
      <c r="B1202" s="29"/>
      <c r="C1202" s="29"/>
      <c r="D1202" s="29"/>
      <c r="E1202" s="29"/>
      <c r="F1202" s="107"/>
    </row>
    <row r="1203" spans="1:6" outlineLevel="1" x14ac:dyDescent="0.2">
      <c r="A1203" s="151" t="s">
        <v>139</v>
      </c>
      <c r="B1203" s="151"/>
      <c r="C1203" s="151"/>
      <c r="D1203" s="151"/>
      <c r="E1203" s="151"/>
      <c r="F1203" s="152"/>
    </row>
    <row r="1204" spans="1:6" ht="25.5" outlineLevel="1" x14ac:dyDescent="0.2">
      <c r="A1204" s="29">
        <v>1</v>
      </c>
      <c r="B1204" s="31" t="s">
        <v>141</v>
      </c>
      <c r="C1204" s="29"/>
      <c r="D1204" s="29"/>
      <c r="E1204" s="29"/>
      <c r="F1204" s="107"/>
    </row>
    <row r="1205" spans="1:6" ht="25.5" outlineLevel="1" x14ac:dyDescent="0.2">
      <c r="A1205" s="29">
        <v>2</v>
      </c>
      <c r="B1205" s="31" t="s">
        <v>2270</v>
      </c>
      <c r="C1205" s="29"/>
      <c r="D1205" s="29"/>
      <c r="E1205" s="29"/>
      <c r="F1205" s="107"/>
    </row>
    <row r="1206" spans="1:6" ht="38.25" outlineLevel="1" x14ac:dyDescent="0.2">
      <c r="A1206" s="29">
        <v>3</v>
      </c>
      <c r="B1206" s="31" t="s">
        <v>1951</v>
      </c>
      <c r="C1206" s="29"/>
      <c r="D1206" s="29"/>
      <c r="E1206" s="29"/>
      <c r="F1206" s="107"/>
    </row>
    <row r="1207" spans="1:6" ht="25.5" outlineLevel="1" x14ac:dyDescent="0.2">
      <c r="A1207" s="29">
        <v>4</v>
      </c>
      <c r="B1207" s="31" t="s">
        <v>1952</v>
      </c>
      <c r="C1207" s="29"/>
      <c r="D1207" s="29"/>
      <c r="E1207" s="29"/>
      <c r="F1207" s="107"/>
    </row>
    <row r="1208" spans="1:6" ht="38.25" outlineLevel="1" x14ac:dyDescent="0.2">
      <c r="A1208" s="29">
        <v>5</v>
      </c>
      <c r="B1208" s="31" t="s">
        <v>2271</v>
      </c>
      <c r="C1208" s="29"/>
      <c r="D1208" s="29"/>
      <c r="E1208" s="29"/>
      <c r="F1208" s="107"/>
    </row>
    <row r="1209" spans="1:6" ht="25.5" outlineLevel="1" x14ac:dyDescent="0.2">
      <c r="A1209" s="29">
        <v>6</v>
      </c>
      <c r="B1209" s="31" t="s">
        <v>1953</v>
      </c>
      <c r="C1209" s="29"/>
      <c r="D1209" s="29"/>
      <c r="E1209" s="29"/>
      <c r="F1209" s="107"/>
    </row>
    <row r="1210" spans="1:6" outlineLevel="1" x14ac:dyDescent="0.2">
      <c r="A1210" s="29"/>
      <c r="B1210" s="29"/>
      <c r="C1210" s="29"/>
      <c r="D1210" s="29"/>
      <c r="E1210" s="29"/>
      <c r="F1210" s="107"/>
    </row>
    <row r="1211" spans="1:6" outlineLevel="1" x14ac:dyDescent="0.2">
      <c r="A1211" s="151" t="s">
        <v>142</v>
      </c>
      <c r="B1211" s="151"/>
      <c r="C1211" s="151"/>
      <c r="D1211" s="151"/>
      <c r="E1211" s="151"/>
      <c r="F1211" s="152"/>
    </row>
    <row r="1212" spans="1:6" outlineLevel="1" x14ac:dyDescent="0.2">
      <c r="A1212" s="29">
        <v>1</v>
      </c>
      <c r="B1212" s="31" t="s">
        <v>144</v>
      </c>
      <c r="C1212" s="29"/>
      <c r="D1212" s="29"/>
      <c r="E1212" s="29"/>
      <c r="F1212" s="107"/>
    </row>
    <row r="1213" spans="1:6" ht="25.5" outlineLevel="1" x14ac:dyDescent="0.2">
      <c r="A1213" s="29">
        <v>2</v>
      </c>
      <c r="B1213" s="31" t="s">
        <v>2272</v>
      </c>
      <c r="C1213" s="29"/>
      <c r="D1213" s="29"/>
      <c r="E1213" s="29"/>
      <c r="F1213" s="107"/>
    </row>
    <row r="1214" spans="1:6" ht="25.5" outlineLevel="1" x14ac:dyDescent="0.2">
      <c r="A1214" s="29">
        <v>3</v>
      </c>
      <c r="B1214" s="31" t="s">
        <v>1954</v>
      </c>
      <c r="C1214" s="29"/>
      <c r="D1214" s="29"/>
      <c r="E1214" s="29"/>
      <c r="F1214" s="107"/>
    </row>
    <row r="1215" spans="1:6" ht="25.5" outlineLevel="1" x14ac:dyDescent="0.2">
      <c r="A1215" s="29">
        <v>4</v>
      </c>
      <c r="B1215" s="31" t="s">
        <v>1955</v>
      </c>
      <c r="C1215" s="29"/>
      <c r="D1215" s="29"/>
      <c r="E1215" s="29"/>
      <c r="F1215" s="107"/>
    </row>
    <row r="1216" spans="1:6" outlineLevel="1" x14ac:dyDescent="0.2">
      <c r="A1216" s="29"/>
      <c r="B1216" s="29"/>
      <c r="C1216" s="29"/>
      <c r="D1216" s="29"/>
      <c r="E1216" s="29"/>
      <c r="F1216" s="107"/>
    </row>
    <row r="1217" spans="1:6" outlineLevel="1" x14ac:dyDescent="0.2">
      <c r="A1217" s="151" t="s">
        <v>145</v>
      </c>
      <c r="B1217" s="151"/>
      <c r="C1217" s="151"/>
      <c r="D1217" s="151"/>
      <c r="E1217" s="151"/>
      <c r="F1217" s="152"/>
    </row>
    <row r="1218" spans="1:6" outlineLevel="1" x14ac:dyDescent="0.2">
      <c r="A1218" s="29">
        <v>1</v>
      </c>
      <c r="B1218" s="31" t="s">
        <v>146</v>
      </c>
      <c r="C1218" s="29"/>
      <c r="D1218" s="29"/>
      <c r="E1218" s="29"/>
      <c r="F1218" s="107"/>
    </row>
    <row r="1219" spans="1:6" ht="25.5" outlineLevel="1" x14ac:dyDescent="0.2">
      <c r="A1219" s="29">
        <v>2</v>
      </c>
      <c r="B1219" s="31" t="s">
        <v>2273</v>
      </c>
      <c r="C1219" s="29"/>
      <c r="D1219" s="29"/>
      <c r="E1219" s="29"/>
      <c r="F1219" s="107"/>
    </row>
    <row r="1220" spans="1:6" ht="25.5" outlineLevel="1" x14ac:dyDescent="0.2">
      <c r="A1220" s="29">
        <v>3</v>
      </c>
      <c r="B1220" s="31" t="s">
        <v>1956</v>
      </c>
      <c r="C1220" s="29"/>
      <c r="D1220" s="29"/>
      <c r="E1220" s="29"/>
      <c r="F1220" s="107"/>
    </row>
    <row r="1221" spans="1:6" ht="25.5" outlineLevel="1" x14ac:dyDescent="0.2">
      <c r="A1221" s="29">
        <v>4</v>
      </c>
      <c r="B1221" s="31" t="s">
        <v>1957</v>
      </c>
      <c r="C1221" s="29"/>
      <c r="D1221" s="29"/>
      <c r="E1221" s="29"/>
      <c r="F1221" s="107"/>
    </row>
    <row r="1222" spans="1:6" outlineLevel="1" x14ac:dyDescent="0.2">
      <c r="A1222" s="29"/>
      <c r="B1222" s="29"/>
      <c r="C1222" s="29"/>
      <c r="D1222" s="29"/>
      <c r="E1222" s="29"/>
      <c r="F1222" s="107"/>
    </row>
    <row r="1223" spans="1:6" outlineLevel="1" x14ac:dyDescent="0.2">
      <c r="A1223" s="151" t="s">
        <v>148</v>
      </c>
      <c r="B1223" s="151"/>
      <c r="C1223" s="151"/>
      <c r="D1223" s="151"/>
      <c r="E1223" s="151"/>
      <c r="F1223" s="152"/>
    </row>
    <row r="1224" spans="1:6" ht="25.5" outlineLevel="1" x14ac:dyDescent="0.2">
      <c r="A1224" s="29">
        <v>1</v>
      </c>
      <c r="B1224" s="31" t="s">
        <v>2274</v>
      </c>
      <c r="C1224" s="29"/>
      <c r="D1224" s="29"/>
      <c r="E1224" s="29"/>
      <c r="F1224" s="107"/>
    </row>
    <row r="1225" spans="1:6" ht="25.5" outlineLevel="1" x14ac:dyDescent="0.2">
      <c r="A1225" s="29">
        <v>2</v>
      </c>
      <c r="B1225" s="31" t="s">
        <v>1958</v>
      </c>
      <c r="C1225" s="29"/>
      <c r="D1225" s="29"/>
      <c r="E1225" s="29"/>
      <c r="F1225" s="107"/>
    </row>
    <row r="1226" spans="1:6" ht="25.5" outlineLevel="1" x14ac:dyDescent="0.2">
      <c r="A1226" s="29">
        <v>3</v>
      </c>
      <c r="B1226" s="31" t="s">
        <v>1959</v>
      </c>
      <c r="C1226" s="29"/>
      <c r="D1226" s="29"/>
      <c r="E1226" s="29"/>
      <c r="F1226" s="107"/>
    </row>
    <row r="1227" spans="1:6" outlineLevel="1" x14ac:dyDescent="0.2">
      <c r="A1227" s="29"/>
      <c r="B1227" s="29"/>
      <c r="C1227" s="29"/>
      <c r="D1227" s="29"/>
      <c r="E1227" s="29"/>
      <c r="F1227" s="107"/>
    </row>
    <row r="1228" spans="1:6" outlineLevel="1" x14ac:dyDescent="0.2">
      <c r="A1228" s="151" t="s">
        <v>150</v>
      </c>
      <c r="B1228" s="151"/>
      <c r="C1228" s="151"/>
      <c r="D1228" s="151"/>
      <c r="E1228" s="151"/>
      <c r="F1228" s="152"/>
    </row>
    <row r="1229" spans="1:6" ht="25.5" outlineLevel="1" x14ac:dyDescent="0.2">
      <c r="A1229" s="29">
        <v>1</v>
      </c>
      <c r="B1229" s="31" t="s">
        <v>1576</v>
      </c>
      <c r="C1229" s="29"/>
      <c r="D1229" s="29"/>
      <c r="E1229" s="29"/>
      <c r="F1229" s="107"/>
    </row>
    <row r="1230" spans="1:6" outlineLevel="1" x14ac:dyDescent="0.2">
      <c r="A1230" s="29">
        <v>2</v>
      </c>
      <c r="B1230" s="31" t="s">
        <v>2275</v>
      </c>
      <c r="C1230" s="29"/>
      <c r="D1230" s="29"/>
      <c r="E1230" s="29"/>
      <c r="F1230" s="107"/>
    </row>
    <row r="1231" spans="1:6" ht="25.5" outlineLevel="1" x14ac:dyDescent="0.2">
      <c r="A1231" s="29">
        <v>3</v>
      </c>
      <c r="B1231" s="31" t="s">
        <v>1960</v>
      </c>
      <c r="C1231" s="29"/>
      <c r="D1231" s="29"/>
      <c r="E1231" s="29"/>
      <c r="F1231" s="107"/>
    </row>
    <row r="1232" spans="1:6" outlineLevel="1" x14ac:dyDescent="0.2">
      <c r="A1232" s="29"/>
      <c r="B1232" s="29"/>
      <c r="C1232" s="29"/>
      <c r="D1232" s="29"/>
      <c r="E1232" s="29"/>
      <c r="F1232" s="107"/>
    </row>
    <row r="1233" spans="1:6" outlineLevel="1" x14ac:dyDescent="0.2">
      <c r="A1233" s="151" t="s">
        <v>1577</v>
      </c>
      <c r="B1233" s="151"/>
      <c r="C1233" s="151"/>
      <c r="D1233" s="151"/>
      <c r="E1233" s="151"/>
      <c r="F1233" s="152"/>
    </row>
    <row r="1234" spans="1:6" ht="38.25" outlineLevel="1" x14ac:dyDescent="0.2">
      <c r="A1234" s="29">
        <v>1</v>
      </c>
      <c r="B1234" s="31" t="s">
        <v>1578</v>
      </c>
      <c r="C1234" s="29"/>
      <c r="D1234" s="29"/>
      <c r="E1234" s="29"/>
      <c r="F1234" s="107"/>
    </row>
    <row r="1235" spans="1:6" ht="25.5" outlineLevel="1" x14ac:dyDescent="0.2">
      <c r="A1235" s="29">
        <v>2</v>
      </c>
      <c r="B1235" s="31" t="s">
        <v>1961</v>
      </c>
      <c r="C1235" s="29"/>
      <c r="D1235" s="29"/>
      <c r="E1235" s="29"/>
      <c r="F1235" s="107"/>
    </row>
    <row r="1236" spans="1:6" ht="25.5" outlineLevel="1" x14ac:dyDescent="0.2">
      <c r="A1236" s="29">
        <v>3</v>
      </c>
      <c r="B1236" s="31" t="s">
        <v>2276</v>
      </c>
      <c r="C1236" s="29"/>
      <c r="D1236" s="29"/>
      <c r="E1236" s="29"/>
      <c r="F1236" s="107"/>
    </row>
    <row r="1237" spans="1:6" outlineLevel="1" x14ac:dyDescent="0.2">
      <c r="A1237" s="29"/>
      <c r="B1237" s="29"/>
      <c r="C1237" s="29"/>
      <c r="D1237" s="29"/>
      <c r="E1237" s="29"/>
      <c r="F1237" s="107"/>
    </row>
    <row r="1238" spans="1:6" outlineLevel="1" x14ac:dyDescent="0.2">
      <c r="A1238" s="151" t="s">
        <v>151</v>
      </c>
      <c r="B1238" s="151"/>
      <c r="C1238" s="151"/>
      <c r="D1238" s="151"/>
      <c r="E1238" s="151"/>
      <c r="F1238" s="152"/>
    </row>
    <row r="1239" spans="1:6" ht="25.5" outlineLevel="1" x14ac:dyDescent="0.2">
      <c r="A1239" s="29">
        <v>1</v>
      </c>
      <c r="B1239" s="31" t="s">
        <v>153</v>
      </c>
      <c r="C1239" s="29"/>
      <c r="D1239" s="29"/>
      <c r="E1239" s="29"/>
      <c r="F1239" s="107"/>
    </row>
    <row r="1240" spans="1:6" ht="25.5" outlineLevel="1" x14ac:dyDescent="0.2">
      <c r="A1240" s="29">
        <v>2</v>
      </c>
      <c r="B1240" s="31" t="s">
        <v>1962</v>
      </c>
      <c r="C1240" s="29"/>
      <c r="D1240" s="29"/>
      <c r="E1240" s="29"/>
      <c r="F1240" s="107"/>
    </row>
    <row r="1241" spans="1:6" ht="38.25" outlineLevel="1" x14ac:dyDescent="0.2">
      <c r="A1241" s="29">
        <v>3</v>
      </c>
      <c r="B1241" s="31" t="s">
        <v>1963</v>
      </c>
      <c r="C1241" s="29"/>
      <c r="D1241" s="29"/>
      <c r="E1241" s="29"/>
      <c r="F1241" s="107"/>
    </row>
    <row r="1242" spans="1:6" outlineLevel="1" x14ac:dyDescent="0.2">
      <c r="A1242" s="29"/>
      <c r="B1242" s="29"/>
      <c r="C1242" s="29"/>
      <c r="D1242" s="29"/>
      <c r="E1242" s="29"/>
      <c r="F1242" s="107"/>
    </row>
    <row r="1243" spans="1:6" outlineLevel="1" x14ac:dyDescent="0.2">
      <c r="A1243" s="151" t="s">
        <v>154</v>
      </c>
      <c r="B1243" s="151"/>
      <c r="C1243" s="151"/>
      <c r="D1243" s="151"/>
      <c r="E1243" s="151"/>
      <c r="F1243" s="152"/>
    </row>
    <row r="1244" spans="1:6" outlineLevel="1" x14ac:dyDescent="0.2">
      <c r="A1244" s="29">
        <v>1</v>
      </c>
      <c r="B1244" s="31" t="s">
        <v>1564</v>
      </c>
      <c r="C1244" s="29"/>
      <c r="D1244" s="29"/>
      <c r="E1244" s="29"/>
      <c r="F1244" s="107"/>
    </row>
    <row r="1245" spans="1:6" outlineLevel="1" x14ac:dyDescent="0.2">
      <c r="A1245" s="29">
        <v>2</v>
      </c>
      <c r="B1245" s="31" t="s">
        <v>2277</v>
      </c>
      <c r="C1245" s="29"/>
      <c r="D1245" s="29"/>
      <c r="E1245" s="29"/>
      <c r="F1245" s="107"/>
    </row>
    <row r="1246" spans="1:6" ht="25.5" outlineLevel="1" x14ac:dyDescent="0.2">
      <c r="A1246" s="29">
        <v>3</v>
      </c>
      <c r="B1246" s="31" t="s">
        <v>2278</v>
      </c>
      <c r="C1246" s="29"/>
      <c r="D1246" s="29"/>
      <c r="E1246" s="29"/>
      <c r="F1246" s="107"/>
    </row>
    <row r="1247" spans="1:6" outlineLevel="1" x14ac:dyDescent="0.2">
      <c r="A1247" s="29"/>
      <c r="B1247" s="29"/>
      <c r="C1247" s="29"/>
      <c r="D1247" s="29"/>
      <c r="E1247" s="29"/>
      <c r="F1247" s="107"/>
    </row>
    <row r="1248" spans="1:6" outlineLevel="1" x14ac:dyDescent="0.2">
      <c r="A1248" s="151" t="s">
        <v>156</v>
      </c>
      <c r="B1248" s="151"/>
      <c r="C1248" s="151"/>
      <c r="D1248" s="151"/>
      <c r="E1248" s="151"/>
      <c r="F1248" s="152"/>
    </row>
    <row r="1249" spans="1:6" outlineLevel="1" x14ac:dyDescent="0.2">
      <c r="A1249" s="29">
        <v>1</v>
      </c>
      <c r="B1249" s="31" t="s">
        <v>2279</v>
      </c>
      <c r="C1249" s="29"/>
      <c r="D1249" s="29"/>
      <c r="E1249" s="29"/>
      <c r="F1249" s="107"/>
    </row>
    <row r="1250" spans="1:6" ht="25.5" outlineLevel="1" x14ac:dyDescent="0.2">
      <c r="A1250" s="29">
        <v>2</v>
      </c>
      <c r="B1250" s="31" t="s">
        <v>1964</v>
      </c>
      <c r="C1250" s="29"/>
      <c r="D1250" s="29"/>
      <c r="E1250" s="29"/>
      <c r="F1250" s="107"/>
    </row>
    <row r="1251" spans="1:6" ht="25.5" outlineLevel="1" x14ac:dyDescent="0.2">
      <c r="A1251" s="29">
        <v>3</v>
      </c>
      <c r="B1251" s="31" t="s">
        <v>1965</v>
      </c>
      <c r="C1251" s="29"/>
      <c r="D1251" s="29"/>
      <c r="E1251" s="29"/>
      <c r="F1251" s="107"/>
    </row>
    <row r="1252" spans="1:6" outlineLevel="1" x14ac:dyDescent="0.2">
      <c r="A1252" s="29"/>
      <c r="B1252" s="29"/>
      <c r="C1252" s="29"/>
      <c r="D1252" s="29"/>
      <c r="E1252" s="29"/>
      <c r="F1252" s="107"/>
    </row>
    <row r="1253" spans="1:6" outlineLevel="1" x14ac:dyDescent="0.2">
      <c r="A1253" s="151" t="s">
        <v>1565</v>
      </c>
      <c r="B1253" s="151"/>
      <c r="C1253" s="151"/>
      <c r="D1253" s="151"/>
      <c r="E1253" s="151"/>
      <c r="F1253" s="152"/>
    </row>
    <row r="1254" spans="1:6" ht="25.5" outlineLevel="1" x14ac:dyDescent="0.2">
      <c r="A1254" s="29">
        <v>1</v>
      </c>
      <c r="B1254" s="31" t="s">
        <v>1566</v>
      </c>
      <c r="C1254" s="29"/>
      <c r="D1254" s="29"/>
      <c r="E1254" s="29"/>
      <c r="F1254" s="107"/>
    </row>
    <row r="1255" spans="1:6" ht="25.5" outlineLevel="1" x14ac:dyDescent="0.2">
      <c r="A1255" s="29">
        <v>2</v>
      </c>
      <c r="B1255" s="31" t="s">
        <v>1966</v>
      </c>
      <c r="C1255" s="29"/>
      <c r="D1255" s="29"/>
      <c r="E1255" s="29"/>
      <c r="F1255" s="107"/>
    </row>
    <row r="1256" spans="1:6" ht="38.25" outlineLevel="1" x14ac:dyDescent="0.2">
      <c r="A1256" s="29">
        <v>3</v>
      </c>
      <c r="B1256" s="31" t="s">
        <v>2352</v>
      </c>
      <c r="C1256" s="29"/>
      <c r="D1256" s="29"/>
      <c r="E1256" s="29"/>
      <c r="F1256" s="107"/>
    </row>
    <row r="1257" spans="1:6" ht="25.5" outlineLevel="1" x14ac:dyDescent="0.2">
      <c r="A1257" s="29">
        <v>4</v>
      </c>
      <c r="B1257" s="31" t="s">
        <v>1967</v>
      </c>
      <c r="C1257" s="29"/>
      <c r="D1257" s="29"/>
      <c r="E1257" s="29"/>
      <c r="F1257" s="107"/>
    </row>
    <row r="1258" spans="1:6" ht="25.5" outlineLevel="1" x14ac:dyDescent="0.2">
      <c r="A1258" s="29">
        <v>5</v>
      </c>
      <c r="B1258" s="31" t="s">
        <v>1968</v>
      </c>
      <c r="C1258" s="29"/>
      <c r="D1258" s="29"/>
      <c r="E1258" s="29"/>
      <c r="F1258" s="107"/>
    </row>
    <row r="1259" spans="1:6" ht="38.25" outlineLevel="1" x14ac:dyDescent="0.2">
      <c r="A1259" s="29">
        <v>6</v>
      </c>
      <c r="B1259" s="31" t="s">
        <v>2280</v>
      </c>
      <c r="C1259" s="29"/>
      <c r="D1259" s="29"/>
      <c r="E1259" s="29"/>
      <c r="F1259" s="107"/>
    </row>
    <row r="1260" spans="1:6" ht="38.25" outlineLevel="1" x14ac:dyDescent="0.2">
      <c r="A1260" s="29">
        <v>7</v>
      </c>
      <c r="B1260" s="31" t="s">
        <v>1969</v>
      </c>
      <c r="C1260" s="29"/>
      <c r="D1260" s="29"/>
      <c r="E1260" s="29"/>
      <c r="F1260" s="107"/>
    </row>
    <row r="1261" spans="1:6" ht="25.5" outlineLevel="1" x14ac:dyDescent="0.2">
      <c r="A1261" s="29">
        <v>8</v>
      </c>
      <c r="B1261" s="31" t="s">
        <v>1970</v>
      </c>
      <c r="C1261" s="29"/>
      <c r="D1261" s="29"/>
      <c r="E1261" s="29"/>
      <c r="F1261" s="107"/>
    </row>
    <row r="1262" spans="1:6" outlineLevel="1" x14ac:dyDescent="0.2">
      <c r="A1262" s="29"/>
      <c r="B1262" s="29"/>
      <c r="C1262" s="29"/>
      <c r="D1262" s="29"/>
      <c r="E1262" s="29"/>
      <c r="F1262" s="107"/>
    </row>
    <row r="1263" spans="1:6" outlineLevel="1" x14ac:dyDescent="0.2">
      <c r="A1263" s="151" t="s">
        <v>1567</v>
      </c>
      <c r="B1263" s="151"/>
      <c r="C1263" s="151"/>
      <c r="D1263" s="151"/>
      <c r="E1263" s="151"/>
      <c r="F1263" s="152"/>
    </row>
    <row r="1264" spans="1:6" ht="25.5" outlineLevel="1" x14ac:dyDescent="0.2">
      <c r="A1264" s="29">
        <v>1</v>
      </c>
      <c r="B1264" s="31" t="s">
        <v>1568</v>
      </c>
      <c r="C1264" s="29"/>
      <c r="D1264" s="29"/>
      <c r="E1264" s="29"/>
      <c r="F1264" s="107"/>
    </row>
    <row r="1265" spans="1:6" ht="25.5" outlineLevel="1" x14ac:dyDescent="0.2">
      <c r="A1265" s="29">
        <v>2</v>
      </c>
      <c r="B1265" s="31" t="s">
        <v>1971</v>
      </c>
      <c r="C1265" s="29"/>
      <c r="D1265" s="29"/>
      <c r="E1265" s="29"/>
      <c r="F1265" s="107"/>
    </row>
    <row r="1266" spans="1:6" ht="25.5" outlineLevel="1" x14ac:dyDescent="0.2">
      <c r="A1266" s="29">
        <v>3</v>
      </c>
      <c r="B1266" s="31" t="s">
        <v>1972</v>
      </c>
      <c r="C1266" s="29"/>
      <c r="D1266" s="29"/>
      <c r="E1266" s="29"/>
      <c r="F1266" s="107"/>
    </row>
    <row r="1267" spans="1:6" ht="25.5" outlineLevel="1" x14ac:dyDescent="0.2">
      <c r="A1267" s="29">
        <v>4</v>
      </c>
      <c r="B1267" s="31" t="s">
        <v>1973</v>
      </c>
      <c r="C1267" s="29"/>
      <c r="D1267" s="29"/>
      <c r="E1267" s="29"/>
      <c r="F1267" s="107"/>
    </row>
    <row r="1268" spans="1:6" outlineLevel="1" x14ac:dyDescent="0.2">
      <c r="A1268" s="29"/>
      <c r="B1268" s="29"/>
      <c r="C1268" s="29"/>
      <c r="D1268" s="29"/>
      <c r="E1268" s="29"/>
      <c r="F1268" s="107"/>
    </row>
    <row r="1269" spans="1:6" outlineLevel="1" x14ac:dyDescent="0.2">
      <c r="A1269" s="151" t="s">
        <v>160</v>
      </c>
      <c r="B1269" s="151"/>
      <c r="C1269" s="151"/>
      <c r="D1269" s="151"/>
      <c r="E1269" s="151"/>
      <c r="F1269" s="152"/>
    </row>
    <row r="1270" spans="1:6" ht="25.5" outlineLevel="1" x14ac:dyDescent="0.2">
      <c r="A1270" s="29">
        <v>1</v>
      </c>
      <c r="B1270" s="31" t="s">
        <v>1575</v>
      </c>
      <c r="C1270" s="29"/>
      <c r="D1270" s="29"/>
      <c r="E1270" s="29"/>
      <c r="F1270" s="107"/>
    </row>
    <row r="1271" spans="1:6" ht="25.5" outlineLevel="1" x14ac:dyDescent="0.2">
      <c r="A1271" s="29">
        <v>2</v>
      </c>
      <c r="B1271" s="31" t="s">
        <v>1974</v>
      </c>
      <c r="C1271" s="29"/>
      <c r="D1271" s="29"/>
      <c r="E1271" s="29"/>
      <c r="F1271" s="107"/>
    </row>
    <row r="1272" spans="1:6" ht="25.5" outlineLevel="1" x14ac:dyDescent="0.2">
      <c r="A1272" s="29">
        <v>3</v>
      </c>
      <c r="B1272" s="31" t="s">
        <v>1975</v>
      </c>
      <c r="C1272" s="29"/>
      <c r="D1272" s="29"/>
      <c r="E1272" s="29"/>
      <c r="F1272" s="107"/>
    </row>
    <row r="1273" spans="1:6" ht="25.5" outlineLevel="1" x14ac:dyDescent="0.2">
      <c r="A1273" s="29">
        <v>4</v>
      </c>
      <c r="B1273" s="31" t="s">
        <v>1976</v>
      </c>
      <c r="C1273" s="29"/>
      <c r="D1273" s="29"/>
      <c r="E1273" s="29"/>
      <c r="F1273" s="107"/>
    </row>
    <row r="1274" spans="1:6" outlineLevel="1" x14ac:dyDescent="0.2">
      <c r="A1274" s="29"/>
      <c r="B1274" s="29"/>
      <c r="C1274" s="29"/>
      <c r="D1274" s="29"/>
      <c r="E1274" s="29"/>
      <c r="F1274" s="107"/>
    </row>
    <row r="1275" spans="1:6" outlineLevel="1" x14ac:dyDescent="0.2">
      <c r="A1275" s="151" t="s">
        <v>162</v>
      </c>
      <c r="B1275" s="151"/>
      <c r="C1275" s="151"/>
      <c r="D1275" s="151"/>
      <c r="E1275" s="151"/>
      <c r="F1275" s="152"/>
    </row>
    <row r="1276" spans="1:6" ht="38.25" outlineLevel="1" x14ac:dyDescent="0.2">
      <c r="A1276" s="29">
        <v>1</v>
      </c>
      <c r="B1276" s="31" t="s">
        <v>1592</v>
      </c>
      <c r="C1276" s="29"/>
      <c r="D1276" s="29"/>
      <c r="E1276" s="29"/>
      <c r="F1276" s="107"/>
    </row>
    <row r="1277" spans="1:6" ht="25.5" outlineLevel="1" x14ac:dyDescent="0.2">
      <c r="A1277" s="29">
        <v>2</v>
      </c>
      <c r="B1277" s="31" t="s">
        <v>1977</v>
      </c>
      <c r="C1277" s="29"/>
      <c r="D1277" s="29"/>
      <c r="E1277" s="29"/>
      <c r="F1277" s="107"/>
    </row>
    <row r="1278" spans="1:6" ht="25.5" outlineLevel="1" x14ac:dyDescent="0.2">
      <c r="A1278" s="29">
        <v>3</v>
      </c>
      <c r="B1278" s="31" t="s">
        <v>1978</v>
      </c>
      <c r="C1278" s="29"/>
      <c r="D1278" s="29"/>
      <c r="E1278" s="29"/>
      <c r="F1278" s="107"/>
    </row>
    <row r="1279" spans="1:6" ht="25.5" outlineLevel="1" x14ac:dyDescent="0.2">
      <c r="A1279" s="29">
        <v>4</v>
      </c>
      <c r="B1279" s="31" t="s">
        <v>1979</v>
      </c>
      <c r="C1279" s="29"/>
      <c r="D1279" s="29"/>
      <c r="E1279" s="29"/>
      <c r="F1279" s="107"/>
    </row>
    <row r="1280" spans="1:6" outlineLevel="1" x14ac:dyDescent="0.2">
      <c r="A1280" s="29"/>
      <c r="B1280" s="29"/>
      <c r="C1280" s="29"/>
      <c r="D1280" s="29"/>
      <c r="E1280" s="29"/>
      <c r="F1280" s="107"/>
    </row>
    <row r="1281" spans="1:6" outlineLevel="1" x14ac:dyDescent="0.2">
      <c r="A1281" s="151" t="s">
        <v>167</v>
      </c>
      <c r="B1281" s="151"/>
      <c r="C1281" s="151"/>
      <c r="D1281" s="151"/>
      <c r="E1281" s="151"/>
      <c r="F1281" s="152"/>
    </row>
    <row r="1282" spans="1:6" ht="25.5" outlineLevel="1" x14ac:dyDescent="0.2">
      <c r="A1282" s="29">
        <v>1</v>
      </c>
      <c r="B1282" s="31" t="s">
        <v>168</v>
      </c>
      <c r="C1282" s="29"/>
      <c r="D1282" s="29"/>
      <c r="E1282" s="29"/>
      <c r="F1282" s="107"/>
    </row>
    <row r="1283" spans="1:6" outlineLevel="1" x14ac:dyDescent="0.2">
      <c r="A1283" s="29">
        <v>2</v>
      </c>
      <c r="B1283" s="31" t="s">
        <v>787</v>
      </c>
      <c r="C1283" s="29"/>
      <c r="D1283" s="29"/>
      <c r="E1283" s="29"/>
      <c r="F1283" s="107"/>
    </row>
    <row r="1284" spans="1:6" outlineLevel="1" x14ac:dyDescent="0.2">
      <c r="A1284" s="29">
        <v>3</v>
      </c>
      <c r="B1284" s="31" t="s">
        <v>2281</v>
      </c>
      <c r="C1284" s="29"/>
      <c r="D1284" s="29"/>
      <c r="E1284" s="29"/>
      <c r="F1284" s="107"/>
    </row>
    <row r="1285" spans="1:6" outlineLevel="1" x14ac:dyDescent="0.2">
      <c r="A1285" s="29">
        <v>4</v>
      </c>
      <c r="B1285" s="31" t="s">
        <v>2282</v>
      </c>
      <c r="C1285" s="29"/>
      <c r="D1285" s="29"/>
      <c r="E1285" s="29"/>
      <c r="F1285" s="107"/>
    </row>
    <row r="1286" spans="1:6" ht="25.5" outlineLevel="1" x14ac:dyDescent="0.2">
      <c r="A1286" s="29">
        <v>5</v>
      </c>
      <c r="B1286" s="31" t="s">
        <v>788</v>
      </c>
      <c r="C1286" s="29"/>
      <c r="D1286" s="29"/>
      <c r="E1286" s="29"/>
      <c r="F1286" s="107"/>
    </row>
    <row r="1287" spans="1:6" ht="25.5" outlineLevel="1" x14ac:dyDescent="0.2">
      <c r="A1287" s="29">
        <v>6</v>
      </c>
      <c r="B1287" s="31" t="s">
        <v>789</v>
      </c>
      <c r="C1287" s="29"/>
      <c r="D1287" s="29"/>
      <c r="E1287" s="29"/>
      <c r="F1287" s="107"/>
    </row>
    <row r="1288" spans="1:6" ht="38.25" outlineLevel="1" x14ac:dyDescent="0.2">
      <c r="A1288" s="29">
        <v>7</v>
      </c>
      <c r="B1288" s="31" t="s">
        <v>790</v>
      </c>
      <c r="C1288" s="29"/>
      <c r="D1288" s="29"/>
      <c r="E1288" s="29"/>
      <c r="F1288" s="107"/>
    </row>
    <row r="1289" spans="1:6" outlineLevel="1" x14ac:dyDescent="0.2">
      <c r="A1289" s="29"/>
      <c r="B1289" s="29"/>
      <c r="C1289" s="29"/>
      <c r="D1289" s="29"/>
      <c r="E1289" s="29"/>
      <c r="F1289" s="107"/>
    </row>
    <row r="1290" spans="1:6" outlineLevel="1" x14ac:dyDescent="0.2">
      <c r="A1290" s="151" t="s">
        <v>169</v>
      </c>
      <c r="B1290" s="151"/>
      <c r="C1290" s="151"/>
      <c r="D1290" s="151"/>
      <c r="E1290" s="151"/>
      <c r="F1290" s="152"/>
    </row>
    <row r="1291" spans="1:6" ht="25.5" outlineLevel="1" x14ac:dyDescent="0.2">
      <c r="A1291" s="29">
        <v>1</v>
      </c>
      <c r="B1291" s="31" t="s">
        <v>171</v>
      </c>
      <c r="C1291" s="29"/>
      <c r="D1291" s="29"/>
      <c r="E1291" s="29"/>
      <c r="F1291" s="107"/>
    </row>
    <row r="1292" spans="1:6" ht="25.5" outlineLevel="1" x14ac:dyDescent="0.2">
      <c r="A1292" s="29">
        <v>2</v>
      </c>
      <c r="B1292" s="31" t="s">
        <v>791</v>
      </c>
      <c r="C1292" s="29"/>
      <c r="D1292" s="29"/>
      <c r="E1292" s="29"/>
      <c r="F1292" s="107"/>
    </row>
    <row r="1293" spans="1:6" ht="25.5" outlineLevel="1" x14ac:dyDescent="0.2">
      <c r="A1293" s="29">
        <v>3</v>
      </c>
      <c r="B1293" s="31" t="s">
        <v>792</v>
      </c>
      <c r="C1293" s="29"/>
      <c r="D1293" s="29"/>
      <c r="E1293" s="29"/>
      <c r="F1293" s="107"/>
    </row>
    <row r="1294" spans="1:6" ht="25.5" outlineLevel="1" x14ac:dyDescent="0.2">
      <c r="A1294" s="29">
        <v>4</v>
      </c>
      <c r="B1294" s="31" t="s">
        <v>793</v>
      </c>
      <c r="C1294" s="29"/>
      <c r="D1294" s="29"/>
      <c r="E1294" s="29"/>
      <c r="F1294" s="107"/>
    </row>
    <row r="1295" spans="1:6" outlineLevel="1" x14ac:dyDescent="0.2">
      <c r="A1295" s="29">
        <v>5</v>
      </c>
      <c r="B1295" s="31" t="s">
        <v>794</v>
      </c>
      <c r="C1295" s="29"/>
      <c r="D1295" s="29"/>
      <c r="E1295" s="29"/>
      <c r="F1295" s="107"/>
    </row>
    <row r="1296" spans="1:6" ht="25.5" outlineLevel="1" x14ac:dyDescent="0.2">
      <c r="A1296" s="29">
        <v>6</v>
      </c>
      <c r="B1296" s="31" t="s">
        <v>795</v>
      </c>
      <c r="C1296" s="29"/>
      <c r="D1296" s="29"/>
      <c r="E1296" s="29"/>
      <c r="F1296" s="107"/>
    </row>
    <row r="1297" spans="1:6" ht="25.5" outlineLevel="1" x14ac:dyDescent="0.2">
      <c r="A1297" s="29">
        <v>7</v>
      </c>
      <c r="B1297" s="31" t="s">
        <v>796</v>
      </c>
      <c r="C1297" s="29"/>
      <c r="D1297" s="29"/>
      <c r="E1297" s="29"/>
      <c r="F1297" s="107"/>
    </row>
    <row r="1298" spans="1:6" outlineLevel="1" x14ac:dyDescent="0.2">
      <c r="A1298" s="29"/>
      <c r="B1298" s="29"/>
      <c r="C1298" s="29"/>
      <c r="D1298" s="29"/>
      <c r="E1298" s="29"/>
      <c r="F1298" s="107"/>
    </row>
    <row r="1299" spans="1:6" outlineLevel="1" x14ac:dyDescent="0.2">
      <c r="A1299" s="151" t="s">
        <v>172</v>
      </c>
      <c r="B1299" s="151"/>
      <c r="C1299" s="151"/>
      <c r="D1299" s="151"/>
      <c r="E1299" s="151"/>
      <c r="F1299" s="152"/>
    </row>
    <row r="1300" spans="1:6" outlineLevel="1" x14ac:dyDescent="0.2">
      <c r="A1300" s="29">
        <v>1</v>
      </c>
      <c r="B1300" s="31" t="s">
        <v>173</v>
      </c>
      <c r="C1300" s="29"/>
      <c r="D1300" s="29"/>
      <c r="E1300" s="29"/>
      <c r="F1300" s="107"/>
    </row>
    <row r="1301" spans="1:6" outlineLevel="1" x14ac:dyDescent="0.2">
      <c r="A1301" s="29">
        <v>2</v>
      </c>
      <c r="B1301" s="31" t="s">
        <v>797</v>
      </c>
      <c r="C1301" s="29"/>
      <c r="D1301" s="29"/>
      <c r="E1301" s="29"/>
      <c r="F1301" s="107"/>
    </row>
    <row r="1302" spans="1:6" outlineLevel="1" x14ac:dyDescent="0.2">
      <c r="A1302" s="29">
        <v>3</v>
      </c>
      <c r="B1302" s="31" t="s">
        <v>798</v>
      </c>
      <c r="C1302" s="29"/>
      <c r="D1302" s="29"/>
      <c r="E1302" s="29"/>
      <c r="F1302" s="107"/>
    </row>
    <row r="1303" spans="1:6" outlineLevel="1" x14ac:dyDescent="0.2">
      <c r="A1303" s="29">
        <v>4</v>
      </c>
      <c r="B1303" s="31" t="s">
        <v>799</v>
      </c>
      <c r="C1303" s="29"/>
      <c r="D1303" s="29"/>
      <c r="E1303" s="29"/>
      <c r="F1303" s="107"/>
    </row>
    <row r="1304" spans="1:6" ht="25.5" outlineLevel="1" x14ac:dyDescent="0.2">
      <c r="A1304" s="29">
        <v>5</v>
      </c>
      <c r="B1304" s="31" t="s">
        <v>800</v>
      </c>
      <c r="C1304" s="29"/>
      <c r="D1304" s="29"/>
      <c r="E1304" s="29"/>
      <c r="F1304" s="107"/>
    </row>
    <row r="1305" spans="1:6" outlineLevel="1" x14ac:dyDescent="0.2">
      <c r="A1305" s="29"/>
      <c r="B1305" s="29"/>
      <c r="C1305" s="29"/>
      <c r="D1305" s="29"/>
      <c r="E1305" s="29"/>
      <c r="F1305" s="107"/>
    </row>
    <row r="1306" spans="1:6" outlineLevel="1" x14ac:dyDescent="0.2">
      <c r="A1306" s="151" t="s">
        <v>174</v>
      </c>
      <c r="B1306" s="151"/>
      <c r="C1306" s="151"/>
      <c r="D1306" s="151"/>
      <c r="E1306" s="151"/>
      <c r="F1306" s="152"/>
    </row>
    <row r="1307" spans="1:6" ht="25.5" outlineLevel="1" x14ac:dyDescent="0.2">
      <c r="A1307" s="29">
        <v>1</v>
      </c>
      <c r="B1307" s="31" t="s">
        <v>176</v>
      </c>
      <c r="C1307" s="29"/>
      <c r="D1307" s="29"/>
      <c r="E1307" s="29"/>
      <c r="F1307" s="107"/>
    </row>
    <row r="1308" spans="1:6" ht="25.5" outlineLevel="1" x14ac:dyDescent="0.2">
      <c r="A1308" s="29">
        <v>2</v>
      </c>
      <c r="B1308" s="31" t="s">
        <v>801</v>
      </c>
      <c r="C1308" s="29"/>
      <c r="D1308" s="29"/>
      <c r="E1308" s="29"/>
      <c r="F1308" s="107"/>
    </row>
    <row r="1309" spans="1:6" outlineLevel="1" x14ac:dyDescent="0.2">
      <c r="A1309" s="29">
        <v>3</v>
      </c>
      <c r="B1309" s="31" t="s">
        <v>802</v>
      </c>
      <c r="C1309" s="29"/>
      <c r="D1309" s="29"/>
      <c r="E1309" s="29"/>
      <c r="F1309" s="107"/>
    </row>
    <row r="1310" spans="1:6" outlineLevel="1" x14ac:dyDescent="0.2">
      <c r="A1310" s="29">
        <v>4</v>
      </c>
      <c r="B1310" s="31" t="s">
        <v>803</v>
      </c>
      <c r="C1310" s="29"/>
      <c r="D1310" s="29"/>
      <c r="E1310" s="29"/>
      <c r="F1310" s="107"/>
    </row>
    <row r="1311" spans="1:6" ht="25.5" outlineLevel="1" x14ac:dyDescent="0.2">
      <c r="A1311" s="29">
        <v>5</v>
      </c>
      <c r="B1311" s="31" t="s">
        <v>804</v>
      </c>
      <c r="C1311" s="29"/>
      <c r="D1311" s="29"/>
      <c r="E1311" s="29"/>
      <c r="F1311" s="107"/>
    </row>
    <row r="1312" spans="1:6" outlineLevel="1" x14ac:dyDescent="0.2">
      <c r="A1312" s="29">
        <v>6</v>
      </c>
      <c r="B1312" s="31" t="s">
        <v>1980</v>
      </c>
      <c r="C1312" s="29"/>
      <c r="D1312" s="29"/>
      <c r="E1312" s="29"/>
      <c r="F1312" s="107"/>
    </row>
    <row r="1313" spans="1:6" outlineLevel="1" x14ac:dyDescent="0.2">
      <c r="A1313" s="29"/>
      <c r="B1313" s="29"/>
      <c r="C1313" s="29"/>
      <c r="D1313" s="29"/>
      <c r="E1313" s="29"/>
      <c r="F1313" s="107"/>
    </row>
    <row r="1314" spans="1:6" outlineLevel="1" x14ac:dyDescent="0.2">
      <c r="A1314" s="151" t="s">
        <v>177</v>
      </c>
      <c r="B1314" s="151"/>
      <c r="C1314" s="151"/>
      <c r="D1314" s="151"/>
      <c r="E1314" s="151"/>
      <c r="F1314" s="152"/>
    </row>
    <row r="1315" spans="1:6" outlineLevel="1" x14ac:dyDescent="0.2">
      <c r="A1315" s="29">
        <v>1</v>
      </c>
      <c r="B1315" s="31" t="s">
        <v>178</v>
      </c>
      <c r="C1315" s="29"/>
      <c r="D1315" s="29"/>
      <c r="E1315" s="29"/>
      <c r="F1315" s="107"/>
    </row>
    <row r="1316" spans="1:6" outlineLevel="1" x14ac:dyDescent="0.2">
      <c r="A1316" s="29">
        <v>2</v>
      </c>
      <c r="B1316" s="31" t="s">
        <v>797</v>
      </c>
      <c r="C1316" s="29"/>
      <c r="D1316" s="29"/>
      <c r="E1316" s="29"/>
      <c r="F1316" s="107"/>
    </row>
    <row r="1317" spans="1:6" outlineLevel="1" x14ac:dyDescent="0.2">
      <c r="A1317" s="29">
        <v>3</v>
      </c>
      <c r="B1317" s="31" t="s">
        <v>798</v>
      </c>
      <c r="C1317" s="29"/>
      <c r="D1317" s="29"/>
      <c r="E1317" s="29"/>
      <c r="F1317" s="107"/>
    </row>
    <row r="1318" spans="1:6" outlineLevel="1" x14ac:dyDescent="0.2">
      <c r="A1318" s="29">
        <v>4</v>
      </c>
      <c r="B1318" s="31" t="s">
        <v>799</v>
      </c>
      <c r="C1318" s="29"/>
      <c r="D1318" s="29"/>
      <c r="E1318" s="29"/>
      <c r="F1318" s="107"/>
    </row>
    <row r="1319" spans="1:6" ht="25.5" outlineLevel="1" x14ac:dyDescent="0.2">
      <c r="A1319" s="29">
        <v>5</v>
      </c>
      <c r="B1319" s="31" t="s">
        <v>800</v>
      </c>
      <c r="C1319" s="29"/>
      <c r="D1319" s="29"/>
      <c r="E1319" s="29"/>
      <c r="F1319" s="107"/>
    </row>
    <row r="1320" spans="1:6" outlineLevel="1" x14ac:dyDescent="0.2">
      <c r="A1320" s="29"/>
      <c r="B1320" s="29"/>
      <c r="C1320" s="29"/>
      <c r="D1320" s="29"/>
      <c r="E1320" s="29"/>
      <c r="F1320" s="107"/>
    </row>
    <row r="1321" spans="1:6" outlineLevel="1" x14ac:dyDescent="0.2">
      <c r="A1321" s="151" t="s">
        <v>179</v>
      </c>
      <c r="B1321" s="151"/>
      <c r="C1321" s="151"/>
      <c r="D1321" s="151"/>
      <c r="E1321" s="151"/>
      <c r="F1321" s="152"/>
    </row>
    <row r="1322" spans="1:6" outlineLevel="1" x14ac:dyDescent="0.2">
      <c r="A1322" s="29">
        <v>1</v>
      </c>
      <c r="B1322" s="31" t="s">
        <v>180</v>
      </c>
      <c r="C1322" s="29"/>
      <c r="D1322" s="29"/>
      <c r="E1322" s="29"/>
      <c r="F1322" s="107"/>
    </row>
    <row r="1323" spans="1:6" ht="25.5" outlineLevel="1" x14ac:dyDescent="0.2">
      <c r="A1323" s="29">
        <v>2</v>
      </c>
      <c r="B1323" s="31" t="s">
        <v>1609</v>
      </c>
      <c r="C1323" s="29"/>
      <c r="D1323" s="29"/>
      <c r="E1323" s="29"/>
      <c r="F1323" s="107"/>
    </row>
    <row r="1324" spans="1:6" ht="25.5" outlineLevel="1" x14ac:dyDescent="0.2">
      <c r="A1324" s="29">
        <v>3</v>
      </c>
      <c r="B1324" s="31" t="s">
        <v>805</v>
      </c>
      <c r="C1324" s="29"/>
      <c r="D1324" s="29"/>
      <c r="E1324" s="29"/>
      <c r="F1324" s="107"/>
    </row>
    <row r="1325" spans="1:6" ht="25.5" outlineLevel="1" x14ac:dyDescent="0.2">
      <c r="A1325" s="29">
        <v>4</v>
      </c>
      <c r="B1325" s="31" t="s">
        <v>1602</v>
      </c>
      <c r="C1325" s="29"/>
      <c r="D1325" s="29"/>
      <c r="E1325" s="29"/>
      <c r="F1325" s="107"/>
    </row>
    <row r="1326" spans="1:6" ht="38.25" outlineLevel="1" x14ac:dyDescent="0.2">
      <c r="A1326" s="29">
        <v>5</v>
      </c>
      <c r="B1326" s="31" t="s">
        <v>1610</v>
      </c>
      <c r="C1326" s="29"/>
      <c r="D1326" s="29"/>
      <c r="E1326" s="29"/>
      <c r="F1326" s="107"/>
    </row>
    <row r="1327" spans="1:6" ht="25.5" outlineLevel="1" x14ac:dyDescent="0.2">
      <c r="A1327" s="29">
        <v>6</v>
      </c>
      <c r="B1327" s="31" t="s">
        <v>1589</v>
      </c>
      <c r="C1327" s="29"/>
      <c r="D1327" s="29"/>
      <c r="E1327" s="29"/>
      <c r="F1327" s="107"/>
    </row>
    <row r="1328" spans="1:6" outlineLevel="1" x14ac:dyDescent="0.2">
      <c r="A1328" s="29"/>
      <c r="B1328" s="29"/>
      <c r="C1328" s="29"/>
      <c r="D1328" s="29"/>
      <c r="E1328" s="29"/>
      <c r="F1328" s="107"/>
    </row>
    <row r="1329" spans="1:6" outlineLevel="1" x14ac:dyDescent="0.2">
      <c r="A1329" s="151" t="s">
        <v>1605</v>
      </c>
      <c r="B1329" s="151"/>
      <c r="C1329" s="151"/>
      <c r="D1329" s="151"/>
      <c r="E1329" s="151"/>
      <c r="F1329" s="152"/>
    </row>
    <row r="1330" spans="1:6" ht="25.5" outlineLevel="1" x14ac:dyDescent="0.2">
      <c r="A1330" s="29">
        <v>1</v>
      </c>
      <c r="B1330" s="31" t="s">
        <v>1607</v>
      </c>
      <c r="C1330" s="29"/>
      <c r="D1330" s="29"/>
      <c r="E1330" s="29"/>
      <c r="F1330" s="107"/>
    </row>
    <row r="1331" spans="1:6" ht="25.5" outlineLevel="1" x14ac:dyDescent="0.2">
      <c r="A1331" s="29">
        <v>2</v>
      </c>
      <c r="B1331" s="31" t="s">
        <v>1611</v>
      </c>
      <c r="C1331" s="29"/>
      <c r="D1331" s="29"/>
      <c r="E1331" s="29"/>
      <c r="F1331" s="107"/>
    </row>
    <row r="1332" spans="1:6" ht="25.5" outlineLevel="1" x14ac:dyDescent="0.2">
      <c r="A1332" s="29">
        <v>3</v>
      </c>
      <c r="B1332" s="31" t="s">
        <v>1612</v>
      </c>
      <c r="C1332" s="29"/>
      <c r="D1332" s="29"/>
      <c r="E1332" s="29"/>
      <c r="F1332" s="107"/>
    </row>
    <row r="1333" spans="1:6" ht="38.25" outlineLevel="1" x14ac:dyDescent="0.2">
      <c r="A1333" s="29">
        <v>4</v>
      </c>
      <c r="B1333" s="31" t="s">
        <v>1613</v>
      </c>
      <c r="C1333" s="29"/>
      <c r="D1333" s="29"/>
      <c r="E1333" s="29"/>
      <c r="F1333" s="107"/>
    </row>
    <row r="1334" spans="1:6" ht="38.25" outlineLevel="1" x14ac:dyDescent="0.2">
      <c r="A1334" s="29">
        <v>5</v>
      </c>
      <c r="B1334" s="31" t="s">
        <v>1614</v>
      </c>
      <c r="C1334" s="29"/>
      <c r="D1334" s="29"/>
      <c r="E1334" s="29"/>
      <c r="F1334" s="107"/>
    </row>
    <row r="1335" spans="1:6" outlineLevel="1" x14ac:dyDescent="0.2">
      <c r="A1335" s="29"/>
      <c r="B1335" s="29"/>
      <c r="C1335" s="29"/>
      <c r="D1335" s="29"/>
      <c r="E1335" s="29"/>
      <c r="F1335" s="107"/>
    </row>
    <row r="1336" spans="1:6" outlineLevel="1" x14ac:dyDescent="0.2">
      <c r="A1336" s="151" t="s">
        <v>181</v>
      </c>
      <c r="B1336" s="151"/>
      <c r="C1336" s="151"/>
      <c r="D1336" s="151"/>
      <c r="E1336" s="151"/>
      <c r="F1336" s="152"/>
    </row>
    <row r="1337" spans="1:6" ht="25.5" outlineLevel="1" x14ac:dyDescent="0.2">
      <c r="A1337" s="29">
        <v>1</v>
      </c>
      <c r="B1337" s="31" t="s">
        <v>2283</v>
      </c>
      <c r="C1337" s="29"/>
      <c r="D1337" s="29"/>
      <c r="E1337" s="29"/>
      <c r="F1337" s="107"/>
    </row>
    <row r="1338" spans="1:6" ht="25.5" outlineLevel="1" x14ac:dyDescent="0.2">
      <c r="A1338" s="29">
        <v>2</v>
      </c>
      <c r="B1338" s="31" t="s">
        <v>806</v>
      </c>
      <c r="C1338" s="29"/>
      <c r="D1338" s="29"/>
      <c r="E1338" s="29"/>
      <c r="F1338" s="107"/>
    </row>
    <row r="1339" spans="1:6" ht="25.5" outlineLevel="1" x14ac:dyDescent="0.2">
      <c r="A1339" s="29">
        <v>3</v>
      </c>
      <c r="B1339" s="31" t="s">
        <v>807</v>
      </c>
      <c r="C1339" s="29"/>
      <c r="D1339" s="29"/>
      <c r="E1339" s="29"/>
      <c r="F1339" s="107"/>
    </row>
    <row r="1340" spans="1:6" ht="25.5" outlineLevel="1" x14ac:dyDescent="0.2">
      <c r="A1340" s="29">
        <v>4</v>
      </c>
      <c r="B1340" s="31" t="s">
        <v>808</v>
      </c>
      <c r="C1340" s="29"/>
      <c r="D1340" s="29"/>
      <c r="E1340" s="29"/>
      <c r="F1340" s="107"/>
    </row>
    <row r="1341" spans="1:6" ht="25.5" outlineLevel="1" x14ac:dyDescent="0.2">
      <c r="A1341" s="29">
        <v>5</v>
      </c>
      <c r="B1341" s="31" t="s">
        <v>1590</v>
      </c>
      <c r="C1341" s="29"/>
      <c r="D1341" s="29"/>
      <c r="E1341" s="29"/>
      <c r="F1341" s="107"/>
    </row>
    <row r="1342" spans="1:6" outlineLevel="1" x14ac:dyDescent="0.2">
      <c r="A1342" s="29"/>
      <c r="B1342" s="29"/>
      <c r="C1342" s="29"/>
      <c r="D1342" s="29"/>
      <c r="E1342" s="29"/>
      <c r="F1342" s="107"/>
    </row>
    <row r="1343" spans="1:6" outlineLevel="1" x14ac:dyDescent="0.2">
      <c r="A1343" s="151" t="s">
        <v>184</v>
      </c>
      <c r="B1343" s="151"/>
      <c r="C1343" s="151"/>
      <c r="D1343" s="151"/>
      <c r="E1343" s="151"/>
      <c r="F1343" s="152"/>
    </row>
    <row r="1344" spans="1:6" ht="25.5" outlineLevel="1" x14ac:dyDescent="0.2">
      <c r="A1344" s="29">
        <v>1</v>
      </c>
      <c r="B1344" s="31" t="s">
        <v>186</v>
      </c>
      <c r="C1344" s="29"/>
      <c r="D1344" s="29"/>
      <c r="E1344" s="29"/>
      <c r="F1344" s="107"/>
    </row>
    <row r="1345" spans="1:6" ht="25.5" outlineLevel="1" x14ac:dyDescent="0.2">
      <c r="A1345" s="29">
        <v>2</v>
      </c>
      <c r="B1345" s="31" t="s">
        <v>809</v>
      </c>
      <c r="C1345" s="29"/>
      <c r="D1345" s="29"/>
      <c r="E1345" s="29"/>
      <c r="F1345" s="107"/>
    </row>
    <row r="1346" spans="1:6" outlineLevel="1" x14ac:dyDescent="0.2">
      <c r="A1346" s="29">
        <v>3</v>
      </c>
      <c r="B1346" s="31" t="s">
        <v>810</v>
      </c>
      <c r="C1346" s="29"/>
      <c r="D1346" s="29"/>
      <c r="E1346" s="29"/>
      <c r="F1346" s="107"/>
    </row>
    <row r="1347" spans="1:6" outlineLevel="1" x14ac:dyDescent="0.2">
      <c r="A1347" s="29">
        <v>4</v>
      </c>
      <c r="B1347" s="31" t="s">
        <v>811</v>
      </c>
      <c r="C1347" s="29"/>
      <c r="D1347" s="29"/>
      <c r="E1347" s="29"/>
      <c r="F1347" s="107"/>
    </row>
    <row r="1348" spans="1:6" outlineLevel="1" x14ac:dyDescent="0.2">
      <c r="A1348" s="29">
        <v>5</v>
      </c>
      <c r="B1348" s="31" t="s">
        <v>812</v>
      </c>
      <c r="C1348" s="29"/>
      <c r="D1348" s="29"/>
      <c r="E1348" s="29"/>
      <c r="F1348" s="107"/>
    </row>
    <row r="1349" spans="1:6" outlineLevel="1" x14ac:dyDescent="0.2">
      <c r="A1349" s="29"/>
      <c r="B1349" s="29"/>
      <c r="C1349" s="29"/>
      <c r="D1349" s="29"/>
      <c r="E1349" s="29"/>
      <c r="F1349" s="107"/>
    </row>
    <row r="1350" spans="1:6" outlineLevel="1" x14ac:dyDescent="0.2">
      <c r="A1350" s="151" t="s">
        <v>1571</v>
      </c>
      <c r="B1350" s="151"/>
      <c r="C1350" s="151"/>
      <c r="D1350" s="151"/>
      <c r="E1350" s="151"/>
      <c r="F1350" s="152"/>
    </row>
    <row r="1351" spans="1:6" ht="25.5" outlineLevel="1" x14ac:dyDescent="0.2">
      <c r="A1351" s="29">
        <v>1</v>
      </c>
      <c r="B1351" s="31" t="s">
        <v>1572</v>
      </c>
      <c r="C1351" s="29"/>
      <c r="D1351" s="29"/>
      <c r="E1351" s="29"/>
      <c r="F1351" s="107"/>
    </row>
    <row r="1352" spans="1:6" ht="25.5" outlineLevel="1" x14ac:dyDescent="0.2">
      <c r="A1352" s="29">
        <v>2</v>
      </c>
      <c r="B1352" s="31" t="s">
        <v>786</v>
      </c>
      <c r="C1352" s="29"/>
      <c r="D1352" s="29"/>
      <c r="E1352" s="29"/>
      <c r="F1352" s="107"/>
    </row>
    <row r="1353" spans="1:6" ht="25.5" outlineLevel="1" x14ac:dyDescent="0.2">
      <c r="A1353" s="29">
        <v>3</v>
      </c>
      <c r="B1353" s="31" t="s">
        <v>1591</v>
      </c>
      <c r="C1353" s="29"/>
      <c r="D1353" s="29"/>
      <c r="E1353" s="29"/>
      <c r="F1353" s="107"/>
    </row>
    <row r="1354" spans="1:6" outlineLevel="1" x14ac:dyDescent="0.2">
      <c r="A1354" s="29"/>
      <c r="B1354" s="29"/>
      <c r="C1354" s="29"/>
      <c r="D1354" s="29"/>
      <c r="E1354" s="29"/>
      <c r="F1354" s="107"/>
    </row>
    <row r="1355" spans="1:6" outlineLevel="1" x14ac:dyDescent="0.2">
      <c r="A1355" s="151" t="s">
        <v>187</v>
      </c>
      <c r="B1355" s="151"/>
      <c r="C1355" s="151"/>
      <c r="D1355" s="151"/>
      <c r="E1355" s="151"/>
      <c r="F1355" s="152"/>
    </row>
    <row r="1356" spans="1:6" outlineLevel="1" x14ac:dyDescent="0.2">
      <c r="A1356" s="29">
        <v>1</v>
      </c>
      <c r="B1356" s="31" t="s">
        <v>189</v>
      </c>
      <c r="C1356" s="29"/>
      <c r="D1356" s="29"/>
      <c r="E1356" s="29"/>
      <c r="F1356" s="107"/>
    </row>
    <row r="1357" spans="1:6" ht="38.25" outlineLevel="1" x14ac:dyDescent="0.2">
      <c r="A1357" s="29">
        <v>2</v>
      </c>
      <c r="B1357" s="31" t="s">
        <v>813</v>
      </c>
      <c r="C1357" s="29"/>
      <c r="D1357" s="29"/>
      <c r="E1357" s="29"/>
      <c r="F1357" s="107"/>
    </row>
    <row r="1358" spans="1:6" ht="25.5" outlineLevel="1" x14ac:dyDescent="0.2">
      <c r="A1358" s="29">
        <v>3</v>
      </c>
      <c r="B1358" s="31" t="s">
        <v>814</v>
      </c>
      <c r="C1358" s="29"/>
      <c r="D1358" s="29"/>
      <c r="E1358" s="29"/>
      <c r="F1358" s="107"/>
    </row>
    <row r="1359" spans="1:6" outlineLevel="1" x14ac:dyDescent="0.2">
      <c r="A1359" s="29">
        <v>4</v>
      </c>
      <c r="B1359" s="31" t="s">
        <v>815</v>
      </c>
      <c r="C1359" s="29"/>
      <c r="D1359" s="29"/>
      <c r="E1359" s="29"/>
      <c r="F1359" s="107"/>
    </row>
    <row r="1360" spans="1:6" ht="25.5" outlineLevel="1" x14ac:dyDescent="0.2">
      <c r="A1360" s="29">
        <v>5</v>
      </c>
      <c r="B1360" s="31" t="s">
        <v>816</v>
      </c>
      <c r="C1360" s="29"/>
      <c r="D1360" s="29"/>
      <c r="E1360" s="29"/>
      <c r="F1360" s="107"/>
    </row>
    <row r="1361" spans="1:6" ht="38.25" outlineLevel="1" x14ac:dyDescent="0.2">
      <c r="A1361" s="29">
        <v>6</v>
      </c>
      <c r="B1361" s="31" t="s">
        <v>1603</v>
      </c>
      <c r="C1361" s="29"/>
      <c r="D1361" s="29"/>
      <c r="E1361" s="29"/>
      <c r="F1361" s="107"/>
    </row>
    <row r="1362" spans="1:6" outlineLevel="1" x14ac:dyDescent="0.2">
      <c r="A1362" s="29">
        <v>7</v>
      </c>
      <c r="B1362" s="31" t="s">
        <v>817</v>
      </c>
      <c r="C1362" s="29"/>
      <c r="D1362" s="29"/>
      <c r="E1362" s="29"/>
      <c r="F1362" s="107"/>
    </row>
    <row r="1363" spans="1:6" outlineLevel="1" x14ac:dyDescent="0.2">
      <c r="A1363" s="29"/>
      <c r="B1363" s="29"/>
      <c r="C1363" s="29"/>
      <c r="D1363" s="29"/>
      <c r="E1363" s="29"/>
      <c r="F1363" s="107"/>
    </row>
    <row r="1364" spans="1:6" outlineLevel="1" x14ac:dyDescent="0.2">
      <c r="A1364" s="151" t="s">
        <v>190</v>
      </c>
      <c r="B1364" s="151"/>
      <c r="C1364" s="151"/>
      <c r="D1364" s="151"/>
      <c r="E1364" s="151"/>
      <c r="F1364" s="152"/>
    </row>
    <row r="1365" spans="1:6" ht="25.5" outlineLevel="1" x14ac:dyDescent="0.2">
      <c r="A1365" s="29">
        <v>1</v>
      </c>
      <c r="B1365" s="31" t="s">
        <v>192</v>
      </c>
      <c r="C1365" s="29"/>
      <c r="D1365" s="29"/>
      <c r="E1365" s="29"/>
      <c r="F1365" s="107"/>
    </row>
    <row r="1366" spans="1:6" ht="38.25" outlineLevel="1" x14ac:dyDescent="0.2">
      <c r="A1366" s="29">
        <v>2</v>
      </c>
      <c r="B1366" s="31" t="s">
        <v>813</v>
      </c>
      <c r="C1366" s="29"/>
      <c r="D1366" s="29"/>
      <c r="E1366" s="29"/>
      <c r="F1366" s="107"/>
    </row>
    <row r="1367" spans="1:6" ht="25.5" outlineLevel="1" x14ac:dyDescent="0.2">
      <c r="A1367" s="29">
        <v>3</v>
      </c>
      <c r="B1367" s="31" t="s">
        <v>814</v>
      </c>
      <c r="C1367" s="29"/>
      <c r="D1367" s="29"/>
      <c r="E1367" s="29"/>
      <c r="F1367" s="107"/>
    </row>
    <row r="1368" spans="1:6" outlineLevel="1" x14ac:dyDescent="0.2">
      <c r="A1368" s="29">
        <v>4</v>
      </c>
      <c r="B1368" s="31" t="s">
        <v>815</v>
      </c>
      <c r="C1368" s="29"/>
      <c r="D1368" s="29"/>
      <c r="E1368" s="29"/>
      <c r="F1368" s="107"/>
    </row>
    <row r="1369" spans="1:6" ht="25.5" outlineLevel="1" x14ac:dyDescent="0.2">
      <c r="A1369" s="29">
        <v>5</v>
      </c>
      <c r="B1369" s="31" t="s">
        <v>816</v>
      </c>
      <c r="C1369" s="29"/>
      <c r="D1369" s="29"/>
      <c r="E1369" s="29"/>
      <c r="F1369" s="107"/>
    </row>
    <row r="1370" spans="1:6" ht="38.25" outlineLevel="1" x14ac:dyDescent="0.2">
      <c r="A1370" s="29">
        <v>6</v>
      </c>
      <c r="B1370" s="31" t="s">
        <v>1603</v>
      </c>
      <c r="C1370" s="29"/>
      <c r="D1370" s="29"/>
      <c r="E1370" s="29"/>
      <c r="F1370" s="107"/>
    </row>
    <row r="1371" spans="1:6" outlineLevel="1" x14ac:dyDescent="0.2">
      <c r="A1371" s="29">
        <v>7</v>
      </c>
      <c r="B1371" s="31" t="s">
        <v>817</v>
      </c>
      <c r="C1371" s="29"/>
      <c r="D1371" s="29"/>
      <c r="E1371" s="29"/>
      <c r="F1371" s="107"/>
    </row>
    <row r="1372" spans="1:6" outlineLevel="1" x14ac:dyDescent="0.2">
      <c r="A1372" s="29"/>
      <c r="B1372" s="29"/>
      <c r="C1372" s="29"/>
      <c r="D1372" s="29"/>
      <c r="E1372" s="29"/>
      <c r="F1372" s="107"/>
    </row>
    <row r="1373" spans="1:6" outlineLevel="1" x14ac:dyDescent="0.2">
      <c r="A1373" s="151" t="s">
        <v>193</v>
      </c>
      <c r="B1373" s="151"/>
      <c r="C1373" s="151"/>
      <c r="D1373" s="151"/>
      <c r="E1373" s="151"/>
      <c r="F1373" s="152"/>
    </row>
    <row r="1374" spans="1:6" outlineLevel="1" x14ac:dyDescent="0.2">
      <c r="A1374" s="29">
        <v>1</v>
      </c>
      <c r="B1374" s="31" t="s">
        <v>195</v>
      </c>
      <c r="C1374" s="29"/>
      <c r="D1374" s="29"/>
      <c r="E1374" s="29"/>
      <c r="F1374" s="107"/>
    </row>
    <row r="1375" spans="1:6" ht="38.25" outlineLevel="1" x14ac:dyDescent="0.2">
      <c r="A1375" s="29">
        <v>2</v>
      </c>
      <c r="B1375" s="31" t="s">
        <v>813</v>
      </c>
      <c r="C1375" s="29"/>
      <c r="D1375" s="29"/>
      <c r="E1375" s="29"/>
      <c r="F1375" s="107"/>
    </row>
    <row r="1376" spans="1:6" ht="25.5" outlineLevel="1" x14ac:dyDescent="0.2">
      <c r="A1376" s="29">
        <v>3</v>
      </c>
      <c r="B1376" s="31" t="s">
        <v>814</v>
      </c>
      <c r="C1376" s="29"/>
      <c r="D1376" s="29"/>
      <c r="E1376" s="29"/>
      <c r="F1376" s="107"/>
    </row>
    <row r="1377" spans="1:6" outlineLevel="1" x14ac:dyDescent="0.2">
      <c r="A1377" s="29">
        <v>4</v>
      </c>
      <c r="B1377" s="31" t="s">
        <v>815</v>
      </c>
      <c r="C1377" s="29"/>
      <c r="D1377" s="29"/>
      <c r="E1377" s="29"/>
      <c r="F1377" s="107"/>
    </row>
    <row r="1378" spans="1:6" ht="25.5" outlineLevel="1" x14ac:dyDescent="0.2">
      <c r="A1378" s="29">
        <v>5</v>
      </c>
      <c r="B1378" s="31" t="s">
        <v>816</v>
      </c>
      <c r="C1378" s="29"/>
      <c r="D1378" s="29"/>
      <c r="E1378" s="29"/>
      <c r="F1378" s="107"/>
    </row>
    <row r="1379" spans="1:6" ht="38.25" outlineLevel="1" x14ac:dyDescent="0.2">
      <c r="A1379" s="29">
        <v>6</v>
      </c>
      <c r="B1379" s="31" t="s">
        <v>1603</v>
      </c>
      <c r="C1379" s="29"/>
      <c r="D1379" s="29"/>
      <c r="E1379" s="29"/>
      <c r="F1379" s="107"/>
    </row>
    <row r="1380" spans="1:6" outlineLevel="1" x14ac:dyDescent="0.2">
      <c r="A1380" s="29">
        <v>7</v>
      </c>
      <c r="B1380" s="31" t="s">
        <v>817</v>
      </c>
      <c r="C1380" s="29"/>
      <c r="D1380" s="29"/>
      <c r="E1380" s="29"/>
      <c r="F1380" s="107"/>
    </row>
    <row r="1381" spans="1:6" outlineLevel="1" x14ac:dyDescent="0.2">
      <c r="A1381" s="29"/>
      <c r="B1381" s="29"/>
      <c r="C1381" s="29"/>
      <c r="D1381" s="29"/>
      <c r="E1381" s="29"/>
      <c r="F1381" s="107"/>
    </row>
    <row r="1382" spans="1:6" outlineLevel="1" x14ac:dyDescent="0.2">
      <c r="A1382" s="151" t="s">
        <v>196</v>
      </c>
      <c r="B1382" s="151"/>
      <c r="C1382" s="151"/>
      <c r="D1382" s="151"/>
      <c r="E1382" s="151"/>
      <c r="F1382" s="152"/>
    </row>
    <row r="1383" spans="1:6" outlineLevel="1" x14ac:dyDescent="0.2">
      <c r="A1383" s="29">
        <v>1</v>
      </c>
      <c r="B1383" s="31" t="s">
        <v>198</v>
      </c>
      <c r="C1383" s="29"/>
      <c r="D1383" s="29"/>
      <c r="E1383" s="29"/>
      <c r="F1383" s="107"/>
    </row>
    <row r="1384" spans="1:6" ht="38.25" outlineLevel="1" x14ac:dyDescent="0.2">
      <c r="A1384" s="29">
        <v>2</v>
      </c>
      <c r="B1384" s="31" t="s">
        <v>813</v>
      </c>
      <c r="C1384" s="29"/>
      <c r="D1384" s="29"/>
      <c r="E1384" s="29"/>
      <c r="F1384" s="107"/>
    </row>
    <row r="1385" spans="1:6" ht="25.5" outlineLevel="1" x14ac:dyDescent="0.2">
      <c r="A1385" s="29">
        <v>3</v>
      </c>
      <c r="B1385" s="31" t="s">
        <v>814</v>
      </c>
      <c r="C1385" s="29"/>
      <c r="D1385" s="29"/>
      <c r="E1385" s="29"/>
      <c r="F1385" s="107"/>
    </row>
    <row r="1386" spans="1:6" outlineLevel="1" x14ac:dyDescent="0.2">
      <c r="A1386" s="29">
        <v>4</v>
      </c>
      <c r="B1386" s="31" t="s">
        <v>815</v>
      </c>
      <c r="C1386" s="29"/>
      <c r="D1386" s="29"/>
      <c r="E1386" s="29"/>
      <c r="F1386" s="107"/>
    </row>
    <row r="1387" spans="1:6" ht="25.5" outlineLevel="1" x14ac:dyDescent="0.2">
      <c r="A1387" s="29">
        <v>5</v>
      </c>
      <c r="B1387" s="31" t="s">
        <v>816</v>
      </c>
      <c r="C1387" s="29"/>
      <c r="D1387" s="29"/>
      <c r="E1387" s="29"/>
      <c r="F1387" s="107"/>
    </row>
    <row r="1388" spans="1:6" ht="38.25" outlineLevel="1" x14ac:dyDescent="0.2">
      <c r="A1388" s="29">
        <v>6</v>
      </c>
      <c r="B1388" s="31" t="s">
        <v>1603</v>
      </c>
      <c r="C1388" s="29"/>
      <c r="D1388" s="29"/>
      <c r="E1388" s="29"/>
      <c r="F1388" s="107"/>
    </row>
    <row r="1389" spans="1:6" outlineLevel="1" x14ac:dyDescent="0.2">
      <c r="A1389" s="29">
        <v>7</v>
      </c>
      <c r="B1389" s="31" t="s">
        <v>817</v>
      </c>
      <c r="C1389" s="29"/>
      <c r="D1389" s="29"/>
      <c r="E1389" s="29"/>
      <c r="F1389" s="107"/>
    </row>
    <row r="1390" spans="1:6" outlineLevel="1" x14ac:dyDescent="0.2">
      <c r="A1390" s="29"/>
      <c r="B1390" s="29"/>
      <c r="C1390" s="29"/>
      <c r="D1390" s="29"/>
      <c r="E1390" s="29"/>
      <c r="F1390" s="107"/>
    </row>
    <row r="1391" spans="1:6" outlineLevel="1" x14ac:dyDescent="0.2">
      <c r="A1391" s="151" t="s">
        <v>199</v>
      </c>
      <c r="B1391" s="151"/>
      <c r="C1391" s="151"/>
      <c r="D1391" s="151"/>
      <c r="E1391" s="151"/>
      <c r="F1391" s="152"/>
    </row>
    <row r="1392" spans="1:6" outlineLevel="1" x14ac:dyDescent="0.2">
      <c r="A1392" s="29">
        <v>1</v>
      </c>
      <c r="B1392" s="31" t="s">
        <v>201</v>
      </c>
      <c r="C1392" s="29"/>
      <c r="D1392" s="29"/>
      <c r="E1392" s="29"/>
      <c r="F1392" s="107"/>
    </row>
    <row r="1393" spans="1:6" ht="38.25" outlineLevel="1" x14ac:dyDescent="0.2">
      <c r="A1393" s="29">
        <v>2</v>
      </c>
      <c r="B1393" s="31" t="s">
        <v>818</v>
      </c>
      <c r="C1393" s="29"/>
      <c r="D1393" s="29"/>
      <c r="E1393" s="29"/>
      <c r="F1393" s="107"/>
    </row>
    <row r="1394" spans="1:6" ht="38.25" outlineLevel="1" x14ac:dyDescent="0.2">
      <c r="A1394" s="29">
        <v>3</v>
      </c>
      <c r="B1394" s="31" t="s">
        <v>819</v>
      </c>
      <c r="C1394" s="29"/>
      <c r="D1394" s="29"/>
      <c r="E1394" s="29"/>
      <c r="F1394" s="107"/>
    </row>
    <row r="1395" spans="1:6" ht="25.5" outlineLevel="1" x14ac:dyDescent="0.2">
      <c r="A1395" s="29">
        <v>4</v>
      </c>
      <c r="B1395" s="31" t="s">
        <v>820</v>
      </c>
      <c r="C1395" s="29"/>
      <c r="D1395" s="29"/>
      <c r="E1395" s="29"/>
      <c r="F1395" s="107"/>
    </row>
    <row r="1396" spans="1:6" outlineLevel="1" x14ac:dyDescent="0.2">
      <c r="A1396" s="29"/>
      <c r="B1396" s="29"/>
      <c r="C1396" s="29"/>
      <c r="D1396" s="29"/>
      <c r="E1396" s="29"/>
      <c r="F1396" s="107"/>
    </row>
    <row r="1397" spans="1:6" outlineLevel="1" x14ac:dyDescent="0.2">
      <c r="A1397" s="151" t="s">
        <v>202</v>
      </c>
      <c r="B1397" s="151"/>
      <c r="C1397" s="151"/>
      <c r="D1397" s="151"/>
      <c r="E1397" s="151"/>
      <c r="F1397" s="152"/>
    </row>
    <row r="1398" spans="1:6" outlineLevel="1" x14ac:dyDescent="0.2">
      <c r="A1398" s="29">
        <v>1</v>
      </c>
      <c r="B1398" s="31" t="s">
        <v>203</v>
      </c>
      <c r="C1398" s="29"/>
      <c r="D1398" s="29"/>
      <c r="E1398" s="29"/>
      <c r="F1398" s="107"/>
    </row>
    <row r="1399" spans="1:6" ht="38.25" outlineLevel="1" x14ac:dyDescent="0.2">
      <c r="A1399" s="29">
        <v>2</v>
      </c>
      <c r="B1399" s="31" t="s">
        <v>818</v>
      </c>
      <c r="C1399" s="29"/>
      <c r="D1399" s="29"/>
      <c r="E1399" s="29"/>
      <c r="F1399" s="107"/>
    </row>
    <row r="1400" spans="1:6" ht="38.25" outlineLevel="1" x14ac:dyDescent="0.2">
      <c r="A1400" s="29">
        <v>3</v>
      </c>
      <c r="B1400" s="31" t="s">
        <v>819</v>
      </c>
      <c r="C1400" s="29"/>
      <c r="D1400" s="29"/>
      <c r="E1400" s="29"/>
      <c r="F1400" s="107"/>
    </row>
    <row r="1401" spans="1:6" ht="25.5" outlineLevel="1" x14ac:dyDescent="0.2">
      <c r="A1401" s="29">
        <v>4</v>
      </c>
      <c r="B1401" s="31" t="s">
        <v>820</v>
      </c>
      <c r="C1401" s="29"/>
      <c r="D1401" s="29"/>
      <c r="E1401" s="29"/>
      <c r="F1401" s="107"/>
    </row>
    <row r="1402" spans="1:6" outlineLevel="1" x14ac:dyDescent="0.2">
      <c r="A1402" s="29"/>
      <c r="B1402" s="29"/>
      <c r="C1402" s="29"/>
      <c r="D1402" s="29"/>
      <c r="E1402" s="29"/>
      <c r="F1402" s="107"/>
    </row>
    <row r="1403" spans="1:6" outlineLevel="1" x14ac:dyDescent="0.2">
      <c r="A1403" s="151" t="s">
        <v>204</v>
      </c>
      <c r="B1403" s="151"/>
      <c r="C1403" s="151"/>
      <c r="D1403" s="151"/>
      <c r="E1403" s="151"/>
      <c r="F1403" s="152"/>
    </row>
    <row r="1404" spans="1:6" outlineLevel="1" x14ac:dyDescent="0.2">
      <c r="A1404" s="29">
        <v>1</v>
      </c>
      <c r="B1404" s="31" t="s">
        <v>205</v>
      </c>
      <c r="C1404" s="29"/>
      <c r="D1404" s="29"/>
      <c r="E1404" s="29"/>
      <c r="F1404" s="107"/>
    </row>
    <row r="1405" spans="1:6" ht="38.25" outlineLevel="1" x14ac:dyDescent="0.2">
      <c r="A1405" s="29">
        <v>2</v>
      </c>
      <c r="B1405" s="31" t="s">
        <v>818</v>
      </c>
      <c r="C1405" s="29"/>
      <c r="D1405" s="29"/>
      <c r="E1405" s="29"/>
      <c r="F1405" s="107"/>
    </row>
    <row r="1406" spans="1:6" ht="38.25" outlineLevel="1" x14ac:dyDescent="0.2">
      <c r="A1406" s="29">
        <v>3</v>
      </c>
      <c r="B1406" s="31" t="s">
        <v>819</v>
      </c>
      <c r="C1406" s="29"/>
      <c r="D1406" s="29"/>
      <c r="E1406" s="29"/>
      <c r="F1406" s="107"/>
    </row>
    <row r="1407" spans="1:6" ht="25.5" outlineLevel="1" x14ac:dyDescent="0.2">
      <c r="A1407" s="29">
        <v>4</v>
      </c>
      <c r="B1407" s="31" t="s">
        <v>820</v>
      </c>
      <c r="C1407" s="29"/>
      <c r="D1407" s="29"/>
      <c r="E1407" s="29"/>
      <c r="F1407" s="107"/>
    </row>
    <row r="1408" spans="1:6" outlineLevel="1" x14ac:dyDescent="0.2">
      <c r="A1408" s="29"/>
      <c r="B1408" s="29"/>
      <c r="C1408" s="29"/>
      <c r="D1408" s="29"/>
      <c r="E1408" s="29"/>
      <c r="F1408" s="107"/>
    </row>
    <row r="1409" spans="1:6" outlineLevel="1" x14ac:dyDescent="0.2">
      <c r="A1409" s="151" t="s">
        <v>206</v>
      </c>
      <c r="B1409" s="151"/>
      <c r="C1409" s="151"/>
      <c r="D1409" s="151"/>
      <c r="E1409" s="151"/>
      <c r="F1409" s="152"/>
    </row>
    <row r="1410" spans="1:6" outlineLevel="1" x14ac:dyDescent="0.2">
      <c r="A1410" s="29">
        <v>1</v>
      </c>
      <c r="B1410" s="31" t="s">
        <v>207</v>
      </c>
      <c r="C1410" s="29"/>
      <c r="D1410" s="29"/>
      <c r="E1410" s="29"/>
      <c r="F1410" s="107"/>
    </row>
    <row r="1411" spans="1:6" ht="38.25" outlineLevel="1" x14ac:dyDescent="0.2">
      <c r="A1411" s="29">
        <v>2</v>
      </c>
      <c r="B1411" s="31" t="s">
        <v>818</v>
      </c>
      <c r="C1411" s="29"/>
      <c r="D1411" s="29"/>
      <c r="E1411" s="29"/>
      <c r="F1411" s="107"/>
    </row>
    <row r="1412" spans="1:6" ht="38.25" outlineLevel="1" x14ac:dyDescent="0.2">
      <c r="A1412" s="29">
        <v>3</v>
      </c>
      <c r="B1412" s="31" t="s">
        <v>819</v>
      </c>
      <c r="C1412" s="29"/>
      <c r="D1412" s="29"/>
      <c r="E1412" s="29"/>
      <c r="F1412" s="107"/>
    </row>
    <row r="1413" spans="1:6" ht="25.5" outlineLevel="1" x14ac:dyDescent="0.2">
      <c r="A1413" s="29">
        <v>4</v>
      </c>
      <c r="B1413" s="31" t="s">
        <v>820</v>
      </c>
      <c r="C1413" s="29"/>
      <c r="D1413" s="29"/>
      <c r="E1413" s="29"/>
      <c r="F1413" s="107"/>
    </row>
    <row r="1414" spans="1:6" outlineLevel="1" x14ac:dyDescent="0.2">
      <c r="A1414" s="29"/>
      <c r="B1414" s="29"/>
      <c r="C1414" s="29"/>
      <c r="D1414" s="29"/>
      <c r="E1414" s="29"/>
      <c r="F1414" s="107"/>
    </row>
    <row r="1415" spans="1:6" outlineLevel="1" x14ac:dyDescent="0.2">
      <c r="A1415" s="151" t="s">
        <v>208</v>
      </c>
      <c r="B1415" s="151"/>
      <c r="C1415" s="151"/>
      <c r="D1415" s="151"/>
      <c r="E1415" s="151"/>
      <c r="F1415" s="152"/>
    </row>
    <row r="1416" spans="1:6" ht="25.5" outlineLevel="1" x14ac:dyDescent="0.2">
      <c r="A1416" s="29">
        <v>1</v>
      </c>
      <c r="B1416" s="31" t="s">
        <v>209</v>
      </c>
      <c r="C1416" s="29"/>
      <c r="D1416" s="29"/>
      <c r="E1416" s="29"/>
      <c r="F1416" s="107"/>
    </row>
    <row r="1417" spans="1:6" ht="38.25" outlineLevel="1" x14ac:dyDescent="0.2">
      <c r="A1417" s="29">
        <v>2</v>
      </c>
      <c r="B1417" s="31" t="s">
        <v>818</v>
      </c>
      <c r="C1417" s="29"/>
      <c r="D1417" s="29"/>
      <c r="E1417" s="29"/>
      <c r="F1417" s="107"/>
    </row>
    <row r="1418" spans="1:6" ht="38.25" outlineLevel="1" x14ac:dyDescent="0.2">
      <c r="A1418" s="29">
        <v>3</v>
      </c>
      <c r="B1418" s="31" t="s">
        <v>819</v>
      </c>
      <c r="C1418" s="29"/>
      <c r="D1418" s="29"/>
      <c r="E1418" s="29"/>
      <c r="F1418" s="107"/>
    </row>
    <row r="1419" spans="1:6" ht="25.5" outlineLevel="1" x14ac:dyDescent="0.2">
      <c r="A1419" s="29">
        <v>4</v>
      </c>
      <c r="B1419" s="31" t="s">
        <v>820</v>
      </c>
      <c r="C1419" s="29"/>
      <c r="D1419" s="29"/>
      <c r="E1419" s="29"/>
      <c r="F1419" s="107"/>
    </row>
    <row r="1420" spans="1:6" outlineLevel="1" x14ac:dyDescent="0.2">
      <c r="A1420" s="29"/>
      <c r="B1420" s="29"/>
      <c r="C1420" s="29"/>
      <c r="D1420" s="29"/>
      <c r="E1420" s="29"/>
      <c r="F1420" s="107"/>
    </row>
    <row r="1421" spans="1:6" outlineLevel="1" x14ac:dyDescent="0.2">
      <c r="A1421" s="151" t="s">
        <v>211</v>
      </c>
      <c r="B1421" s="151"/>
      <c r="C1421" s="151"/>
      <c r="D1421" s="151"/>
      <c r="E1421" s="151"/>
      <c r="F1421" s="152"/>
    </row>
    <row r="1422" spans="1:6" outlineLevel="1" x14ac:dyDescent="0.2">
      <c r="A1422" s="29">
        <v>1</v>
      </c>
      <c r="B1422" s="31" t="s">
        <v>212</v>
      </c>
      <c r="C1422" s="29"/>
      <c r="D1422" s="29"/>
      <c r="E1422" s="29"/>
      <c r="F1422" s="107"/>
    </row>
    <row r="1423" spans="1:6" outlineLevel="1" x14ac:dyDescent="0.2">
      <c r="A1423" s="29">
        <v>2</v>
      </c>
      <c r="B1423" s="31" t="s">
        <v>821</v>
      </c>
      <c r="C1423" s="29"/>
      <c r="D1423" s="29"/>
      <c r="E1423" s="29"/>
      <c r="F1423" s="107"/>
    </row>
    <row r="1424" spans="1:6" outlineLevel="1" x14ac:dyDescent="0.2">
      <c r="A1424" s="29">
        <v>3</v>
      </c>
      <c r="B1424" s="31" t="s">
        <v>822</v>
      </c>
      <c r="C1424" s="29"/>
      <c r="D1424" s="29"/>
      <c r="E1424" s="29"/>
      <c r="F1424" s="107"/>
    </row>
    <row r="1425" spans="1:6" ht="25.5" outlineLevel="1" x14ac:dyDescent="0.2">
      <c r="A1425" s="29">
        <v>4</v>
      </c>
      <c r="B1425" s="31" t="s">
        <v>823</v>
      </c>
      <c r="C1425" s="29"/>
      <c r="D1425" s="29"/>
      <c r="E1425" s="29"/>
      <c r="F1425" s="107"/>
    </row>
    <row r="1426" spans="1:6" outlineLevel="1" x14ac:dyDescent="0.2">
      <c r="A1426" s="29"/>
      <c r="B1426" s="29"/>
      <c r="C1426" s="29"/>
      <c r="D1426" s="29"/>
      <c r="E1426" s="29"/>
      <c r="F1426" s="107"/>
    </row>
    <row r="1427" spans="1:6" outlineLevel="1" x14ac:dyDescent="0.2">
      <c r="A1427" s="151" t="s">
        <v>213</v>
      </c>
      <c r="B1427" s="151"/>
      <c r="C1427" s="151"/>
      <c r="D1427" s="151"/>
      <c r="E1427" s="151"/>
      <c r="F1427" s="152"/>
    </row>
    <row r="1428" spans="1:6" ht="25.5" outlineLevel="1" x14ac:dyDescent="0.2">
      <c r="A1428" s="29">
        <v>1</v>
      </c>
      <c r="B1428" s="31" t="s">
        <v>214</v>
      </c>
      <c r="C1428" s="29"/>
      <c r="D1428" s="29"/>
      <c r="E1428" s="29"/>
      <c r="F1428" s="107"/>
    </row>
    <row r="1429" spans="1:6" outlineLevel="1" x14ac:dyDescent="0.2">
      <c r="A1429" s="29">
        <v>2</v>
      </c>
      <c r="B1429" s="31" t="s">
        <v>824</v>
      </c>
      <c r="C1429" s="29"/>
      <c r="D1429" s="29"/>
      <c r="E1429" s="29"/>
      <c r="F1429" s="107"/>
    </row>
    <row r="1430" spans="1:6" outlineLevel="1" x14ac:dyDescent="0.2">
      <c r="A1430" s="29">
        <v>3</v>
      </c>
      <c r="B1430" s="31" t="s">
        <v>825</v>
      </c>
      <c r="C1430" s="29"/>
      <c r="D1430" s="29"/>
      <c r="E1430" s="29"/>
      <c r="F1430" s="107"/>
    </row>
    <row r="1431" spans="1:6" ht="25.5" outlineLevel="1" x14ac:dyDescent="0.2">
      <c r="A1431" s="29">
        <v>4</v>
      </c>
      <c r="B1431" s="31" t="s">
        <v>826</v>
      </c>
      <c r="C1431" s="29"/>
      <c r="D1431" s="29"/>
      <c r="E1431" s="29"/>
      <c r="F1431" s="107"/>
    </row>
    <row r="1432" spans="1:6" ht="25.5" outlineLevel="1" x14ac:dyDescent="0.2">
      <c r="A1432" s="29">
        <v>5</v>
      </c>
      <c r="B1432" s="31" t="s">
        <v>827</v>
      </c>
      <c r="C1432" s="29"/>
      <c r="D1432" s="29"/>
      <c r="E1432" s="29"/>
      <c r="F1432" s="107"/>
    </row>
    <row r="1433" spans="1:6" outlineLevel="1" x14ac:dyDescent="0.2">
      <c r="A1433" s="29">
        <v>6</v>
      </c>
      <c r="B1433" s="31" t="s">
        <v>828</v>
      </c>
      <c r="C1433" s="29"/>
      <c r="D1433" s="29"/>
      <c r="E1433" s="29"/>
      <c r="F1433" s="107"/>
    </row>
    <row r="1434" spans="1:6" outlineLevel="1" x14ac:dyDescent="0.2">
      <c r="A1434" s="29"/>
      <c r="B1434" s="29"/>
      <c r="C1434" s="29"/>
      <c r="D1434" s="29"/>
      <c r="E1434" s="29"/>
      <c r="F1434" s="107"/>
    </row>
    <row r="1435" spans="1:6" outlineLevel="1" x14ac:dyDescent="0.2">
      <c r="A1435" s="151" t="s">
        <v>215</v>
      </c>
      <c r="B1435" s="151"/>
      <c r="C1435" s="151"/>
      <c r="D1435" s="151"/>
      <c r="E1435" s="151"/>
      <c r="F1435" s="152"/>
    </row>
    <row r="1436" spans="1:6" ht="25.5" outlineLevel="1" x14ac:dyDescent="0.2">
      <c r="A1436" s="29">
        <v>1</v>
      </c>
      <c r="B1436" s="31" t="s">
        <v>216</v>
      </c>
      <c r="C1436" s="29"/>
      <c r="D1436" s="29"/>
      <c r="E1436" s="29"/>
      <c r="F1436" s="107"/>
    </row>
    <row r="1437" spans="1:6" ht="25.5" outlineLevel="1" x14ac:dyDescent="0.2">
      <c r="A1437" s="29">
        <v>2</v>
      </c>
      <c r="B1437" s="31" t="s">
        <v>829</v>
      </c>
      <c r="C1437" s="29"/>
      <c r="D1437" s="29"/>
      <c r="E1437" s="29"/>
      <c r="F1437" s="107"/>
    </row>
    <row r="1438" spans="1:6" ht="25.5" outlineLevel="1" x14ac:dyDescent="0.2">
      <c r="A1438" s="29">
        <v>3</v>
      </c>
      <c r="B1438" s="31" t="s">
        <v>830</v>
      </c>
      <c r="C1438" s="29"/>
      <c r="D1438" s="29"/>
      <c r="E1438" s="29"/>
      <c r="F1438" s="107"/>
    </row>
    <row r="1439" spans="1:6" outlineLevel="1" x14ac:dyDescent="0.2">
      <c r="A1439" s="29">
        <v>4</v>
      </c>
      <c r="B1439" s="31" t="s">
        <v>831</v>
      </c>
      <c r="C1439" s="29"/>
      <c r="D1439" s="29"/>
      <c r="E1439" s="29"/>
      <c r="F1439" s="107"/>
    </row>
    <row r="1440" spans="1:6" ht="25.5" outlineLevel="1" x14ac:dyDescent="0.2">
      <c r="A1440" s="29">
        <v>5</v>
      </c>
      <c r="B1440" s="31" t="s">
        <v>832</v>
      </c>
      <c r="C1440" s="29"/>
      <c r="D1440" s="29"/>
      <c r="E1440" s="29"/>
      <c r="F1440" s="107"/>
    </row>
    <row r="1441" spans="1:6" outlineLevel="1" x14ac:dyDescent="0.2">
      <c r="A1441" s="29"/>
      <c r="B1441" s="29"/>
      <c r="C1441" s="29"/>
      <c r="D1441" s="29"/>
      <c r="E1441" s="29"/>
      <c r="F1441" s="107"/>
    </row>
    <row r="1442" spans="1:6" outlineLevel="1" x14ac:dyDescent="0.2">
      <c r="A1442" s="151" t="s">
        <v>217</v>
      </c>
      <c r="B1442" s="151"/>
      <c r="C1442" s="151"/>
      <c r="D1442" s="151"/>
      <c r="E1442" s="151"/>
      <c r="F1442" s="152"/>
    </row>
    <row r="1443" spans="1:6" outlineLevel="1" x14ac:dyDescent="0.2">
      <c r="A1443" s="29">
        <v>1</v>
      </c>
      <c r="B1443" s="31" t="s">
        <v>218</v>
      </c>
      <c r="C1443" s="29"/>
      <c r="D1443" s="29"/>
      <c r="E1443" s="29"/>
      <c r="F1443" s="107"/>
    </row>
    <row r="1444" spans="1:6" outlineLevel="1" x14ac:dyDescent="0.2">
      <c r="A1444" s="29">
        <v>2</v>
      </c>
      <c r="B1444" s="31" t="s">
        <v>833</v>
      </c>
      <c r="C1444" s="29"/>
      <c r="D1444" s="29"/>
      <c r="E1444" s="29"/>
      <c r="F1444" s="107"/>
    </row>
    <row r="1445" spans="1:6" ht="25.5" outlineLevel="1" x14ac:dyDescent="0.2">
      <c r="A1445" s="29">
        <v>3</v>
      </c>
      <c r="B1445" s="31" t="s">
        <v>834</v>
      </c>
      <c r="C1445" s="29"/>
      <c r="D1445" s="29"/>
      <c r="E1445" s="29"/>
      <c r="F1445" s="107"/>
    </row>
    <row r="1446" spans="1:6" outlineLevel="1" x14ac:dyDescent="0.2">
      <c r="A1446" s="29">
        <v>4</v>
      </c>
      <c r="B1446" s="31" t="s">
        <v>835</v>
      </c>
      <c r="C1446" s="29"/>
      <c r="D1446" s="29"/>
      <c r="E1446" s="29"/>
      <c r="F1446" s="107"/>
    </row>
    <row r="1447" spans="1:6" outlineLevel="1" x14ac:dyDescent="0.2">
      <c r="A1447" s="29"/>
      <c r="B1447" s="29"/>
      <c r="C1447" s="29"/>
      <c r="D1447" s="29"/>
      <c r="E1447" s="29"/>
      <c r="F1447" s="107"/>
    </row>
    <row r="1448" spans="1:6" outlineLevel="1" x14ac:dyDescent="0.2">
      <c r="A1448" s="151" t="s">
        <v>219</v>
      </c>
      <c r="B1448" s="151"/>
      <c r="C1448" s="151"/>
      <c r="D1448" s="151"/>
      <c r="E1448" s="151"/>
      <c r="F1448" s="152"/>
    </row>
    <row r="1449" spans="1:6" ht="25.5" outlineLevel="1" x14ac:dyDescent="0.2">
      <c r="A1449" s="29">
        <v>1</v>
      </c>
      <c r="B1449" s="31" t="s">
        <v>220</v>
      </c>
      <c r="C1449" s="29"/>
      <c r="D1449" s="29"/>
      <c r="E1449" s="29"/>
      <c r="F1449" s="107"/>
    </row>
    <row r="1450" spans="1:6" outlineLevel="1" x14ac:dyDescent="0.2">
      <c r="A1450" s="29">
        <v>2</v>
      </c>
      <c r="B1450" s="31" t="s">
        <v>836</v>
      </c>
      <c r="C1450" s="29"/>
      <c r="D1450" s="29"/>
      <c r="E1450" s="29"/>
      <c r="F1450" s="107"/>
    </row>
    <row r="1451" spans="1:6" outlineLevel="1" x14ac:dyDescent="0.2">
      <c r="A1451" s="29">
        <v>3</v>
      </c>
      <c r="B1451" s="31" t="s">
        <v>837</v>
      </c>
      <c r="C1451" s="29"/>
      <c r="D1451" s="29"/>
      <c r="E1451" s="29"/>
      <c r="F1451" s="107"/>
    </row>
    <row r="1452" spans="1:6" outlineLevel="1" x14ac:dyDescent="0.2">
      <c r="A1452" s="29">
        <v>4</v>
      </c>
      <c r="B1452" s="31" t="s">
        <v>838</v>
      </c>
      <c r="C1452" s="29"/>
      <c r="D1452" s="29"/>
      <c r="E1452" s="29"/>
      <c r="F1452" s="107"/>
    </row>
    <row r="1453" spans="1:6" ht="25.5" outlineLevel="1" x14ac:dyDescent="0.2">
      <c r="A1453" s="29">
        <v>5</v>
      </c>
      <c r="B1453" s="31" t="s">
        <v>839</v>
      </c>
      <c r="C1453" s="29"/>
      <c r="D1453" s="29"/>
      <c r="E1453" s="29"/>
      <c r="F1453" s="107"/>
    </row>
    <row r="1454" spans="1:6" outlineLevel="1" x14ac:dyDescent="0.2">
      <c r="A1454" s="29"/>
      <c r="B1454" s="29"/>
      <c r="C1454" s="29"/>
      <c r="D1454" s="29"/>
      <c r="E1454" s="29"/>
      <c r="F1454" s="107"/>
    </row>
    <row r="1455" spans="1:6" outlineLevel="1" x14ac:dyDescent="0.2">
      <c r="A1455" s="151" t="s">
        <v>221</v>
      </c>
      <c r="B1455" s="151"/>
      <c r="C1455" s="151"/>
      <c r="D1455" s="151"/>
      <c r="E1455" s="151"/>
      <c r="F1455" s="152"/>
    </row>
    <row r="1456" spans="1:6" outlineLevel="1" x14ac:dyDescent="0.2">
      <c r="A1456" s="29">
        <v>1</v>
      </c>
      <c r="B1456" s="31" t="s">
        <v>222</v>
      </c>
      <c r="C1456" s="29"/>
      <c r="D1456" s="29"/>
      <c r="E1456" s="29"/>
      <c r="F1456" s="107"/>
    </row>
    <row r="1457" spans="1:6" ht="25.5" outlineLevel="1" x14ac:dyDescent="0.2">
      <c r="A1457" s="29">
        <v>2</v>
      </c>
      <c r="B1457" s="31" t="s">
        <v>840</v>
      </c>
      <c r="C1457" s="29"/>
      <c r="D1457" s="29"/>
      <c r="E1457" s="29"/>
      <c r="F1457" s="107"/>
    </row>
    <row r="1458" spans="1:6" ht="25.5" outlineLevel="1" x14ac:dyDescent="0.2">
      <c r="A1458" s="29">
        <v>3</v>
      </c>
      <c r="B1458" s="31" t="s">
        <v>841</v>
      </c>
      <c r="C1458" s="29"/>
      <c r="D1458" s="29"/>
      <c r="E1458" s="29"/>
      <c r="F1458" s="107"/>
    </row>
    <row r="1459" spans="1:6" ht="25.5" outlineLevel="1" x14ac:dyDescent="0.2">
      <c r="A1459" s="29">
        <v>4</v>
      </c>
      <c r="B1459" s="31" t="s">
        <v>842</v>
      </c>
      <c r="C1459" s="29"/>
      <c r="D1459" s="29"/>
      <c r="E1459" s="29"/>
      <c r="F1459" s="107"/>
    </row>
    <row r="1460" spans="1:6" ht="25.5" outlineLevel="1" x14ac:dyDescent="0.2">
      <c r="A1460" s="29">
        <v>5</v>
      </c>
      <c r="B1460" s="31" t="s">
        <v>843</v>
      </c>
      <c r="C1460" s="29"/>
      <c r="D1460" s="29"/>
      <c r="E1460" s="29"/>
      <c r="F1460" s="107"/>
    </row>
    <row r="1461" spans="1:6" outlineLevel="1" x14ac:dyDescent="0.2">
      <c r="A1461" s="29"/>
      <c r="B1461" s="29"/>
      <c r="C1461" s="29"/>
      <c r="D1461" s="29"/>
      <c r="E1461" s="29"/>
      <c r="F1461" s="107"/>
    </row>
    <row r="1462" spans="1:6" outlineLevel="1" x14ac:dyDescent="0.2">
      <c r="A1462" s="151" t="s">
        <v>223</v>
      </c>
      <c r="B1462" s="151"/>
      <c r="C1462" s="151"/>
      <c r="D1462" s="151"/>
      <c r="E1462" s="151"/>
      <c r="F1462" s="152"/>
    </row>
    <row r="1463" spans="1:6" outlineLevel="1" x14ac:dyDescent="0.2">
      <c r="A1463" s="29">
        <v>1</v>
      </c>
      <c r="B1463" s="31" t="s">
        <v>224</v>
      </c>
      <c r="C1463" s="29"/>
      <c r="D1463" s="29"/>
      <c r="E1463" s="29"/>
      <c r="F1463" s="107"/>
    </row>
    <row r="1464" spans="1:6" outlineLevel="1" x14ac:dyDescent="0.2">
      <c r="A1464" s="29">
        <v>2</v>
      </c>
      <c r="B1464" s="31" t="s">
        <v>844</v>
      </c>
      <c r="C1464" s="29"/>
      <c r="D1464" s="29"/>
      <c r="E1464" s="29"/>
      <c r="F1464" s="107"/>
    </row>
    <row r="1465" spans="1:6" outlineLevel="1" x14ac:dyDescent="0.2">
      <c r="A1465" s="29">
        <v>3</v>
      </c>
      <c r="B1465" s="31" t="s">
        <v>845</v>
      </c>
      <c r="C1465" s="29"/>
      <c r="D1465" s="29"/>
      <c r="E1465" s="29"/>
      <c r="F1465" s="107"/>
    </row>
    <row r="1466" spans="1:6" ht="25.5" outlineLevel="1" x14ac:dyDescent="0.2">
      <c r="A1466" s="29">
        <v>4</v>
      </c>
      <c r="B1466" s="31" t="s">
        <v>846</v>
      </c>
      <c r="C1466" s="29"/>
      <c r="D1466" s="29"/>
      <c r="E1466" s="29"/>
      <c r="F1466" s="107"/>
    </row>
    <row r="1467" spans="1:6" outlineLevel="1" x14ac:dyDescent="0.2">
      <c r="A1467" s="29">
        <v>5</v>
      </c>
      <c r="B1467" s="31" t="s">
        <v>847</v>
      </c>
      <c r="C1467" s="29"/>
      <c r="D1467" s="29"/>
      <c r="E1467" s="29"/>
      <c r="F1467" s="107"/>
    </row>
    <row r="1468" spans="1:6" outlineLevel="1" x14ac:dyDescent="0.2">
      <c r="A1468" s="29"/>
      <c r="B1468" s="29"/>
      <c r="C1468" s="29"/>
      <c r="D1468" s="29"/>
      <c r="E1468" s="29"/>
      <c r="F1468" s="107"/>
    </row>
    <row r="1469" spans="1:6" outlineLevel="1" x14ac:dyDescent="0.2">
      <c r="A1469" s="151" t="s">
        <v>225</v>
      </c>
      <c r="B1469" s="151"/>
      <c r="C1469" s="151"/>
      <c r="D1469" s="151"/>
      <c r="E1469" s="151"/>
      <c r="F1469" s="152"/>
    </row>
    <row r="1470" spans="1:6" ht="25.5" outlineLevel="1" x14ac:dyDescent="0.2">
      <c r="A1470" s="29">
        <v>1</v>
      </c>
      <c r="B1470" s="31" t="s">
        <v>226</v>
      </c>
      <c r="C1470" s="29"/>
      <c r="D1470" s="29"/>
      <c r="E1470" s="29"/>
      <c r="F1470" s="107"/>
    </row>
    <row r="1471" spans="1:6" outlineLevel="1" x14ac:dyDescent="0.2">
      <c r="A1471" s="29">
        <v>2</v>
      </c>
      <c r="B1471" s="31" t="s">
        <v>848</v>
      </c>
      <c r="C1471" s="29"/>
      <c r="D1471" s="29"/>
      <c r="E1471" s="29"/>
      <c r="F1471" s="107"/>
    </row>
    <row r="1472" spans="1:6" outlineLevel="1" x14ac:dyDescent="0.2">
      <c r="A1472" s="29">
        <v>3</v>
      </c>
      <c r="B1472" s="31" t="s">
        <v>849</v>
      </c>
      <c r="C1472" s="29"/>
      <c r="D1472" s="29"/>
      <c r="E1472" s="29"/>
      <c r="F1472" s="107"/>
    </row>
    <row r="1473" spans="1:6" ht="25.5" outlineLevel="1" x14ac:dyDescent="0.2">
      <c r="A1473" s="29">
        <v>4</v>
      </c>
      <c r="B1473" s="31" t="s">
        <v>850</v>
      </c>
      <c r="C1473" s="29"/>
      <c r="D1473" s="29"/>
      <c r="E1473" s="29"/>
      <c r="F1473" s="107"/>
    </row>
    <row r="1474" spans="1:6" ht="25.5" outlineLevel="1" x14ac:dyDescent="0.2">
      <c r="A1474" s="29">
        <v>5</v>
      </c>
      <c r="B1474" s="31" t="s">
        <v>1981</v>
      </c>
      <c r="C1474" s="29"/>
      <c r="D1474" s="29"/>
      <c r="E1474" s="29"/>
      <c r="F1474" s="107"/>
    </row>
    <row r="1475" spans="1:6" ht="38.25" outlineLevel="1" x14ac:dyDescent="0.2">
      <c r="A1475" s="29">
        <v>6</v>
      </c>
      <c r="B1475" s="31" t="s">
        <v>851</v>
      </c>
      <c r="C1475" s="29"/>
      <c r="D1475" s="29"/>
      <c r="E1475" s="29"/>
      <c r="F1475" s="107"/>
    </row>
    <row r="1476" spans="1:6" outlineLevel="1" x14ac:dyDescent="0.2">
      <c r="A1476" s="29"/>
      <c r="B1476" s="29"/>
      <c r="C1476" s="29"/>
      <c r="D1476" s="29"/>
      <c r="E1476" s="29"/>
      <c r="F1476" s="107"/>
    </row>
    <row r="1477" spans="1:6" outlineLevel="1" x14ac:dyDescent="0.2">
      <c r="A1477" s="151" t="s">
        <v>227</v>
      </c>
      <c r="B1477" s="151"/>
      <c r="C1477" s="151"/>
      <c r="D1477" s="151"/>
      <c r="E1477" s="151"/>
      <c r="F1477" s="152"/>
    </row>
    <row r="1478" spans="1:6" outlineLevel="1" x14ac:dyDescent="0.2">
      <c r="A1478" s="29">
        <v>1</v>
      </c>
      <c r="B1478" s="31" t="s">
        <v>228</v>
      </c>
      <c r="C1478" s="29"/>
      <c r="D1478" s="29"/>
      <c r="E1478" s="29"/>
      <c r="F1478" s="107"/>
    </row>
    <row r="1479" spans="1:6" outlineLevel="1" x14ac:dyDescent="0.2">
      <c r="A1479" s="29">
        <v>2</v>
      </c>
      <c r="B1479" s="31" t="s">
        <v>844</v>
      </c>
      <c r="C1479" s="29"/>
      <c r="D1479" s="29"/>
      <c r="E1479" s="29"/>
      <c r="F1479" s="107"/>
    </row>
    <row r="1480" spans="1:6" outlineLevel="1" x14ac:dyDescent="0.2">
      <c r="A1480" s="29">
        <v>3</v>
      </c>
      <c r="B1480" s="31" t="s">
        <v>845</v>
      </c>
      <c r="C1480" s="29"/>
      <c r="D1480" s="29"/>
      <c r="E1480" s="29"/>
      <c r="F1480" s="107"/>
    </row>
    <row r="1481" spans="1:6" ht="25.5" outlineLevel="1" x14ac:dyDescent="0.2">
      <c r="A1481" s="29">
        <v>4</v>
      </c>
      <c r="B1481" s="31" t="s">
        <v>846</v>
      </c>
      <c r="C1481" s="29"/>
      <c r="D1481" s="29"/>
      <c r="E1481" s="29"/>
      <c r="F1481" s="107"/>
    </row>
    <row r="1482" spans="1:6" outlineLevel="1" x14ac:dyDescent="0.2">
      <c r="A1482" s="29">
        <v>5</v>
      </c>
      <c r="B1482" s="31" t="s">
        <v>847</v>
      </c>
      <c r="C1482" s="29"/>
      <c r="D1482" s="29"/>
      <c r="E1482" s="29"/>
      <c r="F1482" s="107"/>
    </row>
    <row r="1483" spans="1:6" outlineLevel="1" x14ac:dyDescent="0.2">
      <c r="A1483" s="29"/>
      <c r="B1483" s="29"/>
      <c r="C1483" s="29"/>
      <c r="D1483" s="29"/>
      <c r="E1483" s="29"/>
      <c r="F1483" s="107"/>
    </row>
    <row r="1484" spans="1:6" outlineLevel="1" x14ac:dyDescent="0.2">
      <c r="A1484" s="151" t="s">
        <v>229</v>
      </c>
      <c r="B1484" s="151"/>
      <c r="C1484" s="151"/>
      <c r="D1484" s="151"/>
      <c r="E1484" s="151"/>
      <c r="F1484" s="152"/>
    </row>
    <row r="1485" spans="1:6" outlineLevel="1" x14ac:dyDescent="0.2">
      <c r="A1485" s="29">
        <v>1</v>
      </c>
      <c r="B1485" s="31" t="s">
        <v>230</v>
      </c>
      <c r="C1485" s="29"/>
      <c r="D1485" s="29"/>
      <c r="E1485" s="29"/>
      <c r="F1485" s="107"/>
    </row>
    <row r="1486" spans="1:6" outlineLevel="1" x14ac:dyDescent="0.2">
      <c r="A1486" s="29">
        <v>2</v>
      </c>
      <c r="B1486" s="31" t="s">
        <v>852</v>
      </c>
      <c r="C1486" s="29"/>
      <c r="D1486" s="29"/>
      <c r="E1486" s="29"/>
      <c r="F1486" s="107"/>
    </row>
    <row r="1487" spans="1:6" ht="25.5" outlineLevel="1" x14ac:dyDescent="0.2">
      <c r="A1487" s="29">
        <v>3</v>
      </c>
      <c r="B1487" s="31" t="s">
        <v>853</v>
      </c>
      <c r="C1487" s="29"/>
      <c r="D1487" s="29"/>
      <c r="E1487" s="29"/>
      <c r="F1487" s="107"/>
    </row>
    <row r="1488" spans="1:6" outlineLevel="1" x14ac:dyDescent="0.2">
      <c r="A1488" s="29">
        <v>4</v>
      </c>
      <c r="B1488" s="31" t="s">
        <v>854</v>
      </c>
      <c r="C1488" s="29"/>
      <c r="D1488" s="29"/>
      <c r="E1488" s="29"/>
      <c r="F1488" s="107"/>
    </row>
    <row r="1489" spans="1:6" outlineLevel="1" x14ac:dyDescent="0.2">
      <c r="A1489" s="29"/>
      <c r="B1489" s="29"/>
      <c r="C1489" s="29"/>
      <c r="D1489" s="29"/>
      <c r="E1489" s="29"/>
      <c r="F1489" s="107"/>
    </row>
    <row r="1490" spans="1:6" outlineLevel="1" x14ac:dyDescent="0.2">
      <c r="A1490" s="151" t="s">
        <v>231</v>
      </c>
      <c r="B1490" s="151"/>
      <c r="C1490" s="151"/>
      <c r="D1490" s="151"/>
      <c r="E1490" s="151"/>
      <c r="F1490" s="152"/>
    </row>
    <row r="1491" spans="1:6" outlineLevel="1" x14ac:dyDescent="0.2">
      <c r="A1491" s="29">
        <v>1</v>
      </c>
      <c r="B1491" s="31" t="s">
        <v>233</v>
      </c>
      <c r="C1491" s="29"/>
      <c r="D1491" s="29"/>
      <c r="E1491" s="29"/>
      <c r="F1491" s="107"/>
    </row>
    <row r="1492" spans="1:6" outlineLevel="1" x14ac:dyDescent="0.2">
      <c r="A1492" s="29">
        <v>2</v>
      </c>
      <c r="B1492" s="31" t="s">
        <v>855</v>
      </c>
      <c r="C1492" s="29"/>
      <c r="D1492" s="29"/>
      <c r="E1492" s="29"/>
      <c r="F1492" s="107"/>
    </row>
    <row r="1493" spans="1:6" outlineLevel="1" x14ac:dyDescent="0.2">
      <c r="A1493" s="29">
        <v>3</v>
      </c>
      <c r="B1493" s="31" t="s">
        <v>856</v>
      </c>
      <c r="C1493" s="29"/>
      <c r="D1493" s="29"/>
      <c r="E1493" s="29"/>
      <c r="F1493" s="107"/>
    </row>
    <row r="1494" spans="1:6" ht="25.5" outlineLevel="1" x14ac:dyDescent="0.2">
      <c r="A1494" s="29">
        <v>4</v>
      </c>
      <c r="B1494" s="31" t="s">
        <v>857</v>
      </c>
      <c r="C1494" s="29"/>
      <c r="D1494" s="29"/>
      <c r="E1494" s="29"/>
      <c r="F1494" s="107"/>
    </row>
    <row r="1495" spans="1:6" outlineLevel="1" x14ac:dyDescent="0.2">
      <c r="A1495" s="29"/>
      <c r="B1495" s="29"/>
      <c r="C1495" s="29"/>
      <c r="D1495" s="29"/>
      <c r="E1495" s="29"/>
      <c r="F1495" s="107"/>
    </row>
    <row r="1496" spans="1:6" outlineLevel="1" x14ac:dyDescent="0.2">
      <c r="A1496" s="151" t="s">
        <v>234</v>
      </c>
      <c r="B1496" s="151"/>
      <c r="C1496" s="151"/>
      <c r="D1496" s="151"/>
      <c r="E1496" s="151"/>
      <c r="F1496" s="152"/>
    </row>
    <row r="1497" spans="1:6" ht="25.5" outlineLevel="1" x14ac:dyDescent="0.2">
      <c r="A1497" s="29">
        <v>1</v>
      </c>
      <c r="B1497" s="31" t="s">
        <v>235</v>
      </c>
      <c r="C1497" s="29"/>
      <c r="D1497" s="29"/>
      <c r="E1497" s="29"/>
      <c r="F1497" s="107"/>
    </row>
    <row r="1498" spans="1:6" ht="25.5" outlineLevel="1" x14ac:dyDescent="0.2">
      <c r="A1498" s="29">
        <v>2</v>
      </c>
      <c r="B1498" s="31" t="s">
        <v>1982</v>
      </c>
      <c r="C1498" s="29"/>
      <c r="D1498" s="29"/>
      <c r="E1498" s="29"/>
      <c r="F1498" s="107"/>
    </row>
    <row r="1499" spans="1:6" ht="25.5" outlineLevel="1" x14ac:dyDescent="0.2">
      <c r="A1499" s="29">
        <v>3</v>
      </c>
      <c r="B1499" s="31" t="s">
        <v>858</v>
      </c>
      <c r="C1499" s="29"/>
      <c r="D1499" s="29"/>
      <c r="E1499" s="29"/>
      <c r="F1499" s="107"/>
    </row>
    <row r="1500" spans="1:6" outlineLevel="1" x14ac:dyDescent="0.2">
      <c r="A1500" s="29">
        <v>4</v>
      </c>
      <c r="B1500" s="31" t="s">
        <v>1983</v>
      </c>
      <c r="C1500" s="29"/>
      <c r="D1500" s="29"/>
      <c r="E1500" s="29"/>
      <c r="F1500" s="107"/>
    </row>
    <row r="1501" spans="1:6" outlineLevel="1" x14ac:dyDescent="0.2">
      <c r="A1501" s="29"/>
      <c r="B1501" s="29"/>
      <c r="C1501" s="29"/>
      <c r="D1501" s="29"/>
      <c r="E1501" s="29"/>
      <c r="F1501" s="107"/>
    </row>
    <row r="1502" spans="1:6" outlineLevel="1" x14ac:dyDescent="0.2">
      <c r="A1502" s="151" t="s">
        <v>236</v>
      </c>
      <c r="B1502" s="151"/>
      <c r="C1502" s="151"/>
      <c r="D1502" s="151"/>
      <c r="E1502" s="151"/>
      <c r="F1502" s="152"/>
    </row>
    <row r="1503" spans="1:6" outlineLevel="1" x14ac:dyDescent="0.2">
      <c r="A1503" s="29">
        <v>1</v>
      </c>
      <c r="B1503" s="31" t="s">
        <v>237</v>
      </c>
      <c r="C1503" s="29"/>
      <c r="D1503" s="29"/>
      <c r="E1503" s="29"/>
      <c r="F1503" s="107"/>
    </row>
    <row r="1504" spans="1:6" outlineLevel="1" x14ac:dyDescent="0.2">
      <c r="A1504" s="29">
        <v>2</v>
      </c>
      <c r="B1504" s="31" t="s">
        <v>844</v>
      </c>
      <c r="C1504" s="29"/>
      <c r="D1504" s="29"/>
      <c r="E1504" s="29"/>
      <c r="F1504" s="107"/>
    </row>
    <row r="1505" spans="1:6" outlineLevel="1" x14ac:dyDescent="0.2">
      <c r="A1505" s="29">
        <v>3</v>
      </c>
      <c r="B1505" s="31" t="s">
        <v>845</v>
      </c>
      <c r="C1505" s="29"/>
      <c r="D1505" s="29"/>
      <c r="E1505" s="29"/>
      <c r="F1505" s="107"/>
    </row>
    <row r="1506" spans="1:6" ht="25.5" outlineLevel="1" x14ac:dyDescent="0.2">
      <c r="A1506" s="29">
        <v>4</v>
      </c>
      <c r="B1506" s="31" t="s">
        <v>846</v>
      </c>
      <c r="C1506" s="29"/>
      <c r="D1506" s="29"/>
      <c r="E1506" s="29"/>
      <c r="F1506" s="107"/>
    </row>
    <row r="1507" spans="1:6" outlineLevel="1" x14ac:dyDescent="0.2">
      <c r="A1507" s="29">
        <v>5</v>
      </c>
      <c r="B1507" s="31" t="s">
        <v>847</v>
      </c>
      <c r="C1507" s="29"/>
      <c r="D1507" s="29"/>
      <c r="E1507" s="29"/>
      <c r="F1507" s="107"/>
    </row>
    <row r="1508" spans="1:6" outlineLevel="1" x14ac:dyDescent="0.2">
      <c r="A1508" s="29"/>
      <c r="B1508" s="29"/>
      <c r="C1508" s="29"/>
      <c r="D1508" s="29"/>
      <c r="E1508" s="29"/>
      <c r="F1508" s="107"/>
    </row>
    <row r="1509" spans="1:6" outlineLevel="1" x14ac:dyDescent="0.2">
      <c r="A1509" s="151" t="s">
        <v>238</v>
      </c>
      <c r="B1509" s="151"/>
      <c r="C1509" s="151"/>
      <c r="D1509" s="151"/>
      <c r="E1509" s="151"/>
      <c r="F1509" s="152"/>
    </row>
    <row r="1510" spans="1:6" ht="25.5" outlineLevel="1" x14ac:dyDescent="0.2">
      <c r="A1510" s="29">
        <v>1</v>
      </c>
      <c r="B1510" s="31" t="s">
        <v>240</v>
      </c>
      <c r="C1510" s="29"/>
      <c r="D1510" s="29"/>
      <c r="E1510" s="29"/>
      <c r="F1510" s="107"/>
    </row>
    <row r="1511" spans="1:6" outlineLevel="1" x14ac:dyDescent="0.2">
      <c r="A1511" s="29">
        <v>2</v>
      </c>
      <c r="B1511" s="31" t="s">
        <v>859</v>
      </c>
      <c r="C1511" s="29"/>
      <c r="D1511" s="29"/>
      <c r="E1511" s="29"/>
      <c r="F1511" s="107"/>
    </row>
    <row r="1512" spans="1:6" ht="25.5" outlineLevel="1" x14ac:dyDescent="0.2">
      <c r="A1512" s="29">
        <v>3</v>
      </c>
      <c r="B1512" s="31" t="s">
        <v>860</v>
      </c>
      <c r="C1512" s="29"/>
      <c r="D1512" s="29"/>
      <c r="E1512" s="29"/>
      <c r="F1512" s="107"/>
    </row>
    <row r="1513" spans="1:6" outlineLevel="1" x14ac:dyDescent="0.2">
      <c r="A1513" s="29">
        <v>4</v>
      </c>
      <c r="B1513" s="31" t="s">
        <v>861</v>
      </c>
      <c r="C1513" s="29"/>
      <c r="D1513" s="29"/>
      <c r="E1513" s="29"/>
      <c r="F1513" s="107"/>
    </row>
    <row r="1514" spans="1:6" outlineLevel="1" x14ac:dyDescent="0.2">
      <c r="A1514" s="29"/>
      <c r="B1514" s="29"/>
      <c r="C1514" s="29"/>
      <c r="D1514" s="29"/>
      <c r="E1514" s="29"/>
      <c r="F1514" s="107"/>
    </row>
    <row r="1515" spans="1:6" outlineLevel="1" x14ac:dyDescent="0.2">
      <c r="A1515" s="151" t="s">
        <v>241</v>
      </c>
      <c r="B1515" s="151"/>
      <c r="C1515" s="151"/>
      <c r="D1515" s="151"/>
      <c r="E1515" s="151"/>
      <c r="F1515" s="152"/>
    </row>
    <row r="1516" spans="1:6" outlineLevel="1" x14ac:dyDescent="0.2">
      <c r="A1516" s="29">
        <v>1</v>
      </c>
      <c r="B1516" s="31" t="s">
        <v>244</v>
      </c>
      <c r="C1516" s="29"/>
      <c r="D1516" s="29"/>
      <c r="E1516" s="29"/>
      <c r="F1516" s="107"/>
    </row>
    <row r="1517" spans="1:6" outlineLevel="1" x14ac:dyDescent="0.2">
      <c r="A1517" s="29">
        <v>2</v>
      </c>
      <c r="B1517" s="31" t="s">
        <v>862</v>
      </c>
      <c r="C1517" s="29"/>
      <c r="D1517" s="29"/>
      <c r="E1517" s="29"/>
      <c r="F1517" s="107"/>
    </row>
    <row r="1518" spans="1:6" ht="25.5" outlineLevel="1" x14ac:dyDescent="0.2">
      <c r="A1518" s="29">
        <v>3</v>
      </c>
      <c r="B1518" s="31" t="s">
        <v>863</v>
      </c>
      <c r="C1518" s="29"/>
      <c r="D1518" s="29"/>
      <c r="E1518" s="29"/>
      <c r="F1518" s="107"/>
    </row>
    <row r="1519" spans="1:6" outlineLevel="1" x14ac:dyDescent="0.2">
      <c r="A1519" s="29">
        <v>4</v>
      </c>
      <c r="B1519" s="31" t="s">
        <v>864</v>
      </c>
      <c r="C1519" s="29"/>
      <c r="D1519" s="29"/>
      <c r="E1519" s="29"/>
      <c r="F1519" s="107"/>
    </row>
    <row r="1520" spans="1:6" outlineLevel="1" x14ac:dyDescent="0.2">
      <c r="A1520" s="29">
        <v>5</v>
      </c>
      <c r="B1520" s="31" t="s">
        <v>865</v>
      </c>
      <c r="C1520" s="29"/>
      <c r="D1520" s="29"/>
      <c r="E1520" s="29"/>
      <c r="F1520" s="107"/>
    </row>
    <row r="1521" spans="1:6" outlineLevel="1" x14ac:dyDescent="0.2">
      <c r="A1521" s="29"/>
      <c r="B1521" s="29"/>
      <c r="C1521" s="29"/>
      <c r="D1521" s="29"/>
      <c r="E1521" s="29"/>
      <c r="F1521" s="107"/>
    </row>
    <row r="1522" spans="1:6" outlineLevel="1" x14ac:dyDescent="0.2">
      <c r="A1522" s="151" t="s">
        <v>245</v>
      </c>
      <c r="B1522" s="151"/>
      <c r="C1522" s="151"/>
      <c r="D1522" s="151"/>
      <c r="E1522" s="151"/>
      <c r="F1522" s="152"/>
    </row>
    <row r="1523" spans="1:6" ht="25.5" outlineLevel="1" x14ac:dyDescent="0.2">
      <c r="A1523" s="29">
        <v>1</v>
      </c>
      <c r="B1523" s="31" t="s">
        <v>247</v>
      </c>
      <c r="C1523" s="29"/>
      <c r="D1523" s="29"/>
      <c r="E1523" s="29"/>
      <c r="F1523" s="107"/>
    </row>
    <row r="1524" spans="1:6" outlineLevel="1" x14ac:dyDescent="0.2">
      <c r="A1524" s="29">
        <v>2</v>
      </c>
      <c r="B1524" s="31" t="s">
        <v>862</v>
      </c>
      <c r="C1524" s="29"/>
      <c r="D1524" s="29"/>
      <c r="E1524" s="29"/>
      <c r="F1524" s="107"/>
    </row>
    <row r="1525" spans="1:6" ht="25.5" outlineLevel="1" x14ac:dyDescent="0.2">
      <c r="A1525" s="29">
        <v>3</v>
      </c>
      <c r="B1525" s="31" t="s">
        <v>863</v>
      </c>
      <c r="C1525" s="29"/>
      <c r="D1525" s="29"/>
      <c r="E1525" s="29"/>
      <c r="F1525" s="107"/>
    </row>
    <row r="1526" spans="1:6" outlineLevel="1" x14ac:dyDescent="0.2">
      <c r="A1526" s="29">
        <v>4</v>
      </c>
      <c r="B1526" s="31" t="s">
        <v>864</v>
      </c>
      <c r="C1526" s="29"/>
      <c r="D1526" s="29"/>
      <c r="E1526" s="29"/>
      <c r="F1526" s="107"/>
    </row>
    <row r="1527" spans="1:6" outlineLevel="1" x14ac:dyDescent="0.2">
      <c r="A1527" s="29">
        <v>5</v>
      </c>
      <c r="B1527" s="31" t="s">
        <v>865</v>
      </c>
      <c r="C1527" s="29"/>
      <c r="D1527" s="29"/>
      <c r="E1527" s="29"/>
      <c r="F1527" s="107"/>
    </row>
    <row r="1528" spans="1:6" outlineLevel="1" x14ac:dyDescent="0.2">
      <c r="A1528" s="29"/>
      <c r="B1528" s="29"/>
      <c r="C1528" s="29"/>
      <c r="D1528" s="29"/>
      <c r="E1528" s="29"/>
      <c r="F1528" s="107"/>
    </row>
    <row r="1529" spans="1:6" outlineLevel="1" x14ac:dyDescent="0.2">
      <c r="A1529" s="151" t="s">
        <v>248</v>
      </c>
      <c r="B1529" s="151"/>
      <c r="C1529" s="151"/>
      <c r="D1529" s="151"/>
      <c r="E1529" s="151"/>
      <c r="F1529" s="152"/>
    </row>
    <row r="1530" spans="1:6" outlineLevel="1" x14ac:dyDescent="0.2">
      <c r="A1530" s="29">
        <v>1</v>
      </c>
      <c r="B1530" s="31" t="s">
        <v>250</v>
      </c>
      <c r="C1530" s="29"/>
      <c r="D1530" s="29"/>
      <c r="E1530" s="29"/>
      <c r="F1530" s="107"/>
    </row>
    <row r="1531" spans="1:6" outlineLevel="1" x14ac:dyDescent="0.2">
      <c r="A1531" s="29">
        <v>2</v>
      </c>
      <c r="B1531" s="31" t="s">
        <v>862</v>
      </c>
      <c r="C1531" s="29"/>
      <c r="D1531" s="29"/>
      <c r="E1531" s="29"/>
      <c r="F1531" s="107"/>
    </row>
    <row r="1532" spans="1:6" ht="25.5" outlineLevel="1" x14ac:dyDescent="0.2">
      <c r="A1532" s="29">
        <v>3</v>
      </c>
      <c r="B1532" s="31" t="s">
        <v>863</v>
      </c>
      <c r="C1532" s="29"/>
      <c r="D1532" s="29"/>
      <c r="E1532" s="29"/>
      <c r="F1532" s="107"/>
    </row>
    <row r="1533" spans="1:6" outlineLevel="1" x14ac:dyDescent="0.2">
      <c r="A1533" s="29">
        <v>4</v>
      </c>
      <c r="B1533" s="31" t="s">
        <v>864</v>
      </c>
      <c r="C1533" s="29"/>
      <c r="D1533" s="29"/>
      <c r="E1533" s="29"/>
      <c r="F1533" s="107"/>
    </row>
    <row r="1534" spans="1:6" outlineLevel="1" x14ac:dyDescent="0.2">
      <c r="A1534" s="29">
        <v>5</v>
      </c>
      <c r="B1534" s="31" t="s">
        <v>865</v>
      </c>
      <c r="C1534" s="29"/>
      <c r="D1534" s="29"/>
      <c r="E1534" s="29"/>
      <c r="F1534" s="107"/>
    </row>
    <row r="1535" spans="1:6" outlineLevel="1" x14ac:dyDescent="0.2">
      <c r="A1535" s="29"/>
      <c r="B1535" s="29"/>
      <c r="C1535" s="29"/>
      <c r="D1535" s="29"/>
      <c r="E1535" s="29"/>
      <c r="F1535" s="107"/>
    </row>
    <row r="1536" spans="1:6" outlineLevel="1" x14ac:dyDescent="0.2">
      <c r="A1536" s="151" t="s">
        <v>251</v>
      </c>
      <c r="B1536" s="151"/>
      <c r="C1536" s="151"/>
      <c r="D1536" s="151"/>
      <c r="E1536" s="151"/>
      <c r="F1536" s="152"/>
    </row>
    <row r="1537" spans="1:6" outlineLevel="1" x14ac:dyDescent="0.2">
      <c r="A1537" s="29">
        <v>1</v>
      </c>
      <c r="B1537" s="31" t="s">
        <v>253</v>
      </c>
      <c r="C1537" s="29"/>
      <c r="D1537" s="29"/>
      <c r="E1537" s="29"/>
      <c r="F1537" s="107"/>
    </row>
    <row r="1538" spans="1:6" outlineLevel="1" x14ac:dyDescent="0.2">
      <c r="A1538" s="29">
        <v>2</v>
      </c>
      <c r="B1538" s="31" t="s">
        <v>862</v>
      </c>
      <c r="C1538" s="29"/>
      <c r="D1538" s="29"/>
      <c r="E1538" s="29"/>
      <c r="F1538" s="107"/>
    </row>
    <row r="1539" spans="1:6" ht="25.5" outlineLevel="1" x14ac:dyDescent="0.2">
      <c r="A1539" s="29">
        <v>3</v>
      </c>
      <c r="B1539" s="31" t="s">
        <v>863</v>
      </c>
      <c r="C1539" s="29"/>
      <c r="D1539" s="29"/>
      <c r="E1539" s="29"/>
      <c r="F1539" s="107"/>
    </row>
    <row r="1540" spans="1:6" outlineLevel="1" x14ac:dyDescent="0.2">
      <c r="A1540" s="29">
        <v>4</v>
      </c>
      <c r="B1540" s="31" t="s">
        <v>864</v>
      </c>
      <c r="C1540" s="29"/>
      <c r="D1540" s="29"/>
      <c r="E1540" s="29"/>
      <c r="F1540" s="107"/>
    </row>
    <row r="1541" spans="1:6" outlineLevel="1" x14ac:dyDescent="0.2">
      <c r="A1541" s="29">
        <v>5</v>
      </c>
      <c r="B1541" s="31" t="s">
        <v>865</v>
      </c>
      <c r="C1541" s="29"/>
      <c r="D1541" s="29"/>
      <c r="E1541" s="29"/>
      <c r="F1541" s="107"/>
    </row>
    <row r="1542" spans="1:6" outlineLevel="1" x14ac:dyDescent="0.2">
      <c r="A1542" s="29"/>
      <c r="B1542" s="29"/>
      <c r="C1542" s="29"/>
      <c r="D1542" s="29"/>
      <c r="E1542" s="29"/>
      <c r="F1542" s="107"/>
    </row>
    <row r="1543" spans="1:6" outlineLevel="1" x14ac:dyDescent="0.2">
      <c r="A1543" s="151" t="s">
        <v>2513</v>
      </c>
      <c r="B1543" s="151"/>
      <c r="C1543" s="151"/>
      <c r="D1543" s="151"/>
      <c r="E1543" s="151"/>
      <c r="F1543" s="152"/>
    </row>
    <row r="1544" spans="1:6" ht="38.25" outlineLevel="1" x14ac:dyDescent="0.2">
      <c r="A1544" s="29">
        <v>1</v>
      </c>
      <c r="B1544" s="31" t="s">
        <v>1984</v>
      </c>
      <c r="C1544" s="29"/>
      <c r="D1544" s="29"/>
      <c r="E1544" s="29"/>
      <c r="F1544" s="107"/>
    </row>
    <row r="1545" spans="1:6" outlineLevel="1" x14ac:dyDescent="0.2">
      <c r="A1545" s="29">
        <v>2</v>
      </c>
      <c r="B1545" s="31" t="s">
        <v>2284</v>
      </c>
      <c r="C1545" s="29"/>
      <c r="D1545" s="29"/>
      <c r="E1545" s="29"/>
      <c r="F1545" s="107"/>
    </row>
    <row r="1546" spans="1:6" outlineLevel="1" x14ac:dyDescent="0.2">
      <c r="A1546" s="29">
        <v>3</v>
      </c>
      <c r="B1546" s="31" t="s">
        <v>2285</v>
      </c>
      <c r="C1546" s="29"/>
      <c r="D1546" s="29"/>
      <c r="E1546" s="29"/>
      <c r="F1546" s="107"/>
    </row>
    <row r="1547" spans="1:6" outlineLevel="1" x14ac:dyDescent="0.2">
      <c r="A1547" s="29"/>
      <c r="B1547" s="29"/>
      <c r="C1547" s="29"/>
      <c r="D1547" s="29"/>
      <c r="E1547" s="29"/>
      <c r="F1547" s="107"/>
    </row>
    <row r="1548" spans="1:6" outlineLevel="1" x14ac:dyDescent="0.2">
      <c r="A1548" s="151" t="s">
        <v>2514</v>
      </c>
      <c r="B1548" s="151"/>
      <c r="C1548" s="151"/>
      <c r="D1548" s="151"/>
      <c r="E1548" s="151"/>
      <c r="F1548" s="152"/>
    </row>
    <row r="1549" spans="1:6" ht="38.25" outlineLevel="1" x14ac:dyDescent="0.2">
      <c r="A1549" s="29">
        <v>1</v>
      </c>
      <c r="B1549" s="31" t="s">
        <v>2504</v>
      </c>
      <c r="C1549" s="29"/>
      <c r="D1549" s="29"/>
      <c r="E1549" s="29"/>
      <c r="F1549" s="107"/>
    </row>
    <row r="1550" spans="1:6" outlineLevel="1" x14ac:dyDescent="0.2">
      <c r="A1550" s="29">
        <v>2</v>
      </c>
      <c r="B1550" s="31" t="s">
        <v>2284</v>
      </c>
      <c r="C1550" s="29"/>
      <c r="D1550" s="29"/>
      <c r="E1550" s="29"/>
      <c r="F1550" s="107"/>
    </row>
    <row r="1551" spans="1:6" outlineLevel="1" x14ac:dyDescent="0.2">
      <c r="A1551" s="29">
        <v>3</v>
      </c>
      <c r="B1551" s="31" t="s">
        <v>2285</v>
      </c>
      <c r="C1551" s="29"/>
      <c r="D1551" s="29"/>
      <c r="E1551" s="29"/>
      <c r="F1551" s="107"/>
    </row>
    <row r="1552" spans="1:6" outlineLevel="1" x14ac:dyDescent="0.2">
      <c r="A1552" s="29"/>
      <c r="B1552" s="29"/>
      <c r="C1552" s="29"/>
      <c r="D1552" s="29"/>
      <c r="E1552" s="29"/>
      <c r="F1552" s="107"/>
    </row>
    <row r="1553" spans="1:6" outlineLevel="1" x14ac:dyDescent="0.2">
      <c r="A1553" s="151" t="s">
        <v>2515</v>
      </c>
      <c r="B1553" s="151"/>
      <c r="C1553" s="151"/>
      <c r="D1553" s="151"/>
      <c r="E1553" s="151"/>
      <c r="F1553" s="152"/>
    </row>
    <row r="1554" spans="1:6" ht="38.25" outlineLevel="1" x14ac:dyDescent="0.2">
      <c r="A1554" s="29">
        <v>1</v>
      </c>
      <c r="B1554" s="31" t="s">
        <v>2505</v>
      </c>
      <c r="C1554" s="29"/>
      <c r="D1554" s="29"/>
      <c r="E1554" s="29"/>
      <c r="F1554" s="107"/>
    </row>
    <row r="1555" spans="1:6" outlineLevel="1" x14ac:dyDescent="0.2">
      <c r="A1555" s="29">
        <v>2</v>
      </c>
      <c r="B1555" s="31" t="s">
        <v>866</v>
      </c>
      <c r="C1555" s="29"/>
      <c r="D1555" s="29"/>
      <c r="E1555" s="29"/>
      <c r="F1555" s="107"/>
    </row>
    <row r="1556" spans="1:6" ht="25.5" outlineLevel="1" x14ac:dyDescent="0.2">
      <c r="A1556" s="29">
        <v>3</v>
      </c>
      <c r="B1556" s="31" t="s">
        <v>867</v>
      </c>
      <c r="C1556" s="29"/>
      <c r="D1556" s="29"/>
      <c r="E1556" s="29"/>
      <c r="F1556" s="107"/>
    </row>
    <row r="1557" spans="1:6" ht="25.5" outlineLevel="1" x14ac:dyDescent="0.2">
      <c r="A1557" s="29">
        <v>4</v>
      </c>
      <c r="B1557" s="31" t="s">
        <v>2506</v>
      </c>
      <c r="C1557" s="29"/>
      <c r="D1557" s="29"/>
      <c r="E1557" s="29"/>
      <c r="F1557" s="107"/>
    </row>
    <row r="1558" spans="1:6" ht="38.25" outlineLevel="1" x14ac:dyDescent="0.2">
      <c r="A1558" s="29">
        <v>5</v>
      </c>
      <c r="B1558" s="31" t="s">
        <v>2507</v>
      </c>
      <c r="C1558" s="29"/>
      <c r="D1558" s="29"/>
      <c r="E1558" s="29"/>
      <c r="F1558" s="107"/>
    </row>
    <row r="1559" spans="1:6" ht="25.5" outlineLevel="1" x14ac:dyDescent="0.2">
      <c r="A1559" s="29">
        <v>6</v>
      </c>
      <c r="B1559" s="31" t="s">
        <v>868</v>
      </c>
      <c r="C1559" s="29"/>
      <c r="D1559" s="29"/>
      <c r="E1559" s="29"/>
      <c r="F1559" s="107"/>
    </row>
    <row r="1560" spans="1:6" outlineLevel="1" x14ac:dyDescent="0.2">
      <c r="A1560" s="29">
        <v>7</v>
      </c>
      <c r="B1560" s="31" t="s">
        <v>2286</v>
      </c>
      <c r="C1560" s="29"/>
      <c r="D1560" s="29"/>
      <c r="E1560" s="29"/>
      <c r="F1560" s="107"/>
    </row>
    <row r="1561" spans="1:6" outlineLevel="1" x14ac:dyDescent="0.2">
      <c r="A1561" s="29"/>
      <c r="B1561" s="29"/>
      <c r="C1561" s="29"/>
      <c r="D1561" s="29"/>
      <c r="E1561" s="29"/>
      <c r="F1561" s="107"/>
    </row>
    <row r="1562" spans="1:6" outlineLevel="1" x14ac:dyDescent="0.2">
      <c r="A1562" s="151" t="s">
        <v>2516</v>
      </c>
      <c r="B1562" s="151"/>
      <c r="C1562" s="151"/>
      <c r="D1562" s="151"/>
      <c r="E1562" s="151"/>
      <c r="F1562" s="152"/>
    </row>
    <row r="1563" spans="1:6" ht="25.5" outlineLevel="1" x14ac:dyDescent="0.2">
      <c r="A1563" s="29">
        <v>1</v>
      </c>
      <c r="B1563" s="31" t="s">
        <v>1985</v>
      </c>
      <c r="C1563" s="29"/>
      <c r="D1563" s="29"/>
      <c r="E1563" s="29"/>
      <c r="F1563" s="107"/>
    </row>
    <row r="1564" spans="1:6" outlineLevel="1" x14ac:dyDescent="0.2">
      <c r="A1564" s="29">
        <v>2</v>
      </c>
      <c r="B1564" s="31" t="s">
        <v>2284</v>
      </c>
      <c r="C1564" s="29"/>
      <c r="D1564" s="29"/>
      <c r="E1564" s="29"/>
      <c r="F1564" s="107"/>
    </row>
    <row r="1565" spans="1:6" outlineLevel="1" x14ac:dyDescent="0.2">
      <c r="A1565" s="29">
        <v>3</v>
      </c>
      <c r="B1565" s="31" t="s">
        <v>2285</v>
      </c>
      <c r="C1565" s="29"/>
      <c r="D1565" s="29"/>
      <c r="E1565" s="29"/>
      <c r="F1565" s="107"/>
    </row>
    <row r="1566" spans="1:6" outlineLevel="1" x14ac:dyDescent="0.2">
      <c r="A1566" s="29"/>
      <c r="B1566" s="29"/>
      <c r="C1566" s="29"/>
      <c r="D1566" s="29"/>
      <c r="E1566" s="29"/>
      <c r="F1566" s="107"/>
    </row>
    <row r="1567" spans="1:6" outlineLevel="1" x14ac:dyDescent="0.2">
      <c r="A1567" s="151" t="s">
        <v>2517</v>
      </c>
      <c r="B1567" s="151"/>
      <c r="C1567" s="151"/>
      <c r="D1567" s="151"/>
      <c r="E1567" s="151"/>
      <c r="F1567" s="152"/>
    </row>
    <row r="1568" spans="1:6" ht="25.5" outlineLevel="1" x14ac:dyDescent="0.2">
      <c r="A1568" s="29">
        <v>1</v>
      </c>
      <c r="B1568" s="31" t="s">
        <v>1986</v>
      </c>
      <c r="C1568" s="29"/>
      <c r="D1568" s="29"/>
      <c r="E1568" s="29"/>
      <c r="F1568" s="107"/>
    </row>
    <row r="1569" spans="1:6" ht="25.5" outlineLevel="1" x14ac:dyDescent="0.2">
      <c r="A1569" s="29">
        <v>2</v>
      </c>
      <c r="B1569" s="31" t="s">
        <v>2050</v>
      </c>
      <c r="C1569" s="29"/>
      <c r="D1569" s="29"/>
      <c r="E1569" s="29"/>
      <c r="F1569" s="107"/>
    </row>
    <row r="1570" spans="1:6" outlineLevel="1" x14ac:dyDescent="0.2">
      <c r="A1570" s="29">
        <v>3</v>
      </c>
      <c r="B1570" s="31" t="s">
        <v>2051</v>
      </c>
      <c r="C1570" s="29"/>
      <c r="D1570" s="29"/>
      <c r="E1570" s="29"/>
      <c r="F1570" s="107"/>
    </row>
    <row r="1571" spans="1:6" outlineLevel="1" x14ac:dyDescent="0.2">
      <c r="A1571" s="29"/>
      <c r="B1571" s="29"/>
      <c r="C1571" s="29"/>
      <c r="D1571" s="29"/>
      <c r="E1571" s="29"/>
      <c r="F1571" s="107"/>
    </row>
    <row r="1572" spans="1:6" outlineLevel="1" x14ac:dyDescent="0.2">
      <c r="A1572" s="151" t="s">
        <v>2518</v>
      </c>
      <c r="B1572" s="151"/>
      <c r="C1572" s="151"/>
      <c r="D1572" s="151"/>
      <c r="E1572" s="151"/>
      <c r="F1572" s="152"/>
    </row>
    <row r="1573" spans="1:6" ht="25.5" outlineLevel="1" x14ac:dyDescent="0.2">
      <c r="A1573" s="29">
        <v>1</v>
      </c>
      <c r="B1573" s="31" t="s">
        <v>1987</v>
      </c>
      <c r="C1573" s="29"/>
      <c r="D1573" s="29"/>
      <c r="E1573" s="29"/>
      <c r="F1573" s="107"/>
    </row>
    <row r="1574" spans="1:6" ht="25.5" outlineLevel="1" x14ac:dyDescent="0.2">
      <c r="A1574" s="29">
        <v>2</v>
      </c>
      <c r="B1574" s="31" t="s">
        <v>2052</v>
      </c>
      <c r="C1574" s="29"/>
      <c r="D1574" s="29"/>
      <c r="E1574" s="29"/>
      <c r="F1574" s="107"/>
    </row>
    <row r="1575" spans="1:6" outlineLevel="1" x14ac:dyDescent="0.2">
      <c r="A1575" s="29">
        <v>3</v>
      </c>
      <c r="B1575" s="31" t="s">
        <v>2053</v>
      </c>
      <c r="C1575" s="29"/>
      <c r="D1575" s="29"/>
      <c r="E1575" s="29"/>
      <c r="F1575" s="107"/>
    </row>
    <row r="1576" spans="1:6" outlineLevel="1" x14ac:dyDescent="0.2">
      <c r="A1576" s="29"/>
      <c r="B1576" s="29"/>
      <c r="C1576" s="29"/>
      <c r="D1576" s="29"/>
      <c r="E1576" s="29"/>
      <c r="F1576" s="107"/>
    </row>
    <row r="1577" spans="1:6" outlineLevel="1" x14ac:dyDescent="0.2">
      <c r="A1577" s="151" t="s">
        <v>2519</v>
      </c>
      <c r="B1577" s="151"/>
      <c r="C1577" s="151"/>
      <c r="D1577" s="151"/>
      <c r="E1577" s="151"/>
      <c r="F1577" s="152"/>
    </row>
    <row r="1578" spans="1:6" ht="25.5" outlineLevel="1" x14ac:dyDescent="0.2">
      <c r="A1578" s="29">
        <v>1</v>
      </c>
      <c r="B1578" s="31" t="s">
        <v>1988</v>
      </c>
      <c r="C1578" s="29"/>
      <c r="D1578" s="29"/>
      <c r="E1578" s="29"/>
      <c r="F1578" s="107"/>
    </row>
    <row r="1579" spans="1:6" ht="25.5" outlineLevel="1" x14ac:dyDescent="0.2">
      <c r="A1579" s="29">
        <v>2</v>
      </c>
      <c r="B1579" s="31" t="s">
        <v>869</v>
      </c>
      <c r="C1579" s="29"/>
      <c r="D1579" s="29"/>
      <c r="E1579" s="29"/>
      <c r="F1579" s="107"/>
    </row>
    <row r="1580" spans="1:6" ht="25.5" outlineLevel="1" x14ac:dyDescent="0.2">
      <c r="A1580" s="29">
        <v>3</v>
      </c>
      <c r="B1580" s="31" t="s">
        <v>870</v>
      </c>
      <c r="C1580" s="29"/>
      <c r="D1580" s="29"/>
      <c r="E1580" s="29"/>
      <c r="F1580" s="107"/>
    </row>
    <row r="1581" spans="1:6" ht="25.5" outlineLevel="1" x14ac:dyDescent="0.2">
      <c r="A1581" s="29">
        <v>4</v>
      </c>
      <c r="B1581" s="31" t="s">
        <v>871</v>
      </c>
      <c r="C1581" s="29"/>
      <c r="D1581" s="29"/>
      <c r="E1581" s="29"/>
      <c r="F1581" s="107"/>
    </row>
    <row r="1582" spans="1:6" ht="25.5" outlineLevel="1" x14ac:dyDescent="0.2">
      <c r="A1582" s="29">
        <v>5</v>
      </c>
      <c r="B1582" s="31" t="s">
        <v>872</v>
      </c>
      <c r="C1582" s="29"/>
      <c r="D1582" s="29"/>
      <c r="E1582" s="29"/>
      <c r="F1582" s="107"/>
    </row>
    <row r="1583" spans="1:6" ht="25.5" outlineLevel="1" x14ac:dyDescent="0.2">
      <c r="A1583" s="29">
        <v>6</v>
      </c>
      <c r="B1583" s="31" t="s">
        <v>873</v>
      </c>
      <c r="C1583" s="29"/>
      <c r="D1583" s="29"/>
      <c r="E1583" s="29"/>
      <c r="F1583" s="107"/>
    </row>
    <row r="1584" spans="1:6" ht="25.5" outlineLevel="1" x14ac:dyDescent="0.2">
      <c r="A1584" s="29">
        <v>7</v>
      </c>
      <c r="B1584" s="31" t="s">
        <v>874</v>
      </c>
      <c r="C1584" s="29"/>
      <c r="D1584" s="29"/>
      <c r="E1584" s="29"/>
      <c r="F1584" s="107"/>
    </row>
    <row r="1585" spans="1:6" outlineLevel="1" x14ac:dyDescent="0.2">
      <c r="A1585" s="29"/>
      <c r="B1585" s="29"/>
      <c r="C1585" s="29"/>
      <c r="D1585" s="29"/>
      <c r="E1585" s="29"/>
      <c r="F1585" s="107"/>
    </row>
    <row r="1586" spans="1:6" outlineLevel="1" x14ac:dyDescent="0.2">
      <c r="A1586" s="151" t="s">
        <v>2520</v>
      </c>
      <c r="B1586" s="151"/>
      <c r="C1586" s="151"/>
      <c r="D1586" s="151"/>
      <c r="E1586" s="151"/>
      <c r="F1586" s="152"/>
    </row>
    <row r="1587" spans="1:6" ht="38.25" outlineLevel="1" x14ac:dyDescent="0.2">
      <c r="A1587" s="29">
        <v>1</v>
      </c>
      <c r="B1587" s="31" t="s">
        <v>1989</v>
      </c>
      <c r="C1587" s="29"/>
      <c r="D1587" s="29"/>
      <c r="E1587" s="29"/>
      <c r="F1587" s="107"/>
    </row>
    <row r="1588" spans="1:6" outlineLevel="1" x14ac:dyDescent="0.2">
      <c r="A1588" s="29">
        <v>2</v>
      </c>
      <c r="B1588" s="31" t="s">
        <v>875</v>
      </c>
      <c r="C1588" s="29"/>
      <c r="D1588" s="29"/>
      <c r="E1588" s="29"/>
      <c r="F1588" s="107"/>
    </row>
    <row r="1589" spans="1:6" ht="25.5" outlineLevel="1" x14ac:dyDescent="0.2">
      <c r="A1589" s="29">
        <v>3</v>
      </c>
      <c r="B1589" s="31" t="s">
        <v>876</v>
      </c>
      <c r="C1589" s="29"/>
      <c r="D1589" s="29"/>
      <c r="E1589" s="29"/>
      <c r="F1589" s="107"/>
    </row>
    <row r="1590" spans="1:6" ht="25.5" outlineLevel="1" x14ac:dyDescent="0.2">
      <c r="A1590" s="29">
        <v>4</v>
      </c>
      <c r="B1590" s="31" t="s">
        <v>877</v>
      </c>
      <c r="C1590" s="29"/>
      <c r="D1590" s="29"/>
      <c r="E1590" s="29"/>
      <c r="F1590" s="107"/>
    </row>
    <row r="1591" spans="1:6" ht="25.5" outlineLevel="1" x14ac:dyDescent="0.2">
      <c r="A1591" s="29">
        <v>5</v>
      </c>
      <c r="B1591" s="31" t="s">
        <v>878</v>
      </c>
      <c r="C1591" s="29"/>
      <c r="D1591" s="29"/>
      <c r="E1591" s="29"/>
      <c r="F1591" s="107"/>
    </row>
    <row r="1592" spans="1:6" outlineLevel="1" x14ac:dyDescent="0.2">
      <c r="A1592" s="29">
        <v>6</v>
      </c>
      <c r="B1592" s="31" t="s">
        <v>879</v>
      </c>
      <c r="C1592" s="29"/>
      <c r="D1592" s="29"/>
      <c r="E1592" s="29"/>
      <c r="F1592" s="107"/>
    </row>
    <row r="1593" spans="1:6" outlineLevel="1" x14ac:dyDescent="0.2">
      <c r="A1593" s="29"/>
      <c r="B1593" s="29"/>
      <c r="C1593" s="29"/>
      <c r="D1593" s="29"/>
      <c r="E1593" s="29"/>
      <c r="F1593" s="107"/>
    </row>
    <row r="1594" spans="1:6" outlineLevel="1" x14ac:dyDescent="0.2">
      <c r="A1594" s="151" t="s">
        <v>2521</v>
      </c>
      <c r="B1594" s="151"/>
      <c r="C1594" s="151"/>
      <c r="D1594" s="151"/>
      <c r="E1594" s="151"/>
      <c r="F1594" s="152"/>
    </row>
    <row r="1595" spans="1:6" ht="38.25" outlineLevel="1" x14ac:dyDescent="0.2">
      <c r="A1595" s="29">
        <v>1</v>
      </c>
      <c r="B1595" s="31" t="s">
        <v>1990</v>
      </c>
      <c r="C1595" s="29"/>
      <c r="D1595" s="29"/>
      <c r="E1595" s="29"/>
      <c r="F1595" s="107"/>
    </row>
    <row r="1596" spans="1:6" outlineLevel="1" x14ac:dyDescent="0.2">
      <c r="A1596" s="29">
        <v>2</v>
      </c>
      <c r="B1596" s="31" t="s">
        <v>880</v>
      </c>
      <c r="C1596" s="29"/>
      <c r="D1596" s="29"/>
      <c r="E1596" s="29"/>
      <c r="F1596" s="107"/>
    </row>
    <row r="1597" spans="1:6" ht="25.5" outlineLevel="1" x14ac:dyDescent="0.2">
      <c r="A1597" s="29">
        <v>3</v>
      </c>
      <c r="B1597" s="31" t="s">
        <v>1991</v>
      </c>
      <c r="C1597" s="29"/>
      <c r="D1597" s="29"/>
      <c r="E1597" s="29"/>
      <c r="F1597" s="107"/>
    </row>
    <row r="1598" spans="1:6" ht="25.5" outlineLevel="1" x14ac:dyDescent="0.2">
      <c r="A1598" s="29">
        <v>4</v>
      </c>
      <c r="B1598" s="31" t="s">
        <v>881</v>
      </c>
      <c r="C1598" s="29"/>
      <c r="D1598" s="29"/>
      <c r="E1598" s="29"/>
      <c r="F1598" s="107"/>
    </row>
    <row r="1599" spans="1:6" ht="25.5" outlineLevel="1" x14ac:dyDescent="0.2">
      <c r="A1599" s="29">
        <v>5</v>
      </c>
      <c r="B1599" s="31" t="s">
        <v>882</v>
      </c>
      <c r="C1599" s="29"/>
      <c r="D1599" s="29"/>
      <c r="E1599" s="29"/>
      <c r="F1599" s="107"/>
    </row>
    <row r="1600" spans="1:6" outlineLevel="1" x14ac:dyDescent="0.2">
      <c r="A1600" s="29"/>
      <c r="B1600" s="29"/>
      <c r="C1600" s="29"/>
      <c r="D1600" s="29"/>
      <c r="E1600" s="29"/>
      <c r="F1600" s="107"/>
    </row>
    <row r="1601" spans="1:6" outlineLevel="1" x14ac:dyDescent="0.2">
      <c r="A1601" s="151" t="s">
        <v>2522</v>
      </c>
      <c r="B1601" s="151"/>
      <c r="C1601" s="151"/>
      <c r="D1601" s="151"/>
      <c r="E1601" s="151"/>
      <c r="F1601" s="152"/>
    </row>
    <row r="1602" spans="1:6" outlineLevel="1" x14ac:dyDescent="0.2">
      <c r="A1602" s="29">
        <v>1</v>
      </c>
      <c r="B1602" s="31" t="s">
        <v>1992</v>
      </c>
      <c r="C1602" s="29"/>
      <c r="D1602" s="29"/>
      <c r="E1602" s="29"/>
      <c r="F1602" s="107"/>
    </row>
    <row r="1603" spans="1:6" ht="25.5" outlineLevel="1" x14ac:dyDescent="0.2">
      <c r="A1603" s="29">
        <v>2</v>
      </c>
      <c r="B1603" s="31" t="s">
        <v>2054</v>
      </c>
      <c r="C1603" s="29"/>
      <c r="D1603" s="29"/>
      <c r="E1603" s="29"/>
      <c r="F1603" s="107"/>
    </row>
    <row r="1604" spans="1:6" outlineLevel="1" x14ac:dyDescent="0.2">
      <c r="A1604" s="29">
        <v>3</v>
      </c>
      <c r="B1604" s="31" t="s">
        <v>2055</v>
      </c>
      <c r="C1604" s="29"/>
      <c r="D1604" s="29"/>
      <c r="E1604" s="29"/>
      <c r="F1604" s="107"/>
    </row>
    <row r="1605" spans="1:6" outlineLevel="1" x14ac:dyDescent="0.2">
      <c r="A1605" s="29"/>
      <c r="B1605" s="29"/>
      <c r="C1605" s="29"/>
      <c r="D1605" s="29"/>
      <c r="E1605" s="29"/>
      <c r="F1605" s="107"/>
    </row>
    <row r="1606" spans="1:6" outlineLevel="1" x14ac:dyDescent="0.2">
      <c r="A1606" s="151" t="s">
        <v>2523</v>
      </c>
      <c r="B1606" s="151"/>
      <c r="C1606" s="151"/>
      <c r="D1606" s="151"/>
      <c r="E1606" s="151"/>
      <c r="F1606" s="152"/>
    </row>
    <row r="1607" spans="1:6" outlineLevel="1" x14ac:dyDescent="0.2">
      <c r="A1607" s="29">
        <v>1</v>
      </c>
      <c r="B1607" s="31" t="s">
        <v>1993</v>
      </c>
      <c r="C1607" s="29"/>
      <c r="D1607" s="29"/>
      <c r="E1607" s="29"/>
      <c r="F1607" s="107"/>
    </row>
    <row r="1608" spans="1:6" outlineLevel="1" x14ac:dyDescent="0.2">
      <c r="A1608" s="29">
        <v>2</v>
      </c>
      <c r="B1608" s="31" t="s">
        <v>2056</v>
      </c>
      <c r="C1608" s="29"/>
      <c r="D1608" s="29"/>
      <c r="E1608" s="29"/>
      <c r="F1608" s="107"/>
    </row>
    <row r="1609" spans="1:6" outlineLevel="1" x14ac:dyDescent="0.2">
      <c r="A1609" s="29">
        <v>3</v>
      </c>
      <c r="B1609" s="31" t="s">
        <v>2057</v>
      </c>
      <c r="C1609" s="29"/>
      <c r="D1609" s="29"/>
      <c r="E1609" s="29"/>
      <c r="F1609" s="107"/>
    </row>
    <row r="1610" spans="1:6" outlineLevel="1" x14ac:dyDescent="0.2">
      <c r="A1610" s="29"/>
      <c r="B1610" s="29"/>
      <c r="C1610" s="29"/>
      <c r="D1610" s="29"/>
      <c r="E1610" s="29"/>
      <c r="F1610" s="107"/>
    </row>
    <row r="1611" spans="1:6" outlineLevel="1" x14ac:dyDescent="0.2">
      <c r="A1611" s="151" t="s">
        <v>2524</v>
      </c>
      <c r="B1611" s="151"/>
      <c r="C1611" s="151"/>
      <c r="D1611" s="151"/>
      <c r="E1611" s="151"/>
      <c r="F1611" s="152"/>
    </row>
    <row r="1612" spans="1:6" ht="25.5" outlineLevel="1" x14ac:dyDescent="0.2">
      <c r="A1612" s="29">
        <v>1</v>
      </c>
      <c r="B1612" s="31" t="s">
        <v>1994</v>
      </c>
      <c r="C1612" s="29"/>
      <c r="D1612" s="29"/>
      <c r="E1612" s="29"/>
      <c r="F1612" s="107"/>
    </row>
    <row r="1613" spans="1:6" outlineLevel="1" x14ac:dyDescent="0.2">
      <c r="A1613" s="29">
        <v>2</v>
      </c>
      <c r="B1613" s="31" t="s">
        <v>2058</v>
      </c>
      <c r="C1613" s="29"/>
      <c r="D1613" s="29"/>
      <c r="E1613" s="29"/>
      <c r="F1613" s="107"/>
    </row>
    <row r="1614" spans="1:6" ht="25.5" outlineLevel="1" x14ac:dyDescent="0.2">
      <c r="A1614" s="29">
        <v>3</v>
      </c>
      <c r="B1614" s="31" t="s">
        <v>2059</v>
      </c>
      <c r="C1614" s="29"/>
      <c r="D1614" s="29"/>
      <c r="E1614" s="29"/>
      <c r="F1614" s="107"/>
    </row>
    <row r="1615" spans="1:6" outlineLevel="1" x14ac:dyDescent="0.2">
      <c r="A1615" s="29"/>
      <c r="B1615" s="29"/>
      <c r="C1615" s="29"/>
      <c r="D1615" s="29"/>
      <c r="E1615" s="29"/>
      <c r="F1615" s="107"/>
    </row>
    <row r="1616" spans="1:6" outlineLevel="1" x14ac:dyDescent="0.2">
      <c r="A1616" s="151" t="s">
        <v>2525</v>
      </c>
      <c r="B1616" s="151"/>
      <c r="C1616" s="151"/>
      <c r="D1616" s="151"/>
      <c r="E1616" s="151"/>
      <c r="F1616" s="152"/>
    </row>
    <row r="1617" spans="1:6" ht="25.5" outlineLevel="1" x14ac:dyDescent="0.2">
      <c r="A1617" s="29">
        <v>1</v>
      </c>
      <c r="B1617" s="31" t="s">
        <v>1995</v>
      </c>
      <c r="C1617" s="29"/>
      <c r="D1617" s="29"/>
      <c r="E1617" s="29"/>
      <c r="F1617" s="107"/>
    </row>
    <row r="1618" spans="1:6" ht="25.5" outlineLevel="1" x14ac:dyDescent="0.2">
      <c r="A1618" s="29">
        <v>2</v>
      </c>
      <c r="B1618" s="31" t="s">
        <v>2060</v>
      </c>
      <c r="C1618" s="29"/>
      <c r="D1618" s="29"/>
      <c r="E1618" s="29"/>
      <c r="F1618" s="107"/>
    </row>
    <row r="1619" spans="1:6" outlineLevel="1" x14ac:dyDescent="0.2">
      <c r="A1619" s="29">
        <v>3</v>
      </c>
      <c r="B1619" s="31" t="s">
        <v>2061</v>
      </c>
      <c r="C1619" s="29"/>
      <c r="D1619" s="29"/>
      <c r="E1619" s="29"/>
      <c r="F1619" s="107"/>
    </row>
    <row r="1620" spans="1:6" outlineLevel="1" x14ac:dyDescent="0.2">
      <c r="A1620" s="29"/>
      <c r="B1620" s="29"/>
      <c r="C1620" s="29"/>
      <c r="D1620" s="29"/>
      <c r="E1620" s="29"/>
      <c r="F1620" s="107"/>
    </row>
    <row r="1621" spans="1:6" outlineLevel="1" x14ac:dyDescent="0.2">
      <c r="A1621" s="151" t="s">
        <v>324</v>
      </c>
      <c r="B1621" s="151"/>
      <c r="C1621" s="151"/>
      <c r="D1621" s="151"/>
      <c r="E1621" s="151"/>
      <c r="F1621" s="152"/>
    </row>
    <row r="1622" spans="1:6" ht="25.5" outlineLevel="1" x14ac:dyDescent="0.2">
      <c r="A1622" s="29">
        <v>1</v>
      </c>
      <c r="B1622" s="31" t="s">
        <v>2386</v>
      </c>
      <c r="C1622" s="29"/>
      <c r="D1622" s="29"/>
      <c r="E1622" s="29"/>
      <c r="F1622" s="107"/>
    </row>
    <row r="1623" spans="1:6" outlineLevel="1" x14ac:dyDescent="0.2">
      <c r="A1623" s="29">
        <v>2</v>
      </c>
      <c r="B1623" s="31" t="s">
        <v>2287</v>
      </c>
      <c r="C1623" s="29"/>
      <c r="D1623" s="29"/>
      <c r="E1623" s="29"/>
      <c r="F1623" s="107"/>
    </row>
    <row r="1624" spans="1:6" ht="25.5" outlineLevel="1" x14ac:dyDescent="0.2">
      <c r="A1624" s="29">
        <v>3</v>
      </c>
      <c r="B1624" s="31" t="s">
        <v>1996</v>
      </c>
      <c r="C1624" s="29"/>
      <c r="D1624" s="29"/>
      <c r="E1624" s="29"/>
      <c r="F1624" s="107"/>
    </row>
    <row r="1625" spans="1:6" ht="25.5" outlineLevel="1" x14ac:dyDescent="0.2">
      <c r="A1625" s="29">
        <v>4</v>
      </c>
      <c r="B1625" s="31" t="s">
        <v>1997</v>
      </c>
      <c r="C1625" s="29"/>
      <c r="D1625" s="29"/>
      <c r="E1625" s="29"/>
      <c r="F1625" s="107"/>
    </row>
    <row r="1626" spans="1:6" outlineLevel="1" x14ac:dyDescent="0.2">
      <c r="A1626" s="29"/>
      <c r="B1626" s="29"/>
      <c r="C1626" s="29"/>
      <c r="D1626" s="29"/>
      <c r="E1626" s="29"/>
      <c r="F1626" s="107"/>
    </row>
    <row r="1627" spans="1:6" outlineLevel="1" x14ac:dyDescent="0.2">
      <c r="A1627" s="151" t="s">
        <v>325</v>
      </c>
      <c r="B1627" s="151"/>
      <c r="C1627" s="151"/>
      <c r="D1627" s="151"/>
      <c r="E1627" s="151"/>
      <c r="F1627" s="152"/>
    </row>
    <row r="1628" spans="1:6" ht="25.5" outlineLevel="1" x14ac:dyDescent="0.2">
      <c r="A1628" s="29">
        <v>1</v>
      </c>
      <c r="B1628" s="31" t="s">
        <v>2387</v>
      </c>
      <c r="C1628" s="29"/>
      <c r="D1628" s="29"/>
      <c r="E1628" s="29"/>
      <c r="F1628" s="107"/>
    </row>
    <row r="1629" spans="1:6" outlineLevel="1" x14ac:dyDescent="0.2">
      <c r="A1629" s="29">
        <v>2</v>
      </c>
      <c r="B1629" s="31" t="s">
        <v>2288</v>
      </c>
      <c r="C1629" s="29"/>
      <c r="D1629" s="29"/>
      <c r="E1629" s="29"/>
      <c r="F1629" s="107"/>
    </row>
    <row r="1630" spans="1:6" ht="25.5" outlineLevel="1" x14ac:dyDescent="0.2">
      <c r="A1630" s="29">
        <v>3</v>
      </c>
      <c r="B1630" s="31" t="s">
        <v>1998</v>
      </c>
      <c r="C1630" s="29"/>
      <c r="D1630" s="29"/>
      <c r="E1630" s="29"/>
      <c r="F1630" s="107"/>
    </row>
    <row r="1631" spans="1:6" ht="25.5" outlineLevel="1" x14ac:dyDescent="0.2">
      <c r="A1631" s="29">
        <v>4</v>
      </c>
      <c r="B1631" s="31" t="s">
        <v>1999</v>
      </c>
      <c r="C1631" s="29"/>
      <c r="D1631" s="29"/>
      <c r="E1631" s="29"/>
      <c r="F1631" s="107"/>
    </row>
    <row r="1632" spans="1:6" outlineLevel="1" x14ac:dyDescent="0.2">
      <c r="A1632" s="29"/>
      <c r="B1632" s="29"/>
      <c r="C1632" s="29"/>
      <c r="D1632" s="29"/>
      <c r="E1632" s="29"/>
      <c r="F1632" s="107"/>
    </row>
    <row r="1633" spans="1:6" outlineLevel="1" x14ac:dyDescent="0.2">
      <c r="A1633" s="151" t="s">
        <v>326</v>
      </c>
      <c r="B1633" s="151"/>
      <c r="C1633" s="151"/>
      <c r="D1633" s="151"/>
      <c r="E1633" s="151"/>
      <c r="F1633" s="152"/>
    </row>
    <row r="1634" spans="1:6" ht="25.5" outlineLevel="1" x14ac:dyDescent="0.2">
      <c r="A1634" s="29">
        <v>1</v>
      </c>
      <c r="B1634" s="31" t="s">
        <v>2388</v>
      </c>
      <c r="C1634" s="29"/>
      <c r="D1634" s="29"/>
      <c r="E1634" s="29"/>
      <c r="F1634" s="107"/>
    </row>
    <row r="1635" spans="1:6" outlineLevel="1" x14ac:dyDescent="0.2">
      <c r="A1635" s="29">
        <v>2</v>
      </c>
      <c r="B1635" s="31" t="s">
        <v>2289</v>
      </c>
      <c r="C1635" s="29"/>
      <c r="D1635" s="29"/>
      <c r="E1635" s="29"/>
      <c r="F1635" s="107"/>
    </row>
    <row r="1636" spans="1:6" ht="25.5" outlineLevel="1" x14ac:dyDescent="0.2">
      <c r="A1636" s="29">
        <v>3</v>
      </c>
      <c r="B1636" s="31" t="s">
        <v>2290</v>
      </c>
      <c r="C1636" s="29"/>
      <c r="D1636" s="29"/>
      <c r="E1636" s="29"/>
      <c r="F1636" s="107"/>
    </row>
    <row r="1637" spans="1:6" outlineLevel="1" x14ac:dyDescent="0.2">
      <c r="A1637" s="29">
        <v>4</v>
      </c>
      <c r="B1637" s="31" t="s">
        <v>2291</v>
      </c>
      <c r="C1637" s="29"/>
      <c r="D1637" s="29"/>
      <c r="E1637" s="29"/>
      <c r="F1637" s="107"/>
    </row>
    <row r="1638" spans="1:6" ht="38.25" outlineLevel="1" x14ac:dyDescent="0.2">
      <c r="A1638" s="29">
        <v>5</v>
      </c>
      <c r="B1638" s="31" t="s">
        <v>2000</v>
      </c>
      <c r="C1638" s="29"/>
      <c r="D1638" s="29"/>
      <c r="E1638" s="29"/>
      <c r="F1638" s="107"/>
    </row>
    <row r="1639" spans="1:6" outlineLevel="1" x14ac:dyDescent="0.2">
      <c r="A1639" s="29"/>
      <c r="B1639" s="29"/>
      <c r="C1639" s="29"/>
      <c r="D1639" s="29"/>
      <c r="E1639" s="29"/>
      <c r="F1639" s="107"/>
    </row>
    <row r="1640" spans="1:6" outlineLevel="1" x14ac:dyDescent="0.2">
      <c r="A1640" s="151" t="s">
        <v>327</v>
      </c>
      <c r="B1640" s="151"/>
      <c r="C1640" s="151"/>
      <c r="D1640" s="151"/>
      <c r="E1640" s="151"/>
      <c r="F1640" s="152"/>
    </row>
    <row r="1641" spans="1:6" outlineLevel="1" x14ac:dyDescent="0.2">
      <c r="A1641" s="29">
        <v>1</v>
      </c>
      <c r="B1641" s="31" t="s">
        <v>2389</v>
      </c>
      <c r="C1641" s="29"/>
      <c r="D1641" s="29"/>
      <c r="E1641" s="29"/>
      <c r="F1641" s="107"/>
    </row>
    <row r="1642" spans="1:6" outlineLevel="1" x14ac:dyDescent="0.2">
      <c r="A1642" s="29">
        <v>2</v>
      </c>
      <c r="B1642" s="31" t="s">
        <v>2292</v>
      </c>
      <c r="C1642" s="29"/>
      <c r="D1642" s="29"/>
      <c r="E1642" s="29"/>
      <c r="F1642" s="107"/>
    </row>
    <row r="1643" spans="1:6" ht="25.5" outlineLevel="1" x14ac:dyDescent="0.2">
      <c r="A1643" s="29">
        <v>3</v>
      </c>
      <c r="B1643" s="31" t="s">
        <v>2001</v>
      </c>
      <c r="C1643" s="29"/>
      <c r="D1643" s="29"/>
      <c r="E1643" s="29"/>
      <c r="F1643" s="107"/>
    </row>
    <row r="1644" spans="1:6" outlineLevel="1" x14ac:dyDescent="0.2">
      <c r="A1644" s="29">
        <v>4</v>
      </c>
      <c r="B1644" s="31" t="s">
        <v>2293</v>
      </c>
      <c r="C1644" s="29"/>
      <c r="D1644" s="29"/>
      <c r="E1644" s="29"/>
      <c r="F1644" s="107"/>
    </row>
    <row r="1645" spans="1:6" outlineLevel="1" x14ac:dyDescent="0.2">
      <c r="A1645" s="29"/>
      <c r="B1645" s="29"/>
      <c r="C1645" s="29"/>
      <c r="D1645" s="29"/>
      <c r="E1645" s="29"/>
      <c r="F1645" s="107"/>
    </row>
    <row r="1646" spans="1:6" outlineLevel="1" x14ac:dyDescent="0.2">
      <c r="A1646" s="151" t="s">
        <v>328</v>
      </c>
      <c r="B1646" s="151"/>
      <c r="C1646" s="151"/>
      <c r="D1646" s="151"/>
      <c r="E1646" s="151"/>
      <c r="F1646" s="152"/>
    </row>
    <row r="1647" spans="1:6" ht="25.5" outlineLevel="1" x14ac:dyDescent="0.2">
      <c r="A1647" s="29">
        <v>1</v>
      </c>
      <c r="B1647" s="31" t="s">
        <v>2390</v>
      </c>
      <c r="C1647" s="29"/>
      <c r="D1647" s="29"/>
      <c r="E1647" s="29"/>
      <c r="F1647" s="107"/>
    </row>
    <row r="1648" spans="1:6" ht="25.5" outlineLevel="1" x14ac:dyDescent="0.2">
      <c r="A1648" s="29">
        <v>2</v>
      </c>
      <c r="B1648" s="31" t="s">
        <v>2002</v>
      </c>
      <c r="C1648" s="29"/>
      <c r="D1648" s="29"/>
      <c r="E1648" s="29"/>
      <c r="F1648" s="107"/>
    </row>
    <row r="1649" spans="1:6" ht="25.5" outlineLevel="1" x14ac:dyDescent="0.2">
      <c r="A1649" s="29">
        <v>3</v>
      </c>
      <c r="B1649" s="31" t="s">
        <v>2294</v>
      </c>
      <c r="C1649" s="29"/>
      <c r="D1649" s="29"/>
      <c r="E1649" s="29"/>
      <c r="F1649" s="107"/>
    </row>
    <row r="1650" spans="1:6" ht="25.5" outlineLevel="1" x14ac:dyDescent="0.2">
      <c r="A1650" s="29">
        <v>4</v>
      </c>
      <c r="B1650" s="31" t="s">
        <v>2003</v>
      </c>
      <c r="C1650" s="29"/>
      <c r="D1650" s="29"/>
      <c r="E1650" s="29"/>
      <c r="F1650" s="107"/>
    </row>
    <row r="1651" spans="1:6" ht="25.5" outlineLevel="1" x14ac:dyDescent="0.2">
      <c r="A1651" s="29">
        <v>5</v>
      </c>
      <c r="B1651" s="31" t="s">
        <v>2004</v>
      </c>
      <c r="C1651" s="29"/>
      <c r="D1651" s="29"/>
      <c r="E1651" s="29"/>
      <c r="F1651" s="107"/>
    </row>
    <row r="1652" spans="1:6" outlineLevel="1" x14ac:dyDescent="0.2">
      <c r="A1652" s="29"/>
      <c r="B1652" s="29"/>
      <c r="C1652" s="29"/>
      <c r="D1652" s="29"/>
      <c r="E1652" s="29"/>
      <c r="F1652" s="107"/>
    </row>
    <row r="1653" spans="1:6" outlineLevel="1" x14ac:dyDescent="0.2">
      <c r="A1653" s="151" t="s">
        <v>329</v>
      </c>
      <c r="B1653" s="151"/>
      <c r="C1653" s="151"/>
      <c r="D1653" s="151"/>
      <c r="E1653" s="151"/>
      <c r="F1653" s="152"/>
    </row>
    <row r="1654" spans="1:6" ht="25.5" outlineLevel="1" x14ac:dyDescent="0.2">
      <c r="A1654" s="29">
        <v>1</v>
      </c>
      <c r="B1654" s="31" t="s">
        <v>2391</v>
      </c>
      <c r="C1654" s="29"/>
      <c r="D1654" s="29"/>
      <c r="E1654" s="29"/>
      <c r="F1654" s="107"/>
    </row>
    <row r="1655" spans="1:6" ht="25.5" outlineLevel="1" x14ac:dyDescent="0.2">
      <c r="A1655" s="29">
        <v>2</v>
      </c>
      <c r="B1655" s="31" t="s">
        <v>2002</v>
      </c>
      <c r="C1655" s="29"/>
      <c r="D1655" s="29"/>
      <c r="E1655" s="29"/>
      <c r="F1655" s="107"/>
    </row>
    <row r="1656" spans="1:6" ht="25.5" outlineLevel="1" x14ac:dyDescent="0.2">
      <c r="A1656" s="29">
        <v>3</v>
      </c>
      <c r="B1656" s="31" t="s">
        <v>2294</v>
      </c>
      <c r="C1656" s="29"/>
      <c r="D1656" s="29"/>
      <c r="E1656" s="29"/>
      <c r="F1656" s="107"/>
    </row>
    <row r="1657" spans="1:6" ht="25.5" outlineLevel="1" x14ac:dyDescent="0.2">
      <c r="A1657" s="29">
        <v>4</v>
      </c>
      <c r="B1657" s="31" t="s">
        <v>2003</v>
      </c>
      <c r="C1657" s="29"/>
      <c r="D1657" s="29"/>
      <c r="E1657" s="29"/>
      <c r="F1657" s="107"/>
    </row>
    <row r="1658" spans="1:6" ht="25.5" outlineLevel="1" x14ac:dyDescent="0.2">
      <c r="A1658" s="29">
        <v>5</v>
      </c>
      <c r="B1658" s="31" t="s">
        <v>2004</v>
      </c>
      <c r="C1658" s="29"/>
      <c r="D1658" s="29"/>
      <c r="E1658" s="29"/>
      <c r="F1658" s="107"/>
    </row>
    <row r="1659" spans="1:6" outlineLevel="1" x14ac:dyDescent="0.2">
      <c r="A1659" s="29"/>
      <c r="B1659" s="29"/>
      <c r="C1659" s="29"/>
      <c r="D1659" s="29"/>
      <c r="E1659" s="29"/>
      <c r="F1659" s="107"/>
    </row>
    <row r="1660" spans="1:6" outlineLevel="1" x14ac:dyDescent="0.2">
      <c r="A1660" s="151" t="s">
        <v>330</v>
      </c>
      <c r="B1660" s="151"/>
      <c r="C1660" s="151"/>
      <c r="D1660" s="151"/>
      <c r="E1660" s="151"/>
      <c r="F1660" s="152"/>
    </row>
    <row r="1661" spans="1:6" ht="25.5" outlineLevel="1" x14ac:dyDescent="0.2">
      <c r="A1661" s="29">
        <v>1</v>
      </c>
      <c r="B1661" s="31" t="s">
        <v>2392</v>
      </c>
      <c r="C1661" s="29"/>
      <c r="D1661" s="29"/>
      <c r="E1661" s="29"/>
      <c r="F1661" s="107"/>
    </row>
    <row r="1662" spans="1:6" ht="25.5" outlineLevel="1" x14ac:dyDescent="0.2">
      <c r="A1662" s="29">
        <v>2</v>
      </c>
      <c r="B1662" s="31" t="s">
        <v>2002</v>
      </c>
      <c r="C1662" s="29"/>
      <c r="D1662" s="29"/>
      <c r="E1662" s="29"/>
      <c r="F1662" s="107"/>
    </row>
    <row r="1663" spans="1:6" ht="25.5" outlineLevel="1" x14ac:dyDescent="0.2">
      <c r="A1663" s="29">
        <v>3</v>
      </c>
      <c r="B1663" s="31" t="s">
        <v>2294</v>
      </c>
      <c r="C1663" s="29"/>
      <c r="D1663" s="29"/>
      <c r="E1663" s="29"/>
      <c r="F1663" s="107"/>
    </row>
    <row r="1664" spans="1:6" ht="25.5" outlineLevel="1" x14ac:dyDescent="0.2">
      <c r="A1664" s="29">
        <v>4</v>
      </c>
      <c r="B1664" s="31" t="s">
        <v>2003</v>
      </c>
      <c r="C1664" s="29"/>
      <c r="D1664" s="29"/>
      <c r="E1664" s="29"/>
      <c r="F1664" s="107"/>
    </row>
    <row r="1665" spans="1:6" ht="25.5" outlineLevel="1" x14ac:dyDescent="0.2">
      <c r="A1665" s="29">
        <v>5</v>
      </c>
      <c r="B1665" s="31" t="s">
        <v>2004</v>
      </c>
      <c r="C1665" s="29"/>
      <c r="D1665" s="29"/>
      <c r="E1665" s="29"/>
      <c r="F1665" s="107"/>
    </row>
    <row r="1666" spans="1:6" outlineLevel="1" x14ac:dyDescent="0.2">
      <c r="A1666" s="29"/>
      <c r="B1666" s="29"/>
      <c r="C1666" s="29"/>
      <c r="D1666" s="29"/>
      <c r="E1666" s="29"/>
      <c r="F1666" s="107"/>
    </row>
    <row r="1667" spans="1:6" outlineLevel="1" x14ac:dyDescent="0.2">
      <c r="A1667" s="151" t="s">
        <v>319</v>
      </c>
      <c r="B1667" s="151"/>
      <c r="C1667" s="151"/>
      <c r="D1667" s="151"/>
      <c r="E1667" s="151"/>
      <c r="F1667" s="152"/>
    </row>
    <row r="1668" spans="1:6" outlineLevel="1" x14ac:dyDescent="0.2">
      <c r="A1668" s="29">
        <v>1</v>
      </c>
      <c r="B1668" s="31" t="s">
        <v>2393</v>
      </c>
      <c r="C1668" s="29"/>
      <c r="D1668" s="29"/>
      <c r="E1668" s="29"/>
      <c r="F1668" s="107"/>
    </row>
    <row r="1669" spans="1:6" outlineLevel="1" x14ac:dyDescent="0.2">
      <c r="A1669" s="29">
        <v>2</v>
      </c>
      <c r="B1669" s="31" t="s">
        <v>2295</v>
      </c>
      <c r="C1669" s="29"/>
      <c r="D1669" s="29"/>
      <c r="E1669" s="29"/>
      <c r="F1669" s="107"/>
    </row>
    <row r="1670" spans="1:6" ht="25.5" outlineLevel="1" x14ac:dyDescent="0.2">
      <c r="A1670" s="29">
        <v>3</v>
      </c>
      <c r="B1670" s="31" t="s">
        <v>2005</v>
      </c>
      <c r="C1670" s="29"/>
      <c r="D1670" s="29"/>
      <c r="E1670" s="29"/>
      <c r="F1670" s="107"/>
    </row>
    <row r="1671" spans="1:6" outlineLevel="1" x14ac:dyDescent="0.2">
      <c r="A1671" s="29">
        <v>4</v>
      </c>
      <c r="B1671" s="31" t="s">
        <v>2006</v>
      </c>
      <c r="C1671" s="29"/>
      <c r="D1671" s="29"/>
      <c r="E1671" s="29"/>
      <c r="F1671" s="107"/>
    </row>
    <row r="1672" spans="1:6" outlineLevel="1" x14ac:dyDescent="0.2">
      <c r="A1672" s="29"/>
      <c r="B1672" s="29"/>
      <c r="C1672" s="29"/>
      <c r="D1672" s="29"/>
      <c r="E1672" s="29"/>
      <c r="F1672" s="107"/>
    </row>
    <row r="1673" spans="1:6" outlineLevel="1" x14ac:dyDescent="0.2">
      <c r="A1673" s="151" t="s">
        <v>320</v>
      </c>
      <c r="B1673" s="151"/>
      <c r="C1673" s="151"/>
      <c r="D1673" s="151"/>
      <c r="E1673" s="151"/>
      <c r="F1673" s="152"/>
    </row>
    <row r="1674" spans="1:6" ht="25.5" outlineLevel="1" x14ac:dyDescent="0.2">
      <c r="A1674" s="29">
        <v>1</v>
      </c>
      <c r="B1674" s="31" t="s">
        <v>2394</v>
      </c>
      <c r="C1674" s="29"/>
      <c r="D1674" s="29"/>
      <c r="E1674" s="29"/>
      <c r="F1674" s="107"/>
    </row>
    <row r="1675" spans="1:6" outlineLevel="1" x14ac:dyDescent="0.2">
      <c r="A1675" s="29">
        <v>2</v>
      </c>
      <c r="B1675" s="31" t="s">
        <v>2296</v>
      </c>
      <c r="C1675" s="29"/>
      <c r="D1675" s="29"/>
      <c r="E1675" s="29"/>
      <c r="F1675" s="107"/>
    </row>
    <row r="1676" spans="1:6" ht="25.5" outlineLevel="1" x14ac:dyDescent="0.2">
      <c r="A1676" s="29">
        <v>3</v>
      </c>
      <c r="B1676" s="31" t="s">
        <v>2007</v>
      </c>
      <c r="C1676" s="29"/>
      <c r="D1676" s="29"/>
      <c r="E1676" s="29"/>
      <c r="F1676" s="107"/>
    </row>
    <row r="1677" spans="1:6" ht="25.5" outlineLevel="1" x14ac:dyDescent="0.2">
      <c r="A1677" s="29">
        <v>4</v>
      </c>
      <c r="B1677" s="31" t="s">
        <v>2008</v>
      </c>
      <c r="C1677" s="29"/>
      <c r="D1677" s="29"/>
      <c r="E1677" s="29"/>
      <c r="F1677" s="107"/>
    </row>
    <row r="1678" spans="1:6" outlineLevel="1" x14ac:dyDescent="0.2">
      <c r="A1678" s="29"/>
      <c r="B1678" s="29"/>
      <c r="C1678" s="29"/>
      <c r="D1678" s="29"/>
      <c r="E1678" s="29"/>
      <c r="F1678" s="107"/>
    </row>
    <row r="1679" spans="1:6" outlineLevel="1" x14ac:dyDescent="0.2">
      <c r="A1679" s="151" t="s">
        <v>321</v>
      </c>
      <c r="B1679" s="151"/>
      <c r="C1679" s="151"/>
      <c r="D1679" s="151"/>
      <c r="E1679" s="151"/>
      <c r="F1679" s="152"/>
    </row>
    <row r="1680" spans="1:6" ht="25.5" outlineLevel="1" x14ac:dyDescent="0.2">
      <c r="A1680" s="29">
        <v>1</v>
      </c>
      <c r="B1680" s="31" t="s">
        <v>2395</v>
      </c>
      <c r="C1680" s="29"/>
      <c r="D1680" s="29"/>
      <c r="E1680" s="29"/>
      <c r="F1680" s="107"/>
    </row>
    <row r="1681" spans="1:6" outlineLevel="1" x14ac:dyDescent="0.2">
      <c r="A1681" s="29">
        <v>2</v>
      </c>
      <c r="B1681" s="31" t="s">
        <v>2297</v>
      </c>
      <c r="C1681" s="29"/>
      <c r="D1681" s="29"/>
      <c r="E1681" s="29"/>
      <c r="F1681" s="107"/>
    </row>
    <row r="1682" spans="1:6" ht="25.5" outlineLevel="1" x14ac:dyDescent="0.2">
      <c r="A1682" s="29">
        <v>3</v>
      </c>
      <c r="B1682" s="31" t="s">
        <v>2009</v>
      </c>
      <c r="C1682" s="29"/>
      <c r="D1682" s="29"/>
      <c r="E1682" s="29"/>
      <c r="F1682" s="107"/>
    </row>
    <row r="1683" spans="1:6" outlineLevel="1" x14ac:dyDescent="0.2">
      <c r="A1683" s="29">
        <v>4</v>
      </c>
      <c r="B1683" s="31" t="s">
        <v>2298</v>
      </c>
      <c r="C1683" s="29"/>
      <c r="D1683" s="29"/>
      <c r="E1683" s="29"/>
      <c r="F1683" s="107"/>
    </row>
    <row r="1684" spans="1:6" outlineLevel="1" x14ac:dyDescent="0.2">
      <c r="A1684" s="29"/>
      <c r="B1684" s="29"/>
      <c r="C1684" s="29"/>
      <c r="D1684" s="29"/>
      <c r="E1684" s="29"/>
      <c r="F1684" s="107"/>
    </row>
    <row r="1685" spans="1:6" outlineLevel="1" x14ac:dyDescent="0.2">
      <c r="A1685" s="151" t="s">
        <v>322</v>
      </c>
      <c r="B1685" s="151"/>
      <c r="C1685" s="151"/>
      <c r="D1685" s="151"/>
      <c r="E1685" s="151"/>
      <c r="F1685" s="152"/>
    </row>
    <row r="1686" spans="1:6" ht="25.5" outlineLevel="1" x14ac:dyDescent="0.2">
      <c r="A1686" s="29">
        <v>1</v>
      </c>
      <c r="B1686" s="31" t="s">
        <v>2396</v>
      </c>
      <c r="C1686" s="29"/>
      <c r="D1686" s="29"/>
      <c r="E1686" s="29"/>
      <c r="F1686" s="107"/>
    </row>
    <row r="1687" spans="1:6" ht="25.5" outlineLevel="1" x14ac:dyDescent="0.2">
      <c r="A1687" s="29">
        <v>2</v>
      </c>
      <c r="B1687" s="31" t="s">
        <v>2010</v>
      </c>
      <c r="C1687" s="29"/>
      <c r="D1687" s="29"/>
      <c r="E1687" s="29"/>
      <c r="F1687" s="107"/>
    </row>
    <row r="1688" spans="1:6" ht="25.5" outlineLevel="1" x14ac:dyDescent="0.2">
      <c r="A1688" s="29">
        <v>3</v>
      </c>
      <c r="B1688" s="31" t="s">
        <v>2299</v>
      </c>
      <c r="C1688" s="29"/>
      <c r="D1688" s="29"/>
      <c r="E1688" s="29"/>
      <c r="F1688" s="107"/>
    </row>
    <row r="1689" spans="1:6" ht="25.5" outlineLevel="1" x14ac:dyDescent="0.2">
      <c r="A1689" s="29">
        <v>4</v>
      </c>
      <c r="B1689" s="31" t="s">
        <v>2011</v>
      </c>
      <c r="C1689" s="29"/>
      <c r="D1689" s="29"/>
      <c r="E1689" s="29"/>
      <c r="F1689" s="107"/>
    </row>
    <row r="1690" spans="1:6" outlineLevel="1" x14ac:dyDescent="0.2">
      <c r="A1690" s="29"/>
      <c r="B1690" s="29"/>
      <c r="C1690" s="29"/>
      <c r="D1690" s="29"/>
      <c r="E1690" s="29"/>
      <c r="F1690" s="107"/>
    </row>
    <row r="1691" spans="1:6" outlineLevel="1" x14ac:dyDescent="0.2">
      <c r="A1691" s="151" t="s">
        <v>323</v>
      </c>
      <c r="B1691" s="151"/>
      <c r="C1691" s="151"/>
      <c r="D1691" s="151"/>
      <c r="E1691" s="151"/>
      <c r="F1691" s="152"/>
    </row>
    <row r="1692" spans="1:6" ht="25.5" outlineLevel="1" x14ac:dyDescent="0.2">
      <c r="A1692" s="29">
        <v>1</v>
      </c>
      <c r="B1692" s="31" t="s">
        <v>2397</v>
      </c>
      <c r="C1692" s="29"/>
      <c r="D1692" s="29"/>
      <c r="E1692" s="29"/>
      <c r="F1692" s="107"/>
    </row>
    <row r="1693" spans="1:6" ht="25.5" outlineLevel="1" x14ac:dyDescent="0.2">
      <c r="A1693" s="29">
        <v>2</v>
      </c>
      <c r="B1693" s="31" t="s">
        <v>2010</v>
      </c>
      <c r="C1693" s="29"/>
      <c r="D1693" s="29"/>
      <c r="E1693" s="29"/>
      <c r="F1693" s="107"/>
    </row>
    <row r="1694" spans="1:6" ht="25.5" outlineLevel="1" x14ac:dyDescent="0.2">
      <c r="A1694" s="29">
        <v>3</v>
      </c>
      <c r="B1694" s="31" t="s">
        <v>2299</v>
      </c>
      <c r="C1694" s="29"/>
      <c r="D1694" s="29"/>
      <c r="E1694" s="29"/>
      <c r="F1694" s="107"/>
    </row>
    <row r="1695" spans="1:6" ht="25.5" outlineLevel="1" x14ac:dyDescent="0.2">
      <c r="A1695" s="29">
        <v>4</v>
      </c>
      <c r="B1695" s="31" t="s">
        <v>2011</v>
      </c>
      <c r="C1695" s="29"/>
      <c r="D1695" s="29"/>
      <c r="E1695" s="29"/>
      <c r="F1695" s="107"/>
    </row>
    <row r="1696" spans="1:6" outlineLevel="1" x14ac:dyDescent="0.2">
      <c r="A1696" s="29"/>
      <c r="B1696" s="29"/>
      <c r="C1696" s="29"/>
      <c r="D1696" s="29"/>
      <c r="E1696" s="29"/>
      <c r="F1696" s="107"/>
    </row>
    <row r="1697" spans="1:6" outlineLevel="1" x14ac:dyDescent="0.2">
      <c r="A1697" s="151" t="s">
        <v>458</v>
      </c>
      <c r="B1697" s="151"/>
      <c r="C1697" s="151"/>
      <c r="D1697" s="151"/>
      <c r="E1697" s="151"/>
      <c r="F1697" s="152"/>
    </row>
    <row r="1698" spans="1:6" outlineLevel="1" x14ac:dyDescent="0.2">
      <c r="A1698" s="29">
        <v>1</v>
      </c>
      <c r="B1698" s="31" t="s">
        <v>459</v>
      </c>
      <c r="C1698" s="29"/>
      <c r="D1698" s="29"/>
      <c r="E1698" s="29"/>
      <c r="F1698" s="107"/>
    </row>
    <row r="1699" spans="1:6" outlineLevel="1" x14ac:dyDescent="0.2">
      <c r="A1699" s="29">
        <v>2</v>
      </c>
      <c r="B1699" s="31" t="s">
        <v>2300</v>
      </c>
      <c r="C1699" s="29"/>
      <c r="D1699" s="29"/>
      <c r="E1699" s="29"/>
      <c r="F1699" s="107"/>
    </row>
    <row r="1700" spans="1:6" ht="25.5" outlineLevel="1" x14ac:dyDescent="0.2">
      <c r="A1700" s="29">
        <v>3</v>
      </c>
      <c r="B1700" s="31" t="s">
        <v>883</v>
      </c>
      <c r="C1700" s="29"/>
      <c r="D1700" s="29"/>
      <c r="E1700" s="29"/>
      <c r="F1700" s="107"/>
    </row>
    <row r="1701" spans="1:6" ht="25.5" outlineLevel="1" x14ac:dyDescent="0.2">
      <c r="A1701" s="29">
        <v>4</v>
      </c>
      <c r="B1701" s="31" t="s">
        <v>884</v>
      </c>
      <c r="C1701" s="29"/>
      <c r="D1701" s="29"/>
      <c r="E1701" s="29"/>
      <c r="F1701" s="107"/>
    </row>
    <row r="1702" spans="1:6" outlineLevel="1" x14ac:dyDescent="0.2">
      <c r="A1702" s="29">
        <v>5</v>
      </c>
      <c r="B1702" s="31" t="s">
        <v>885</v>
      </c>
      <c r="C1702" s="29"/>
      <c r="D1702" s="29"/>
      <c r="E1702" s="29"/>
      <c r="F1702" s="107"/>
    </row>
    <row r="1703" spans="1:6" outlineLevel="1" x14ac:dyDescent="0.2">
      <c r="A1703" s="29"/>
      <c r="B1703" s="29"/>
      <c r="C1703" s="29"/>
      <c r="D1703" s="29"/>
      <c r="E1703" s="29"/>
      <c r="F1703" s="107"/>
    </row>
    <row r="1704" spans="1:6" outlineLevel="1" x14ac:dyDescent="0.2">
      <c r="A1704" s="151" t="s">
        <v>460</v>
      </c>
      <c r="B1704" s="151"/>
      <c r="C1704" s="151"/>
      <c r="D1704" s="151"/>
      <c r="E1704" s="151"/>
      <c r="F1704" s="152"/>
    </row>
    <row r="1705" spans="1:6" ht="25.5" outlineLevel="1" x14ac:dyDescent="0.2">
      <c r="A1705" s="29">
        <v>1</v>
      </c>
      <c r="B1705" s="31" t="s">
        <v>461</v>
      </c>
      <c r="C1705" s="29"/>
      <c r="D1705" s="29"/>
      <c r="E1705" s="29"/>
      <c r="F1705" s="107"/>
    </row>
    <row r="1706" spans="1:6" outlineLevel="1" x14ac:dyDescent="0.2">
      <c r="A1706" s="29">
        <v>2</v>
      </c>
      <c r="B1706" s="31" t="s">
        <v>886</v>
      </c>
      <c r="C1706" s="29"/>
      <c r="D1706" s="29"/>
      <c r="E1706" s="29"/>
      <c r="F1706" s="107"/>
    </row>
    <row r="1707" spans="1:6" outlineLevel="1" x14ac:dyDescent="0.2">
      <c r="A1707" s="29">
        <v>3</v>
      </c>
      <c r="B1707" s="31" t="s">
        <v>887</v>
      </c>
      <c r="C1707" s="29"/>
      <c r="D1707" s="29"/>
      <c r="E1707" s="29"/>
      <c r="F1707" s="107"/>
    </row>
    <row r="1708" spans="1:6" ht="25.5" outlineLevel="1" x14ac:dyDescent="0.2">
      <c r="A1708" s="29">
        <v>4</v>
      </c>
      <c r="B1708" s="31" t="s">
        <v>888</v>
      </c>
      <c r="C1708" s="29"/>
      <c r="D1708" s="29"/>
      <c r="E1708" s="29"/>
      <c r="F1708" s="107"/>
    </row>
    <row r="1709" spans="1:6" outlineLevel="1" x14ac:dyDescent="0.2">
      <c r="A1709" s="29">
        <v>5</v>
      </c>
      <c r="B1709" s="31" t="s">
        <v>889</v>
      </c>
      <c r="C1709" s="29"/>
      <c r="D1709" s="29"/>
      <c r="E1709" s="29"/>
      <c r="F1709" s="107"/>
    </row>
    <row r="1710" spans="1:6" outlineLevel="1" x14ac:dyDescent="0.2">
      <c r="A1710" s="29"/>
      <c r="B1710" s="29"/>
      <c r="C1710" s="29"/>
      <c r="D1710" s="29"/>
      <c r="E1710" s="29"/>
      <c r="F1710" s="107"/>
    </row>
    <row r="1711" spans="1:6" outlineLevel="1" x14ac:dyDescent="0.2">
      <c r="A1711" s="151" t="s">
        <v>462</v>
      </c>
      <c r="B1711" s="151"/>
      <c r="C1711" s="151"/>
      <c r="D1711" s="151"/>
      <c r="E1711" s="151"/>
      <c r="F1711" s="152"/>
    </row>
    <row r="1712" spans="1:6" ht="25.5" outlineLevel="1" x14ac:dyDescent="0.2">
      <c r="A1712" s="29">
        <v>1</v>
      </c>
      <c r="B1712" s="31" t="s">
        <v>463</v>
      </c>
      <c r="C1712" s="29"/>
      <c r="D1712" s="29"/>
      <c r="E1712" s="29"/>
      <c r="F1712" s="107"/>
    </row>
    <row r="1713" spans="1:6" outlineLevel="1" x14ac:dyDescent="0.2">
      <c r="A1713" s="29">
        <v>2</v>
      </c>
      <c r="B1713" s="31" t="s">
        <v>890</v>
      </c>
      <c r="C1713" s="29"/>
      <c r="D1713" s="29"/>
      <c r="E1713" s="29"/>
      <c r="F1713" s="107"/>
    </row>
    <row r="1714" spans="1:6" ht="38.25" outlineLevel="1" x14ac:dyDescent="0.2">
      <c r="A1714" s="29">
        <v>3</v>
      </c>
      <c r="B1714" s="31" t="s">
        <v>891</v>
      </c>
      <c r="C1714" s="29"/>
      <c r="D1714" s="29"/>
      <c r="E1714" s="29"/>
      <c r="F1714" s="107"/>
    </row>
    <row r="1715" spans="1:6" outlineLevel="1" x14ac:dyDescent="0.2">
      <c r="A1715" s="29">
        <v>4</v>
      </c>
      <c r="B1715" s="31" t="s">
        <v>892</v>
      </c>
      <c r="C1715" s="29"/>
      <c r="D1715" s="29"/>
      <c r="E1715" s="29"/>
      <c r="F1715" s="107"/>
    </row>
    <row r="1716" spans="1:6" outlineLevel="1" x14ac:dyDescent="0.2">
      <c r="A1716" s="29"/>
      <c r="B1716" s="29"/>
      <c r="C1716" s="29"/>
      <c r="D1716" s="29"/>
      <c r="E1716" s="29"/>
      <c r="F1716" s="107"/>
    </row>
    <row r="1717" spans="1:6" outlineLevel="1" x14ac:dyDescent="0.2">
      <c r="A1717" s="151" t="s">
        <v>464</v>
      </c>
      <c r="B1717" s="151"/>
      <c r="C1717" s="151"/>
      <c r="D1717" s="151"/>
      <c r="E1717" s="151"/>
      <c r="F1717" s="152"/>
    </row>
    <row r="1718" spans="1:6" outlineLevel="1" x14ac:dyDescent="0.2">
      <c r="A1718" s="29">
        <v>1</v>
      </c>
      <c r="B1718" s="31" t="s">
        <v>465</v>
      </c>
      <c r="C1718" s="29"/>
      <c r="D1718" s="29"/>
      <c r="E1718" s="29"/>
      <c r="F1718" s="107"/>
    </row>
    <row r="1719" spans="1:6" outlineLevel="1" x14ac:dyDescent="0.2">
      <c r="A1719" s="29">
        <v>2</v>
      </c>
      <c r="B1719" s="31" t="s">
        <v>893</v>
      </c>
      <c r="C1719" s="29"/>
      <c r="D1719" s="29"/>
      <c r="E1719" s="29"/>
      <c r="F1719" s="107"/>
    </row>
    <row r="1720" spans="1:6" outlineLevel="1" x14ac:dyDescent="0.2">
      <c r="A1720" s="29">
        <v>3</v>
      </c>
      <c r="B1720" s="31" t="s">
        <v>894</v>
      </c>
      <c r="C1720" s="29"/>
      <c r="D1720" s="29"/>
      <c r="E1720" s="29"/>
      <c r="F1720" s="107"/>
    </row>
    <row r="1721" spans="1:6" outlineLevel="1" x14ac:dyDescent="0.2">
      <c r="A1721" s="29">
        <v>4</v>
      </c>
      <c r="B1721" s="31" t="s">
        <v>895</v>
      </c>
      <c r="C1721" s="29"/>
      <c r="D1721" s="29"/>
      <c r="E1721" s="29"/>
      <c r="F1721" s="107"/>
    </row>
    <row r="1722" spans="1:6" outlineLevel="1" x14ac:dyDescent="0.2">
      <c r="A1722" s="29"/>
      <c r="B1722" s="29"/>
      <c r="C1722" s="29"/>
      <c r="D1722" s="29"/>
      <c r="E1722" s="29"/>
      <c r="F1722" s="107"/>
    </row>
    <row r="1723" spans="1:6" outlineLevel="1" x14ac:dyDescent="0.2">
      <c r="A1723" s="151" t="s">
        <v>467</v>
      </c>
      <c r="B1723" s="151"/>
      <c r="C1723" s="151"/>
      <c r="D1723" s="151"/>
      <c r="E1723" s="151"/>
      <c r="F1723" s="152"/>
    </row>
    <row r="1724" spans="1:6" outlineLevel="1" x14ac:dyDescent="0.2">
      <c r="A1724" s="29">
        <v>1</v>
      </c>
      <c r="B1724" s="31" t="s">
        <v>468</v>
      </c>
      <c r="C1724" s="29"/>
      <c r="D1724" s="29"/>
      <c r="E1724" s="29"/>
      <c r="F1724" s="107"/>
    </row>
    <row r="1725" spans="1:6" outlineLevel="1" x14ac:dyDescent="0.2">
      <c r="A1725" s="29">
        <v>2</v>
      </c>
      <c r="B1725" s="31" t="s">
        <v>896</v>
      </c>
      <c r="C1725" s="29"/>
      <c r="D1725" s="29"/>
      <c r="E1725" s="29"/>
      <c r="F1725" s="107"/>
    </row>
    <row r="1726" spans="1:6" outlineLevel="1" x14ac:dyDescent="0.2">
      <c r="A1726" s="29">
        <v>3</v>
      </c>
      <c r="B1726" s="31" t="s">
        <v>897</v>
      </c>
      <c r="C1726" s="29"/>
      <c r="D1726" s="29"/>
      <c r="E1726" s="29"/>
      <c r="F1726" s="107"/>
    </row>
    <row r="1727" spans="1:6" outlineLevel="1" x14ac:dyDescent="0.2">
      <c r="A1727" s="29">
        <v>4</v>
      </c>
      <c r="B1727" s="31" t="s">
        <v>898</v>
      </c>
      <c r="C1727" s="29"/>
      <c r="D1727" s="29"/>
      <c r="E1727" s="29"/>
      <c r="F1727" s="107"/>
    </row>
    <row r="1728" spans="1:6" outlineLevel="1" x14ac:dyDescent="0.2">
      <c r="A1728" s="29"/>
      <c r="B1728" s="29"/>
      <c r="C1728" s="29"/>
      <c r="D1728" s="29"/>
      <c r="E1728" s="29"/>
      <c r="F1728" s="107"/>
    </row>
    <row r="1729" spans="1:6" outlineLevel="1" x14ac:dyDescent="0.2">
      <c r="A1729" s="151" t="s">
        <v>469</v>
      </c>
      <c r="B1729" s="151"/>
      <c r="C1729" s="151"/>
      <c r="D1729" s="151"/>
      <c r="E1729" s="151"/>
      <c r="F1729" s="152"/>
    </row>
    <row r="1730" spans="1:6" ht="25.5" outlineLevel="1" x14ac:dyDescent="0.2">
      <c r="A1730" s="29">
        <v>1</v>
      </c>
      <c r="B1730" s="31" t="s">
        <v>470</v>
      </c>
      <c r="C1730" s="29"/>
      <c r="D1730" s="29"/>
      <c r="E1730" s="29"/>
      <c r="F1730" s="107"/>
    </row>
    <row r="1731" spans="1:6" outlineLevel="1" x14ac:dyDescent="0.2">
      <c r="A1731" s="29">
        <v>2</v>
      </c>
      <c r="B1731" s="31" t="s">
        <v>899</v>
      </c>
      <c r="C1731" s="29"/>
      <c r="D1731" s="29"/>
      <c r="E1731" s="29"/>
      <c r="F1731" s="107"/>
    </row>
    <row r="1732" spans="1:6" outlineLevel="1" x14ac:dyDescent="0.2">
      <c r="A1732" s="29">
        <v>3</v>
      </c>
      <c r="B1732" s="31" t="s">
        <v>900</v>
      </c>
      <c r="C1732" s="29"/>
      <c r="D1732" s="29"/>
      <c r="E1732" s="29"/>
      <c r="F1732" s="107"/>
    </row>
    <row r="1733" spans="1:6" ht="25.5" outlineLevel="1" x14ac:dyDescent="0.2">
      <c r="A1733" s="29">
        <v>4</v>
      </c>
      <c r="B1733" s="31" t="s">
        <v>901</v>
      </c>
      <c r="C1733" s="29"/>
      <c r="D1733" s="29"/>
      <c r="E1733" s="29"/>
      <c r="F1733" s="107"/>
    </row>
    <row r="1734" spans="1:6" outlineLevel="1" x14ac:dyDescent="0.2">
      <c r="A1734" s="29"/>
      <c r="B1734" s="29"/>
      <c r="C1734" s="29"/>
      <c r="D1734" s="29"/>
      <c r="E1734" s="29"/>
      <c r="F1734" s="107"/>
    </row>
    <row r="1735" spans="1:6" outlineLevel="1" x14ac:dyDescent="0.2">
      <c r="A1735" s="151" t="s">
        <v>471</v>
      </c>
      <c r="B1735" s="151"/>
      <c r="C1735" s="151"/>
      <c r="D1735" s="151"/>
      <c r="E1735" s="151"/>
      <c r="F1735" s="152"/>
    </row>
    <row r="1736" spans="1:6" ht="25.5" outlineLevel="1" x14ac:dyDescent="0.2">
      <c r="A1736" s="29">
        <v>1</v>
      </c>
      <c r="B1736" s="31" t="s">
        <v>473</v>
      </c>
      <c r="C1736" s="29"/>
      <c r="D1736" s="29"/>
      <c r="E1736" s="29"/>
      <c r="F1736" s="107"/>
    </row>
    <row r="1737" spans="1:6" outlineLevel="1" x14ac:dyDescent="0.2">
      <c r="A1737" s="29">
        <v>2</v>
      </c>
      <c r="B1737" s="31" t="s">
        <v>902</v>
      </c>
      <c r="C1737" s="29"/>
      <c r="D1737" s="29"/>
      <c r="E1737" s="29"/>
      <c r="F1737" s="107"/>
    </row>
    <row r="1738" spans="1:6" outlineLevel="1" x14ac:dyDescent="0.2">
      <c r="A1738" s="29">
        <v>3</v>
      </c>
      <c r="B1738" s="31" t="s">
        <v>903</v>
      </c>
      <c r="C1738" s="29"/>
      <c r="D1738" s="29"/>
      <c r="E1738" s="29"/>
      <c r="F1738" s="107"/>
    </row>
    <row r="1739" spans="1:6" outlineLevel="1" x14ac:dyDescent="0.2">
      <c r="A1739" s="29">
        <v>4</v>
      </c>
      <c r="B1739" s="31" t="s">
        <v>904</v>
      </c>
      <c r="C1739" s="29"/>
      <c r="D1739" s="29"/>
      <c r="E1739" s="29"/>
      <c r="F1739" s="107"/>
    </row>
    <row r="1740" spans="1:6" ht="25.5" outlineLevel="1" x14ac:dyDescent="0.2">
      <c r="A1740" s="29">
        <v>5</v>
      </c>
      <c r="B1740" s="31" t="s">
        <v>905</v>
      </c>
      <c r="C1740" s="29"/>
      <c r="D1740" s="29"/>
      <c r="E1740" s="29"/>
      <c r="F1740" s="107"/>
    </row>
    <row r="1741" spans="1:6" outlineLevel="1" x14ac:dyDescent="0.2">
      <c r="A1741" s="29">
        <v>6</v>
      </c>
      <c r="B1741" s="31" t="s">
        <v>906</v>
      </c>
      <c r="C1741" s="29"/>
      <c r="D1741" s="29"/>
      <c r="E1741" s="29"/>
      <c r="F1741" s="107"/>
    </row>
    <row r="1742" spans="1:6" outlineLevel="1" x14ac:dyDescent="0.2">
      <c r="A1742" s="29"/>
      <c r="B1742" s="29"/>
      <c r="C1742" s="29"/>
      <c r="D1742" s="29"/>
      <c r="E1742" s="29"/>
      <c r="F1742" s="107"/>
    </row>
    <row r="1743" spans="1:6" outlineLevel="1" x14ac:dyDescent="0.2">
      <c r="A1743" s="151" t="s">
        <v>474</v>
      </c>
      <c r="B1743" s="151"/>
      <c r="C1743" s="151"/>
      <c r="D1743" s="151"/>
      <c r="E1743" s="151"/>
      <c r="F1743" s="152"/>
    </row>
    <row r="1744" spans="1:6" ht="25.5" outlineLevel="1" x14ac:dyDescent="0.2">
      <c r="A1744" s="29">
        <v>1</v>
      </c>
      <c r="B1744" s="31" t="s">
        <v>475</v>
      </c>
      <c r="C1744" s="29"/>
      <c r="D1744" s="29"/>
      <c r="E1744" s="29"/>
      <c r="F1744" s="107"/>
    </row>
    <row r="1745" spans="1:6" outlineLevel="1" x14ac:dyDescent="0.2">
      <c r="A1745" s="29">
        <v>2</v>
      </c>
      <c r="B1745" s="31" t="s">
        <v>907</v>
      </c>
      <c r="C1745" s="29"/>
      <c r="D1745" s="29"/>
      <c r="E1745" s="29"/>
      <c r="F1745" s="107"/>
    </row>
    <row r="1746" spans="1:6" outlineLevel="1" x14ac:dyDescent="0.2">
      <c r="A1746" s="29">
        <v>3</v>
      </c>
      <c r="B1746" s="31" t="s">
        <v>908</v>
      </c>
      <c r="C1746" s="29"/>
      <c r="D1746" s="29"/>
      <c r="E1746" s="29"/>
      <c r="F1746" s="107"/>
    </row>
    <row r="1747" spans="1:6" ht="25.5" outlineLevel="1" x14ac:dyDescent="0.2">
      <c r="A1747" s="29">
        <v>4</v>
      </c>
      <c r="B1747" s="31" t="s">
        <v>909</v>
      </c>
      <c r="C1747" s="29"/>
      <c r="D1747" s="29"/>
      <c r="E1747" s="29"/>
      <c r="F1747" s="107"/>
    </row>
    <row r="1748" spans="1:6" outlineLevel="1" x14ac:dyDescent="0.2">
      <c r="A1748" s="112">
        <v>5</v>
      </c>
      <c r="B1748" s="113" t="s">
        <v>910</v>
      </c>
      <c r="C1748" s="112"/>
      <c r="D1748" s="112"/>
      <c r="E1748" s="112"/>
      <c r="F1748" s="114"/>
    </row>
    <row r="1749" spans="1:6" ht="12.75" customHeight="1" outlineLevel="1" x14ac:dyDescent="0.2">
      <c r="A1749" s="166" t="s">
        <v>2408</v>
      </c>
      <c r="B1749" s="167"/>
      <c r="C1749" s="167"/>
      <c r="D1749" s="167"/>
      <c r="E1749" s="167"/>
      <c r="F1749" s="168"/>
    </row>
    <row r="1750" spans="1:6" ht="25.5" outlineLevel="1" x14ac:dyDescent="0.2">
      <c r="A1750" s="116">
        <v>1</v>
      </c>
      <c r="B1750" s="118" t="s">
        <v>2409</v>
      </c>
      <c r="C1750" s="116"/>
      <c r="D1750" s="116"/>
      <c r="E1750" s="116"/>
      <c r="F1750" s="117"/>
    </row>
    <row r="1751" spans="1:6" ht="25.5" outlineLevel="1" x14ac:dyDescent="0.2">
      <c r="A1751" s="111">
        <v>2</v>
      </c>
      <c r="B1751" s="119" t="s">
        <v>2410</v>
      </c>
      <c r="C1751" s="111"/>
      <c r="D1751" s="111"/>
      <c r="E1751" s="111"/>
      <c r="F1751" s="115"/>
    </row>
    <row r="1752" spans="1:6" ht="38.25" outlineLevel="1" x14ac:dyDescent="0.2">
      <c r="A1752" s="111">
        <v>3</v>
      </c>
      <c r="B1752" s="119" t="s">
        <v>2474</v>
      </c>
      <c r="C1752" s="111"/>
      <c r="D1752" s="111"/>
      <c r="E1752" s="111"/>
      <c r="F1752" s="115"/>
    </row>
    <row r="1753" spans="1:6" ht="25.5" outlineLevel="1" x14ac:dyDescent="0.2">
      <c r="A1753" s="111">
        <v>4</v>
      </c>
      <c r="B1753" s="119" t="s">
        <v>2411</v>
      </c>
      <c r="C1753" s="111"/>
      <c r="D1753" s="111"/>
      <c r="E1753" s="111"/>
      <c r="F1753" s="115"/>
    </row>
    <row r="1754" spans="1:6" outlineLevel="1" x14ac:dyDescent="0.2">
      <c r="A1754" s="120"/>
      <c r="B1754" s="120"/>
      <c r="C1754" s="120"/>
      <c r="D1754" s="120"/>
      <c r="E1754" s="120"/>
      <c r="F1754" s="121"/>
    </row>
    <row r="1755" spans="1:6" ht="12.75" customHeight="1" outlineLevel="1" x14ac:dyDescent="0.2">
      <c r="A1755" s="166" t="s">
        <v>2471</v>
      </c>
      <c r="B1755" s="167"/>
      <c r="C1755" s="167"/>
      <c r="D1755" s="167"/>
      <c r="E1755" s="167"/>
      <c r="F1755" s="168"/>
    </row>
    <row r="1756" spans="1:6" ht="38.25" outlineLevel="1" x14ac:dyDescent="0.2">
      <c r="A1756" s="116">
        <v>1</v>
      </c>
      <c r="B1756" s="118" t="s">
        <v>2472</v>
      </c>
      <c r="C1756" s="116"/>
      <c r="D1756" s="116"/>
      <c r="E1756" s="116"/>
      <c r="F1756" s="117"/>
    </row>
    <row r="1757" spans="1:6" ht="25.5" outlineLevel="1" x14ac:dyDescent="0.2">
      <c r="A1757" s="111">
        <v>2</v>
      </c>
      <c r="B1757" s="119" t="s">
        <v>2473</v>
      </c>
      <c r="C1757" s="111"/>
      <c r="D1757" s="111"/>
      <c r="E1757" s="111"/>
      <c r="F1757" s="115"/>
    </row>
    <row r="1758" spans="1:6" ht="38.25" outlineLevel="1" x14ac:dyDescent="0.2">
      <c r="A1758" s="111">
        <v>3</v>
      </c>
      <c r="B1758" s="119" t="s">
        <v>2475</v>
      </c>
      <c r="C1758" s="111"/>
      <c r="D1758" s="111"/>
      <c r="E1758" s="111"/>
      <c r="F1758" s="115"/>
    </row>
    <row r="1759" spans="1:6" ht="38.25" outlineLevel="1" x14ac:dyDescent="0.2">
      <c r="A1759" s="111">
        <v>4</v>
      </c>
      <c r="B1759" s="119" t="s">
        <v>2476</v>
      </c>
      <c r="C1759" s="111"/>
      <c r="D1759" s="111"/>
      <c r="E1759" s="111"/>
      <c r="F1759" s="115"/>
    </row>
    <row r="1760" spans="1:6" ht="25.5" outlineLevel="1" x14ac:dyDescent="0.2">
      <c r="A1760" s="111">
        <v>5</v>
      </c>
      <c r="B1760" s="119" t="s">
        <v>2412</v>
      </c>
      <c r="C1760" s="111"/>
      <c r="D1760" s="111"/>
      <c r="E1760" s="111"/>
      <c r="F1760" s="115"/>
    </row>
    <row r="1761" spans="1:6" ht="38.25" outlineLevel="1" x14ac:dyDescent="0.2">
      <c r="A1761" s="111">
        <v>6</v>
      </c>
      <c r="B1761" s="119" t="s">
        <v>2477</v>
      </c>
      <c r="C1761" s="111"/>
      <c r="D1761" s="111"/>
      <c r="E1761" s="111"/>
      <c r="F1761" s="115"/>
    </row>
    <row r="1762" spans="1:6" outlineLevel="1" x14ac:dyDescent="0.2">
      <c r="A1762" s="111"/>
      <c r="B1762" s="111"/>
      <c r="C1762" s="111"/>
      <c r="D1762" s="111"/>
      <c r="E1762" s="111"/>
      <c r="F1762" s="115"/>
    </row>
    <row r="1763" spans="1:6" ht="24" customHeight="1" outlineLevel="1" x14ac:dyDescent="0.2">
      <c r="A1763" s="151" t="s">
        <v>2526</v>
      </c>
      <c r="B1763" s="151"/>
      <c r="C1763" s="151"/>
      <c r="D1763" s="151"/>
      <c r="E1763" s="151"/>
      <c r="F1763" s="152"/>
    </row>
    <row r="1764" spans="1:6" ht="31.5" customHeight="1" outlineLevel="1" x14ac:dyDescent="0.2">
      <c r="A1764" s="29" t="s">
        <v>2527</v>
      </c>
      <c r="B1764" s="153" t="s">
        <v>2528</v>
      </c>
      <c r="C1764" s="154"/>
      <c r="D1764" s="154"/>
      <c r="E1764" s="154"/>
      <c r="F1764" s="155"/>
    </row>
    <row r="1765" spans="1:6" ht="31.5" customHeight="1" outlineLevel="1" x14ac:dyDescent="0.2">
      <c r="A1765" s="29" t="s">
        <v>2529</v>
      </c>
      <c r="B1765" s="153" t="s">
        <v>2530</v>
      </c>
      <c r="C1765" s="154"/>
      <c r="D1765" s="154"/>
      <c r="E1765" s="154"/>
      <c r="F1765" s="155"/>
    </row>
    <row r="1766" spans="1:6" x14ac:dyDescent="0.2">
      <c r="A1766" s="122"/>
      <c r="B1766" s="122"/>
      <c r="C1766" s="122"/>
      <c r="D1766" s="122"/>
      <c r="E1766" s="122"/>
      <c r="F1766" s="122"/>
    </row>
    <row r="1767" spans="1:6" ht="21" customHeight="1" x14ac:dyDescent="0.25">
      <c r="A1767"/>
      <c r="B1767"/>
      <c r="C1767"/>
      <c r="D1767"/>
      <c r="E1767"/>
      <c r="F1767"/>
    </row>
    <row r="1768" spans="1:6" ht="21" customHeight="1" x14ac:dyDescent="0.25">
      <c r="A1768"/>
      <c r="B1768"/>
      <c r="C1768"/>
      <c r="D1768"/>
      <c r="E1768"/>
      <c r="F1768"/>
    </row>
    <row r="1769" spans="1:6" ht="21" customHeight="1" x14ac:dyDescent="0.25">
      <c r="A1769"/>
      <c r="B1769"/>
      <c r="C1769"/>
      <c r="D1769"/>
      <c r="E1769"/>
      <c r="F1769"/>
    </row>
    <row r="1770" spans="1:6" ht="21" customHeight="1" x14ac:dyDescent="0.25">
      <c r="A1770"/>
      <c r="B1770"/>
      <c r="C1770"/>
      <c r="D1770"/>
      <c r="E1770"/>
      <c r="F1770"/>
    </row>
    <row r="1771" spans="1:6" ht="21" customHeight="1" x14ac:dyDescent="0.25">
      <c r="A1771"/>
      <c r="B1771"/>
      <c r="C1771"/>
      <c r="D1771"/>
      <c r="E1771"/>
      <c r="F1771"/>
    </row>
    <row r="1772" spans="1:6" ht="21" customHeight="1" x14ac:dyDescent="0.25">
      <c r="A1772"/>
      <c r="B1772"/>
      <c r="C1772"/>
      <c r="D1772"/>
      <c r="E1772"/>
      <c r="F1772"/>
    </row>
    <row r="1773" spans="1:6" ht="21" customHeight="1" x14ac:dyDescent="0.25">
      <c r="A1773"/>
      <c r="B1773"/>
      <c r="C1773"/>
      <c r="D1773"/>
      <c r="E1773"/>
      <c r="F1773"/>
    </row>
    <row r="1774" spans="1:6" ht="21" customHeight="1" x14ac:dyDescent="0.25">
      <c r="A1774"/>
      <c r="B1774"/>
      <c r="C1774"/>
      <c r="D1774"/>
      <c r="E1774"/>
      <c r="F1774"/>
    </row>
    <row r="1775" spans="1:6" ht="21" customHeight="1" x14ac:dyDescent="0.25">
      <c r="A1775"/>
      <c r="B1775"/>
      <c r="C1775"/>
      <c r="D1775"/>
      <c r="E1775"/>
      <c r="F1775"/>
    </row>
    <row r="1776" spans="1:6" ht="21" customHeight="1" x14ac:dyDescent="0.25">
      <c r="A1776"/>
      <c r="B1776"/>
      <c r="C1776"/>
      <c r="D1776"/>
      <c r="E1776"/>
      <c r="F1776"/>
    </row>
    <row r="1777" spans="1:6" ht="21" customHeight="1" x14ac:dyDescent="0.25">
      <c r="A1777"/>
      <c r="B1777"/>
      <c r="C1777"/>
      <c r="D1777"/>
      <c r="E1777"/>
      <c r="F1777"/>
    </row>
    <row r="1778" spans="1:6" ht="21" customHeight="1" x14ac:dyDescent="0.25">
      <c r="A1778"/>
      <c r="B1778"/>
      <c r="C1778"/>
      <c r="D1778"/>
      <c r="E1778"/>
      <c r="F1778"/>
    </row>
    <row r="1779" spans="1:6" ht="21" customHeight="1" x14ac:dyDescent="0.25">
      <c r="A1779"/>
      <c r="B1779"/>
      <c r="C1779"/>
      <c r="D1779"/>
      <c r="E1779"/>
      <c r="F1779"/>
    </row>
    <row r="1780" spans="1:6" ht="21" customHeight="1" x14ac:dyDescent="0.25">
      <c r="A1780"/>
      <c r="B1780"/>
      <c r="C1780"/>
      <c r="D1780"/>
      <c r="E1780"/>
      <c r="F1780"/>
    </row>
    <row r="1781" spans="1:6" ht="21" customHeight="1" x14ac:dyDescent="0.25">
      <c r="A1781"/>
      <c r="B1781"/>
      <c r="C1781"/>
      <c r="D1781"/>
      <c r="E1781"/>
      <c r="F1781"/>
    </row>
    <row r="1782" spans="1:6" ht="21" customHeight="1" x14ac:dyDescent="0.25">
      <c r="A1782"/>
      <c r="B1782"/>
      <c r="C1782"/>
      <c r="D1782"/>
      <c r="E1782"/>
      <c r="F1782"/>
    </row>
    <row r="1783" spans="1:6" ht="21" customHeight="1" x14ac:dyDescent="0.25">
      <c r="A1783"/>
      <c r="B1783"/>
      <c r="C1783"/>
      <c r="D1783"/>
      <c r="E1783"/>
      <c r="F1783"/>
    </row>
    <row r="1784" spans="1:6" ht="21" customHeight="1" x14ac:dyDescent="0.25">
      <c r="A1784"/>
      <c r="B1784"/>
      <c r="C1784"/>
      <c r="D1784"/>
      <c r="E1784"/>
      <c r="F1784"/>
    </row>
    <row r="1785" spans="1:6" ht="21" customHeight="1" x14ac:dyDescent="0.25">
      <c r="A1785"/>
      <c r="B1785"/>
      <c r="C1785"/>
      <c r="D1785"/>
      <c r="E1785"/>
      <c r="F1785"/>
    </row>
    <row r="1786" spans="1:6" ht="21" customHeight="1" x14ac:dyDescent="0.25">
      <c r="A1786"/>
      <c r="B1786"/>
      <c r="C1786"/>
      <c r="D1786"/>
      <c r="E1786"/>
      <c r="F1786"/>
    </row>
    <row r="1787" spans="1:6" ht="21" customHeight="1" x14ac:dyDescent="0.25">
      <c r="A1787"/>
      <c r="B1787"/>
      <c r="C1787"/>
      <c r="D1787"/>
      <c r="E1787"/>
      <c r="F1787"/>
    </row>
    <row r="1788" spans="1:6" ht="21" customHeight="1" x14ac:dyDescent="0.25">
      <c r="A1788"/>
      <c r="B1788"/>
      <c r="C1788"/>
      <c r="D1788"/>
      <c r="E1788"/>
      <c r="F1788"/>
    </row>
    <row r="1789" spans="1:6" ht="21" customHeight="1" x14ac:dyDescent="0.25">
      <c r="A1789"/>
      <c r="B1789"/>
      <c r="C1789"/>
      <c r="D1789"/>
      <c r="E1789"/>
      <c r="F1789"/>
    </row>
    <row r="1790" spans="1:6" ht="21" customHeight="1" x14ac:dyDescent="0.25">
      <c r="A1790"/>
      <c r="B1790"/>
      <c r="C1790"/>
      <c r="D1790"/>
      <c r="E1790"/>
      <c r="F1790"/>
    </row>
    <row r="1791" spans="1:6" ht="21" customHeight="1" x14ac:dyDescent="0.25">
      <c r="A1791"/>
      <c r="B1791"/>
      <c r="C1791"/>
      <c r="D1791"/>
      <c r="E1791"/>
      <c r="F1791"/>
    </row>
    <row r="1792" spans="1:6" ht="21" customHeight="1" x14ac:dyDescent="0.25">
      <c r="A1792"/>
      <c r="B1792"/>
      <c r="C1792"/>
      <c r="D1792"/>
      <c r="E1792"/>
      <c r="F1792"/>
    </row>
    <row r="1793" spans="1:6" ht="21" customHeight="1" x14ac:dyDescent="0.25">
      <c r="A1793"/>
      <c r="B1793"/>
      <c r="C1793"/>
      <c r="D1793"/>
      <c r="E1793"/>
      <c r="F1793"/>
    </row>
    <row r="1794" spans="1:6" ht="21" customHeight="1" x14ac:dyDescent="0.25">
      <c r="A1794"/>
      <c r="B1794"/>
      <c r="C1794"/>
      <c r="D1794"/>
      <c r="E1794"/>
      <c r="F1794"/>
    </row>
    <row r="1795" spans="1:6" ht="21" customHeight="1" x14ac:dyDescent="0.25">
      <c r="A1795"/>
      <c r="B1795"/>
      <c r="C1795"/>
      <c r="D1795"/>
      <c r="E1795"/>
      <c r="F1795"/>
    </row>
    <row r="1796" spans="1:6" ht="21" customHeight="1" x14ac:dyDescent="0.25">
      <c r="A1796"/>
      <c r="B1796"/>
      <c r="C1796"/>
      <c r="D1796"/>
      <c r="E1796"/>
      <c r="F1796"/>
    </row>
    <row r="1797" spans="1:6" ht="21" customHeight="1" x14ac:dyDescent="0.25">
      <c r="A1797"/>
      <c r="B1797"/>
      <c r="C1797"/>
      <c r="D1797"/>
      <c r="E1797"/>
      <c r="F1797"/>
    </row>
    <row r="1798" spans="1:6" ht="21" customHeight="1" x14ac:dyDescent="0.25">
      <c r="A1798"/>
      <c r="B1798"/>
      <c r="C1798"/>
      <c r="D1798"/>
      <c r="E1798"/>
      <c r="F1798"/>
    </row>
    <row r="1799" spans="1:6" ht="21" customHeight="1" x14ac:dyDescent="0.25">
      <c r="A1799"/>
      <c r="B1799"/>
      <c r="C1799"/>
      <c r="D1799"/>
      <c r="E1799"/>
      <c r="F1799"/>
    </row>
    <row r="1800" spans="1:6" ht="21" customHeight="1" x14ac:dyDescent="0.25">
      <c r="A1800"/>
      <c r="B1800"/>
      <c r="C1800"/>
      <c r="D1800"/>
      <c r="E1800"/>
      <c r="F1800"/>
    </row>
    <row r="1801" spans="1:6" ht="21" customHeight="1" x14ac:dyDescent="0.25">
      <c r="A1801"/>
      <c r="B1801"/>
      <c r="C1801"/>
      <c r="D1801"/>
      <c r="E1801"/>
      <c r="F1801"/>
    </row>
    <row r="1802" spans="1:6" ht="21" customHeight="1" x14ac:dyDescent="0.25">
      <c r="A1802"/>
      <c r="B1802"/>
      <c r="C1802"/>
      <c r="D1802"/>
      <c r="E1802"/>
      <c r="F1802"/>
    </row>
    <row r="1803" spans="1:6" ht="21" customHeight="1" x14ac:dyDescent="0.25">
      <c r="A1803"/>
      <c r="B1803"/>
      <c r="C1803"/>
      <c r="D1803"/>
      <c r="E1803"/>
      <c r="F1803"/>
    </row>
    <row r="1804" spans="1:6" ht="21" customHeight="1" x14ac:dyDescent="0.25">
      <c r="A1804"/>
      <c r="B1804"/>
      <c r="C1804"/>
      <c r="D1804"/>
      <c r="E1804"/>
      <c r="F1804"/>
    </row>
    <row r="1805" spans="1:6" ht="21" customHeight="1" x14ac:dyDescent="0.25">
      <c r="A1805"/>
      <c r="B1805"/>
      <c r="C1805"/>
      <c r="D1805"/>
      <c r="E1805"/>
      <c r="F1805"/>
    </row>
    <row r="1806" spans="1:6" ht="21" customHeight="1" x14ac:dyDescent="0.25">
      <c r="A1806"/>
      <c r="B1806"/>
      <c r="C1806"/>
      <c r="D1806"/>
      <c r="E1806"/>
      <c r="F1806"/>
    </row>
    <row r="1807" spans="1:6" ht="21" customHeight="1" x14ac:dyDescent="0.25">
      <c r="A1807"/>
      <c r="B1807"/>
      <c r="C1807"/>
      <c r="D1807"/>
      <c r="E1807"/>
      <c r="F1807"/>
    </row>
    <row r="1808" spans="1:6" ht="21" customHeight="1" x14ac:dyDescent="0.25">
      <c r="A1808"/>
      <c r="B1808"/>
      <c r="C1808"/>
      <c r="D1808"/>
      <c r="E1808"/>
      <c r="F1808"/>
    </row>
    <row r="1809" spans="1:6" ht="21" customHeight="1" x14ac:dyDescent="0.25">
      <c r="A1809"/>
      <c r="B1809"/>
      <c r="C1809"/>
      <c r="D1809"/>
      <c r="E1809"/>
      <c r="F1809"/>
    </row>
    <row r="1810" spans="1:6" ht="21" customHeight="1" x14ac:dyDescent="0.25">
      <c r="A1810"/>
      <c r="B1810"/>
      <c r="C1810"/>
      <c r="D1810"/>
      <c r="E1810"/>
      <c r="F1810"/>
    </row>
    <row r="1811" spans="1:6" ht="21" customHeight="1" x14ac:dyDescent="0.25">
      <c r="A1811"/>
      <c r="B1811"/>
      <c r="C1811"/>
      <c r="D1811"/>
      <c r="E1811"/>
      <c r="F1811"/>
    </row>
    <row r="1812" spans="1:6" ht="21" customHeight="1" x14ac:dyDescent="0.25">
      <c r="A1812"/>
      <c r="B1812"/>
      <c r="C1812"/>
      <c r="D1812"/>
      <c r="E1812"/>
      <c r="F1812"/>
    </row>
    <row r="1813" spans="1:6" ht="21" customHeight="1" x14ac:dyDescent="0.25">
      <c r="A1813"/>
      <c r="B1813"/>
      <c r="C1813"/>
      <c r="D1813"/>
      <c r="E1813"/>
      <c r="F1813"/>
    </row>
    <row r="1814" spans="1:6" ht="21" customHeight="1" x14ac:dyDescent="0.25">
      <c r="A1814"/>
      <c r="B1814"/>
      <c r="C1814"/>
      <c r="D1814"/>
      <c r="E1814"/>
      <c r="F1814"/>
    </row>
    <row r="1815" spans="1:6" ht="21" customHeight="1" x14ac:dyDescent="0.25">
      <c r="A1815"/>
      <c r="B1815"/>
      <c r="C1815"/>
      <c r="D1815"/>
      <c r="E1815"/>
      <c r="F1815"/>
    </row>
    <row r="1816" spans="1:6" ht="21" customHeight="1" x14ac:dyDescent="0.25">
      <c r="A1816"/>
      <c r="B1816"/>
      <c r="C1816"/>
      <c r="D1816"/>
      <c r="E1816"/>
      <c r="F1816"/>
    </row>
    <row r="1817" spans="1:6" ht="21" customHeight="1" x14ac:dyDescent="0.25">
      <c r="A1817"/>
      <c r="B1817"/>
      <c r="C1817"/>
      <c r="D1817"/>
      <c r="E1817"/>
      <c r="F1817"/>
    </row>
    <row r="1818" spans="1:6" ht="21" customHeight="1" x14ac:dyDescent="0.25">
      <c r="A1818"/>
      <c r="B1818"/>
      <c r="C1818"/>
      <c r="D1818"/>
      <c r="E1818"/>
      <c r="F1818"/>
    </row>
    <row r="1819" spans="1:6" ht="21" customHeight="1" x14ac:dyDescent="0.25">
      <c r="A1819"/>
      <c r="B1819"/>
      <c r="C1819"/>
      <c r="D1819"/>
      <c r="E1819"/>
      <c r="F1819"/>
    </row>
    <row r="1820" spans="1:6" ht="21" customHeight="1" x14ac:dyDescent="0.25">
      <c r="A1820"/>
      <c r="B1820"/>
      <c r="C1820"/>
      <c r="D1820"/>
      <c r="E1820"/>
      <c r="F1820"/>
    </row>
    <row r="1821" spans="1:6" ht="21" customHeight="1" x14ac:dyDescent="0.25">
      <c r="A1821"/>
      <c r="B1821"/>
      <c r="C1821"/>
      <c r="D1821"/>
      <c r="E1821"/>
      <c r="F1821"/>
    </row>
    <row r="1822" spans="1:6" ht="21" customHeight="1" x14ac:dyDescent="0.25">
      <c r="A1822"/>
      <c r="B1822"/>
      <c r="C1822"/>
      <c r="D1822"/>
      <c r="E1822"/>
      <c r="F1822"/>
    </row>
    <row r="1823" spans="1:6" ht="21" customHeight="1" x14ac:dyDescent="0.25">
      <c r="A1823"/>
      <c r="B1823"/>
      <c r="C1823"/>
      <c r="D1823"/>
      <c r="E1823"/>
      <c r="F1823"/>
    </row>
    <row r="1824" spans="1:6" ht="21" customHeight="1" x14ac:dyDescent="0.25">
      <c r="A1824"/>
      <c r="B1824"/>
      <c r="C1824"/>
      <c r="D1824"/>
      <c r="E1824"/>
      <c r="F1824"/>
    </row>
    <row r="1825" spans="1:6" ht="21" customHeight="1" x14ac:dyDescent="0.25">
      <c r="A1825"/>
      <c r="B1825"/>
      <c r="C1825"/>
      <c r="D1825"/>
      <c r="E1825"/>
      <c r="F1825"/>
    </row>
    <row r="1826" spans="1:6" ht="21" customHeight="1" x14ac:dyDescent="0.25">
      <c r="A1826"/>
      <c r="B1826"/>
      <c r="C1826"/>
      <c r="D1826"/>
      <c r="E1826"/>
      <c r="F1826"/>
    </row>
    <row r="1827" spans="1:6" ht="21" customHeight="1" x14ac:dyDescent="0.25">
      <c r="A1827"/>
      <c r="B1827"/>
      <c r="C1827"/>
      <c r="D1827"/>
      <c r="E1827"/>
      <c r="F1827"/>
    </row>
    <row r="1828" spans="1:6" ht="21" customHeight="1" x14ac:dyDescent="0.25">
      <c r="A1828"/>
      <c r="B1828"/>
      <c r="C1828"/>
      <c r="D1828"/>
      <c r="E1828"/>
      <c r="F1828"/>
    </row>
    <row r="1829" spans="1:6" ht="21" customHeight="1" x14ac:dyDescent="0.25">
      <c r="A1829"/>
      <c r="B1829"/>
      <c r="C1829"/>
      <c r="D1829"/>
      <c r="E1829"/>
      <c r="F1829"/>
    </row>
    <row r="1830" spans="1:6" ht="21" customHeight="1" x14ac:dyDescent="0.25">
      <c r="A1830"/>
      <c r="B1830"/>
      <c r="C1830"/>
      <c r="D1830"/>
      <c r="E1830"/>
      <c r="F1830"/>
    </row>
    <row r="1831" spans="1:6" ht="21" customHeight="1" x14ac:dyDescent="0.25">
      <c r="A1831"/>
      <c r="B1831"/>
      <c r="C1831"/>
      <c r="D1831"/>
      <c r="E1831"/>
      <c r="F1831"/>
    </row>
    <row r="1832" spans="1:6" ht="21" customHeight="1" x14ac:dyDescent="0.25">
      <c r="A1832"/>
      <c r="B1832"/>
      <c r="C1832"/>
      <c r="D1832"/>
      <c r="E1832"/>
      <c r="F1832"/>
    </row>
    <row r="1833" spans="1:6" ht="21" customHeight="1" x14ac:dyDescent="0.25">
      <c r="A1833"/>
      <c r="B1833"/>
      <c r="C1833"/>
      <c r="D1833"/>
      <c r="E1833"/>
      <c r="F1833"/>
    </row>
    <row r="1834" spans="1:6" ht="21" customHeight="1" x14ac:dyDescent="0.25">
      <c r="A1834"/>
      <c r="B1834"/>
      <c r="C1834"/>
      <c r="D1834"/>
      <c r="E1834"/>
      <c r="F1834"/>
    </row>
    <row r="1835" spans="1:6" ht="21" customHeight="1" x14ac:dyDescent="0.25">
      <c r="A1835"/>
      <c r="B1835"/>
      <c r="C1835"/>
      <c r="D1835"/>
      <c r="E1835"/>
      <c r="F1835"/>
    </row>
    <row r="1836" spans="1:6" ht="21" customHeight="1" x14ac:dyDescent="0.25">
      <c r="A1836"/>
      <c r="B1836"/>
      <c r="C1836"/>
      <c r="D1836"/>
      <c r="E1836"/>
      <c r="F1836"/>
    </row>
    <row r="1837" spans="1:6" ht="21" customHeight="1" x14ac:dyDescent="0.25">
      <c r="A1837"/>
      <c r="B1837"/>
      <c r="C1837"/>
      <c r="D1837"/>
      <c r="E1837"/>
      <c r="F1837"/>
    </row>
    <row r="1838" spans="1:6" ht="21" customHeight="1" x14ac:dyDescent="0.25">
      <c r="A1838"/>
      <c r="B1838"/>
      <c r="C1838"/>
      <c r="D1838"/>
      <c r="E1838"/>
      <c r="F1838"/>
    </row>
    <row r="1839" spans="1:6" ht="21" customHeight="1" x14ac:dyDescent="0.25">
      <c r="A1839"/>
      <c r="B1839"/>
      <c r="C1839"/>
      <c r="D1839"/>
      <c r="E1839"/>
      <c r="F1839"/>
    </row>
    <row r="1840" spans="1:6" ht="21" customHeight="1" x14ac:dyDescent="0.25">
      <c r="A1840"/>
      <c r="B1840"/>
      <c r="C1840"/>
      <c r="D1840"/>
      <c r="E1840"/>
      <c r="F1840"/>
    </row>
    <row r="1841" spans="1:6" ht="21" customHeight="1" x14ac:dyDescent="0.25">
      <c r="A1841"/>
      <c r="B1841"/>
      <c r="C1841"/>
      <c r="D1841"/>
      <c r="E1841"/>
      <c r="F1841"/>
    </row>
    <row r="1842" spans="1:6" ht="21" customHeight="1" x14ac:dyDescent="0.25">
      <c r="A1842"/>
      <c r="B1842"/>
      <c r="C1842"/>
      <c r="D1842"/>
      <c r="E1842"/>
      <c r="F1842"/>
    </row>
    <row r="1843" spans="1:6" ht="21" customHeight="1" x14ac:dyDescent="0.25">
      <c r="A1843"/>
      <c r="B1843"/>
      <c r="C1843"/>
      <c r="D1843"/>
      <c r="E1843"/>
      <c r="F1843"/>
    </row>
    <row r="1844" spans="1:6" ht="21" customHeight="1" x14ac:dyDescent="0.25">
      <c r="A1844"/>
      <c r="B1844"/>
      <c r="C1844"/>
      <c r="D1844"/>
      <c r="E1844"/>
      <c r="F1844"/>
    </row>
    <row r="1845" spans="1:6" ht="21" customHeight="1" x14ac:dyDescent="0.25">
      <c r="A1845"/>
      <c r="B1845"/>
      <c r="C1845"/>
      <c r="D1845"/>
      <c r="E1845"/>
      <c r="F1845"/>
    </row>
    <row r="1846" spans="1:6" ht="21" customHeight="1" x14ac:dyDescent="0.25">
      <c r="A1846"/>
      <c r="B1846"/>
      <c r="C1846"/>
      <c r="D1846"/>
      <c r="E1846"/>
      <c r="F1846"/>
    </row>
    <row r="1847" spans="1:6" ht="21" customHeight="1" x14ac:dyDescent="0.25">
      <c r="A1847"/>
      <c r="B1847"/>
      <c r="C1847"/>
      <c r="D1847"/>
      <c r="E1847"/>
      <c r="F1847"/>
    </row>
    <row r="1848" spans="1:6" ht="21" customHeight="1" x14ac:dyDescent="0.25">
      <c r="A1848"/>
      <c r="B1848"/>
      <c r="C1848"/>
      <c r="D1848"/>
      <c r="E1848"/>
      <c r="F1848"/>
    </row>
    <row r="1849" spans="1:6" ht="39" customHeight="1" x14ac:dyDescent="0.25">
      <c r="A1849"/>
      <c r="B1849"/>
      <c r="C1849"/>
      <c r="D1849"/>
      <c r="E1849"/>
      <c r="F1849"/>
    </row>
    <row r="1850" spans="1:6" ht="21" customHeight="1" x14ac:dyDescent="0.25">
      <c r="A1850"/>
      <c r="B1850"/>
      <c r="C1850"/>
      <c r="D1850"/>
      <c r="E1850"/>
      <c r="F1850"/>
    </row>
    <row r="1851" spans="1:6" ht="21" customHeight="1" x14ac:dyDescent="0.25">
      <c r="A1851"/>
      <c r="B1851"/>
      <c r="C1851"/>
      <c r="D1851"/>
      <c r="E1851"/>
      <c r="F1851"/>
    </row>
    <row r="1852" spans="1:6" ht="21" customHeight="1" x14ac:dyDescent="0.25">
      <c r="A1852"/>
      <c r="B1852"/>
      <c r="C1852"/>
      <c r="D1852"/>
      <c r="E1852"/>
      <c r="F1852"/>
    </row>
    <row r="1853" spans="1:6" ht="21" customHeight="1" x14ac:dyDescent="0.25">
      <c r="A1853"/>
      <c r="B1853"/>
      <c r="C1853"/>
      <c r="D1853"/>
      <c r="E1853"/>
      <c r="F1853"/>
    </row>
    <row r="1854" spans="1:6" ht="21" customHeight="1" x14ac:dyDescent="0.25">
      <c r="A1854"/>
      <c r="B1854"/>
      <c r="C1854"/>
      <c r="D1854"/>
      <c r="E1854"/>
      <c r="F1854"/>
    </row>
    <row r="1855" spans="1:6" ht="21" customHeight="1" x14ac:dyDescent="0.25">
      <c r="A1855"/>
      <c r="B1855"/>
      <c r="C1855"/>
      <c r="D1855"/>
      <c r="E1855"/>
      <c r="F1855"/>
    </row>
    <row r="1856" spans="1:6" ht="21" customHeight="1" x14ac:dyDescent="0.25">
      <c r="A1856"/>
      <c r="B1856"/>
      <c r="C1856"/>
      <c r="D1856"/>
      <c r="E1856"/>
      <c r="F1856"/>
    </row>
    <row r="1857" spans="1:6" ht="21" customHeight="1" x14ac:dyDescent="0.25">
      <c r="A1857"/>
      <c r="B1857"/>
      <c r="C1857"/>
      <c r="D1857"/>
      <c r="E1857"/>
      <c r="F1857"/>
    </row>
    <row r="1858" spans="1:6" ht="21" customHeight="1" x14ac:dyDescent="0.25">
      <c r="A1858"/>
      <c r="B1858"/>
      <c r="C1858"/>
      <c r="D1858"/>
      <c r="E1858"/>
      <c r="F1858"/>
    </row>
    <row r="1859" spans="1:6" ht="21" customHeight="1" x14ac:dyDescent="0.25">
      <c r="A1859"/>
      <c r="B1859"/>
      <c r="C1859"/>
      <c r="D1859"/>
      <c r="E1859"/>
      <c r="F1859"/>
    </row>
    <row r="1860" spans="1:6" ht="21" customHeight="1" x14ac:dyDescent="0.25">
      <c r="A1860"/>
      <c r="B1860"/>
      <c r="C1860"/>
      <c r="D1860"/>
      <c r="E1860"/>
      <c r="F1860"/>
    </row>
    <row r="1861" spans="1:6" ht="21" customHeight="1" x14ac:dyDescent="0.25">
      <c r="A1861"/>
      <c r="B1861"/>
      <c r="C1861"/>
      <c r="D1861"/>
      <c r="E1861"/>
      <c r="F1861"/>
    </row>
    <row r="1862" spans="1:6" ht="21" customHeight="1" x14ac:dyDescent="0.25">
      <c r="A1862"/>
      <c r="B1862"/>
      <c r="C1862"/>
      <c r="D1862"/>
      <c r="E1862"/>
      <c r="F1862"/>
    </row>
    <row r="1863" spans="1:6" ht="21" customHeight="1" x14ac:dyDescent="0.25">
      <c r="A1863"/>
      <c r="B1863"/>
      <c r="C1863"/>
      <c r="D1863"/>
      <c r="E1863"/>
      <c r="F1863"/>
    </row>
    <row r="1864" spans="1:6" ht="21" customHeight="1" x14ac:dyDescent="0.25">
      <c r="A1864"/>
      <c r="B1864"/>
      <c r="C1864"/>
      <c r="D1864"/>
      <c r="E1864"/>
      <c r="F1864"/>
    </row>
    <row r="1865" spans="1:6" ht="21" customHeight="1" x14ac:dyDescent="0.25">
      <c r="A1865"/>
      <c r="B1865"/>
      <c r="C1865"/>
      <c r="D1865"/>
      <c r="E1865"/>
      <c r="F1865"/>
    </row>
    <row r="1866" spans="1:6" ht="21" customHeight="1" x14ac:dyDescent="0.25">
      <c r="A1866"/>
      <c r="B1866"/>
      <c r="C1866"/>
      <c r="D1866"/>
      <c r="E1866"/>
      <c r="F1866"/>
    </row>
    <row r="1867" spans="1:6" ht="21" customHeight="1" x14ac:dyDescent="0.25">
      <c r="A1867"/>
      <c r="B1867"/>
      <c r="C1867"/>
      <c r="D1867"/>
      <c r="E1867"/>
      <c r="F1867"/>
    </row>
    <row r="1868" spans="1:6" ht="21" customHeight="1" x14ac:dyDescent="0.25">
      <c r="A1868"/>
      <c r="B1868"/>
      <c r="C1868"/>
      <c r="D1868"/>
      <c r="E1868"/>
      <c r="F1868"/>
    </row>
    <row r="1869" spans="1:6" ht="21" customHeight="1" x14ac:dyDescent="0.25">
      <c r="A1869"/>
      <c r="B1869"/>
      <c r="C1869"/>
      <c r="D1869"/>
      <c r="E1869"/>
      <c r="F1869"/>
    </row>
    <row r="1870" spans="1:6" ht="21" customHeight="1" x14ac:dyDescent="0.25">
      <c r="A1870"/>
      <c r="B1870"/>
      <c r="C1870"/>
      <c r="D1870"/>
      <c r="E1870"/>
      <c r="F1870"/>
    </row>
    <row r="1871" spans="1:6" ht="21" customHeight="1" x14ac:dyDescent="0.25">
      <c r="A1871"/>
      <c r="B1871"/>
      <c r="C1871"/>
      <c r="D1871"/>
      <c r="E1871"/>
      <c r="F1871"/>
    </row>
    <row r="1872" spans="1:6" ht="21" customHeight="1" x14ac:dyDescent="0.25">
      <c r="A1872"/>
      <c r="B1872"/>
      <c r="C1872"/>
      <c r="D1872"/>
      <c r="E1872"/>
      <c r="F1872"/>
    </row>
    <row r="1873" spans="1:6" ht="21" customHeight="1" x14ac:dyDescent="0.25">
      <c r="A1873"/>
      <c r="B1873"/>
      <c r="C1873"/>
      <c r="D1873"/>
      <c r="E1873"/>
      <c r="F1873"/>
    </row>
    <row r="1874" spans="1:6" ht="21" customHeight="1" x14ac:dyDescent="0.25">
      <c r="A1874"/>
      <c r="B1874"/>
      <c r="C1874"/>
      <c r="D1874"/>
      <c r="E1874"/>
      <c r="F1874"/>
    </row>
    <row r="1875" spans="1:6" ht="21" customHeight="1" x14ac:dyDescent="0.25">
      <c r="A1875"/>
      <c r="B1875"/>
      <c r="C1875"/>
      <c r="D1875"/>
      <c r="E1875"/>
      <c r="F1875"/>
    </row>
    <row r="1876" spans="1:6" ht="21" customHeight="1" x14ac:dyDescent="0.25">
      <c r="A1876"/>
      <c r="B1876"/>
      <c r="C1876"/>
      <c r="D1876"/>
      <c r="E1876"/>
      <c r="F1876"/>
    </row>
    <row r="1877" spans="1:6" ht="21" customHeight="1" x14ac:dyDescent="0.25">
      <c r="A1877"/>
      <c r="B1877"/>
      <c r="C1877"/>
      <c r="D1877"/>
      <c r="E1877"/>
      <c r="F1877"/>
    </row>
    <row r="1878" spans="1:6" ht="21" customHeight="1" x14ac:dyDescent="0.25">
      <c r="A1878"/>
      <c r="B1878"/>
      <c r="C1878"/>
      <c r="D1878"/>
      <c r="E1878"/>
      <c r="F1878"/>
    </row>
    <row r="1879" spans="1:6" ht="21" customHeight="1" x14ac:dyDescent="0.25">
      <c r="A1879"/>
      <c r="B1879"/>
      <c r="C1879"/>
      <c r="D1879"/>
      <c r="E1879"/>
      <c r="F1879"/>
    </row>
    <row r="1880" spans="1:6" ht="21" customHeight="1" x14ac:dyDescent="0.25">
      <c r="A1880"/>
      <c r="B1880"/>
      <c r="C1880"/>
      <c r="D1880"/>
      <c r="E1880"/>
      <c r="F1880"/>
    </row>
    <row r="1881" spans="1:6" ht="21" customHeight="1" x14ac:dyDescent="0.25">
      <c r="A1881"/>
      <c r="B1881"/>
      <c r="C1881"/>
      <c r="D1881"/>
      <c r="E1881"/>
      <c r="F1881"/>
    </row>
    <row r="1882" spans="1:6" ht="21" customHeight="1" x14ac:dyDescent="0.25">
      <c r="A1882"/>
      <c r="B1882"/>
      <c r="C1882"/>
      <c r="D1882"/>
      <c r="E1882"/>
      <c r="F1882"/>
    </row>
    <row r="1883" spans="1:6" ht="21" customHeight="1" x14ac:dyDescent="0.25">
      <c r="A1883"/>
      <c r="B1883"/>
      <c r="C1883"/>
      <c r="D1883"/>
      <c r="E1883"/>
      <c r="F1883"/>
    </row>
    <row r="1884" spans="1:6" ht="21" customHeight="1" x14ac:dyDescent="0.25">
      <c r="A1884"/>
      <c r="B1884"/>
      <c r="C1884"/>
      <c r="D1884"/>
      <c r="E1884"/>
      <c r="F1884"/>
    </row>
    <row r="1885" spans="1:6" ht="21" customHeight="1" x14ac:dyDescent="0.25">
      <c r="A1885"/>
      <c r="B1885"/>
      <c r="C1885"/>
      <c r="D1885"/>
      <c r="E1885"/>
      <c r="F1885"/>
    </row>
    <row r="1886" spans="1:6" ht="21" customHeight="1" x14ac:dyDescent="0.25">
      <c r="A1886"/>
      <c r="B1886"/>
      <c r="C1886"/>
      <c r="D1886"/>
      <c r="E1886"/>
      <c r="F1886"/>
    </row>
    <row r="1887" spans="1:6" ht="21" customHeight="1" x14ac:dyDescent="0.25">
      <c r="A1887"/>
      <c r="B1887"/>
      <c r="C1887"/>
      <c r="D1887"/>
      <c r="E1887"/>
      <c r="F1887"/>
    </row>
    <row r="1888" spans="1:6" ht="21" customHeight="1" x14ac:dyDescent="0.25">
      <c r="A1888"/>
      <c r="B1888"/>
      <c r="C1888"/>
      <c r="D1888"/>
      <c r="E1888"/>
      <c r="F1888"/>
    </row>
    <row r="1889" spans="1:6" ht="21" customHeight="1" x14ac:dyDescent="0.25">
      <c r="A1889"/>
      <c r="B1889"/>
      <c r="C1889"/>
      <c r="D1889"/>
      <c r="E1889"/>
      <c r="F1889"/>
    </row>
    <row r="1890" spans="1:6" ht="21" customHeight="1" x14ac:dyDescent="0.25">
      <c r="A1890"/>
      <c r="B1890"/>
      <c r="C1890"/>
      <c r="D1890"/>
      <c r="E1890"/>
      <c r="F1890"/>
    </row>
    <row r="1891" spans="1:6" ht="21" customHeight="1" x14ac:dyDescent="0.25">
      <c r="A1891"/>
      <c r="B1891"/>
      <c r="C1891"/>
      <c r="D1891"/>
      <c r="E1891"/>
      <c r="F1891"/>
    </row>
    <row r="1892" spans="1:6" ht="21" customHeight="1" x14ac:dyDescent="0.25">
      <c r="A1892"/>
      <c r="B1892"/>
      <c r="C1892"/>
      <c r="D1892"/>
      <c r="E1892"/>
      <c r="F1892"/>
    </row>
    <row r="1893" spans="1:6" ht="21" customHeight="1" x14ac:dyDescent="0.25">
      <c r="A1893"/>
      <c r="B1893"/>
      <c r="C1893"/>
      <c r="D1893"/>
      <c r="E1893"/>
      <c r="F1893"/>
    </row>
    <row r="1894" spans="1:6" ht="21" customHeight="1" x14ac:dyDescent="0.25">
      <c r="A1894"/>
      <c r="B1894"/>
      <c r="C1894"/>
      <c r="D1894"/>
      <c r="E1894"/>
      <c r="F1894"/>
    </row>
    <row r="1895" spans="1:6" ht="21" customHeight="1" x14ac:dyDescent="0.25">
      <c r="A1895"/>
      <c r="B1895"/>
      <c r="C1895"/>
      <c r="D1895"/>
      <c r="E1895"/>
      <c r="F1895"/>
    </row>
    <row r="1896" spans="1:6" ht="21" customHeight="1" x14ac:dyDescent="0.25">
      <c r="A1896"/>
      <c r="B1896"/>
      <c r="C1896"/>
      <c r="D1896"/>
      <c r="E1896"/>
      <c r="F1896"/>
    </row>
    <row r="1897" spans="1:6" ht="21" customHeight="1" x14ac:dyDescent="0.25">
      <c r="A1897"/>
      <c r="B1897"/>
      <c r="C1897"/>
      <c r="D1897"/>
      <c r="E1897"/>
      <c r="F1897"/>
    </row>
    <row r="1898" spans="1:6" ht="23.1" customHeight="1" x14ac:dyDescent="0.25">
      <c r="A1898"/>
      <c r="B1898"/>
      <c r="C1898"/>
      <c r="D1898"/>
      <c r="E1898"/>
      <c r="F1898"/>
    </row>
    <row r="1899" spans="1:6" ht="21" customHeight="1" x14ac:dyDescent="0.25">
      <c r="A1899"/>
      <c r="B1899"/>
      <c r="C1899"/>
      <c r="D1899"/>
      <c r="E1899"/>
      <c r="F1899"/>
    </row>
    <row r="1900" spans="1:6" ht="21" customHeight="1" x14ac:dyDescent="0.25">
      <c r="A1900"/>
      <c r="B1900"/>
      <c r="C1900"/>
      <c r="D1900"/>
      <c r="E1900"/>
      <c r="F1900"/>
    </row>
    <row r="1901" spans="1:6" ht="21" customHeight="1" x14ac:dyDescent="0.25">
      <c r="A1901"/>
      <c r="B1901"/>
      <c r="C1901"/>
      <c r="D1901"/>
      <c r="E1901"/>
      <c r="F1901"/>
    </row>
    <row r="1902" spans="1:6" ht="21" customHeight="1" x14ac:dyDescent="0.25">
      <c r="A1902"/>
      <c r="B1902"/>
      <c r="C1902"/>
      <c r="D1902"/>
      <c r="E1902"/>
      <c r="F1902"/>
    </row>
    <row r="1903" spans="1:6" ht="21" customHeight="1" x14ac:dyDescent="0.25">
      <c r="A1903"/>
      <c r="B1903"/>
      <c r="C1903"/>
      <c r="D1903"/>
      <c r="E1903"/>
      <c r="F1903"/>
    </row>
    <row r="1904" spans="1:6" ht="21" customHeight="1" x14ac:dyDescent="0.25">
      <c r="A1904"/>
      <c r="B1904"/>
      <c r="C1904"/>
      <c r="D1904"/>
      <c r="E1904"/>
      <c r="F1904"/>
    </row>
    <row r="1905" spans="1:6" ht="21" customHeight="1" x14ac:dyDescent="0.25">
      <c r="A1905"/>
      <c r="B1905"/>
      <c r="C1905"/>
      <c r="D1905"/>
      <c r="E1905"/>
      <c r="F1905"/>
    </row>
    <row r="1906" spans="1:6" ht="21" customHeight="1" x14ac:dyDescent="0.25">
      <c r="A1906"/>
      <c r="B1906"/>
      <c r="C1906"/>
      <c r="D1906"/>
      <c r="E1906"/>
      <c r="F1906"/>
    </row>
    <row r="1907" spans="1:6" ht="21" customHeight="1" x14ac:dyDescent="0.25">
      <c r="A1907"/>
      <c r="B1907"/>
      <c r="C1907"/>
      <c r="D1907"/>
      <c r="E1907"/>
      <c r="F1907"/>
    </row>
    <row r="1908" spans="1:6" ht="21" customHeight="1" x14ac:dyDescent="0.25">
      <c r="A1908"/>
      <c r="B1908"/>
      <c r="C1908"/>
      <c r="D1908"/>
      <c r="E1908"/>
      <c r="F1908"/>
    </row>
    <row r="1909" spans="1:6" ht="21" customHeight="1" x14ac:dyDescent="0.25">
      <c r="A1909"/>
      <c r="B1909"/>
      <c r="C1909"/>
      <c r="D1909"/>
      <c r="E1909"/>
      <c r="F1909"/>
    </row>
    <row r="1910" spans="1:6" ht="21" customHeight="1" x14ac:dyDescent="0.25">
      <c r="A1910"/>
      <c r="B1910"/>
      <c r="C1910"/>
      <c r="D1910"/>
      <c r="E1910"/>
      <c r="F1910"/>
    </row>
    <row r="1911" spans="1:6" ht="21" customHeight="1" x14ac:dyDescent="0.25">
      <c r="A1911"/>
      <c r="B1911"/>
      <c r="C1911"/>
      <c r="D1911"/>
      <c r="E1911"/>
      <c r="F1911"/>
    </row>
    <row r="1912" spans="1:6" ht="21" customHeight="1" x14ac:dyDescent="0.25">
      <c r="A1912"/>
      <c r="B1912"/>
      <c r="C1912"/>
      <c r="D1912"/>
      <c r="E1912"/>
      <c r="F1912"/>
    </row>
    <row r="1913" spans="1:6" ht="21" customHeight="1" x14ac:dyDescent="0.25">
      <c r="A1913"/>
      <c r="B1913"/>
      <c r="C1913"/>
      <c r="D1913"/>
      <c r="E1913"/>
      <c r="F1913"/>
    </row>
    <row r="1914" spans="1:6" ht="21" customHeight="1" x14ac:dyDescent="0.25">
      <c r="A1914"/>
      <c r="B1914"/>
      <c r="C1914"/>
      <c r="D1914"/>
      <c r="E1914"/>
      <c r="F1914"/>
    </row>
    <row r="1915" spans="1:6" ht="21" customHeight="1" x14ac:dyDescent="0.25">
      <c r="A1915"/>
      <c r="B1915"/>
      <c r="C1915"/>
      <c r="D1915"/>
      <c r="E1915"/>
      <c r="F1915"/>
    </row>
    <row r="1916" spans="1:6" ht="21" customHeight="1" x14ac:dyDescent="0.25">
      <c r="A1916"/>
      <c r="B1916"/>
      <c r="C1916"/>
      <c r="D1916"/>
      <c r="E1916"/>
      <c r="F1916"/>
    </row>
    <row r="1917" spans="1:6" ht="21" customHeight="1" x14ac:dyDescent="0.25">
      <c r="A1917"/>
      <c r="B1917"/>
      <c r="C1917"/>
      <c r="D1917"/>
      <c r="E1917"/>
      <c r="F1917"/>
    </row>
    <row r="1918" spans="1:6" ht="21" customHeight="1" x14ac:dyDescent="0.25">
      <c r="A1918"/>
      <c r="B1918"/>
      <c r="C1918"/>
      <c r="D1918"/>
      <c r="E1918"/>
      <c r="F1918"/>
    </row>
    <row r="1919" spans="1:6" ht="21" customHeight="1" x14ac:dyDescent="0.25">
      <c r="A1919"/>
      <c r="B1919"/>
      <c r="C1919"/>
      <c r="D1919"/>
      <c r="E1919"/>
      <c r="F1919"/>
    </row>
    <row r="1920" spans="1:6" ht="21" customHeight="1" x14ac:dyDescent="0.25">
      <c r="A1920"/>
      <c r="B1920"/>
      <c r="C1920"/>
      <c r="D1920"/>
      <c r="E1920"/>
      <c r="F1920"/>
    </row>
    <row r="1921" spans="1:6" ht="21" customHeight="1" x14ac:dyDescent="0.25">
      <c r="A1921"/>
      <c r="B1921"/>
      <c r="C1921"/>
      <c r="D1921"/>
      <c r="E1921"/>
      <c r="F1921"/>
    </row>
    <row r="1922" spans="1:6" ht="21" customHeight="1" x14ac:dyDescent="0.25">
      <c r="A1922"/>
      <c r="B1922"/>
      <c r="C1922"/>
      <c r="D1922"/>
      <c r="E1922"/>
      <c r="F1922"/>
    </row>
    <row r="1923" spans="1:6" ht="21" customHeight="1" x14ac:dyDescent="0.25">
      <c r="A1923"/>
      <c r="B1923"/>
      <c r="C1923"/>
      <c r="D1923"/>
      <c r="E1923"/>
      <c r="F1923"/>
    </row>
    <row r="1924" spans="1:6" ht="21" customHeight="1" x14ac:dyDescent="0.25">
      <c r="A1924"/>
      <c r="B1924"/>
      <c r="C1924"/>
      <c r="D1924"/>
      <c r="E1924"/>
      <c r="F1924"/>
    </row>
    <row r="1925" spans="1:6" ht="21" customHeight="1" x14ac:dyDescent="0.25">
      <c r="A1925"/>
      <c r="B1925"/>
      <c r="C1925"/>
      <c r="D1925"/>
      <c r="E1925"/>
      <c r="F1925"/>
    </row>
    <row r="1926" spans="1:6" ht="21" customHeight="1" x14ac:dyDescent="0.25">
      <c r="A1926"/>
      <c r="B1926"/>
      <c r="C1926"/>
      <c r="D1926"/>
      <c r="E1926"/>
      <c r="F1926"/>
    </row>
    <row r="1927" spans="1:6" ht="21" customHeight="1" x14ac:dyDescent="0.25">
      <c r="A1927"/>
      <c r="B1927"/>
      <c r="C1927"/>
      <c r="D1927"/>
      <c r="E1927"/>
      <c r="F1927"/>
    </row>
    <row r="1928" spans="1:6" ht="23.1" customHeight="1" x14ac:dyDescent="0.25">
      <c r="A1928"/>
      <c r="B1928"/>
      <c r="C1928"/>
      <c r="D1928"/>
      <c r="E1928"/>
      <c r="F1928"/>
    </row>
    <row r="1929" spans="1:6" ht="21" customHeight="1" x14ac:dyDescent="0.25">
      <c r="A1929"/>
      <c r="B1929"/>
      <c r="C1929"/>
      <c r="D1929"/>
      <c r="E1929"/>
      <c r="F1929"/>
    </row>
    <row r="1930" spans="1:6" ht="21" customHeight="1" x14ac:dyDescent="0.25">
      <c r="A1930"/>
      <c r="B1930"/>
      <c r="C1930"/>
      <c r="D1930"/>
      <c r="E1930"/>
      <c r="F1930"/>
    </row>
    <row r="1931" spans="1:6" ht="21" customHeight="1" x14ac:dyDescent="0.25">
      <c r="A1931"/>
      <c r="B1931"/>
      <c r="C1931"/>
      <c r="D1931"/>
      <c r="E1931"/>
      <c r="F1931"/>
    </row>
    <row r="1932" spans="1:6" ht="21" customHeight="1" x14ac:dyDescent="0.25">
      <c r="A1932"/>
      <c r="B1932"/>
      <c r="C1932"/>
      <c r="D1932"/>
      <c r="E1932"/>
      <c r="F1932"/>
    </row>
    <row r="1933" spans="1:6" ht="21" customHeight="1" x14ac:dyDescent="0.25">
      <c r="A1933"/>
      <c r="B1933"/>
      <c r="C1933"/>
      <c r="D1933"/>
      <c r="E1933"/>
      <c r="F1933"/>
    </row>
    <row r="1934" spans="1:6" ht="21" customHeight="1" x14ac:dyDescent="0.25">
      <c r="A1934"/>
      <c r="B1934"/>
      <c r="C1934"/>
      <c r="D1934"/>
      <c r="E1934"/>
      <c r="F1934"/>
    </row>
    <row r="1935" spans="1:6" ht="21" customHeight="1" x14ac:dyDescent="0.25">
      <c r="A1935"/>
      <c r="B1935"/>
      <c r="C1935"/>
      <c r="D1935"/>
      <c r="E1935"/>
      <c r="F1935"/>
    </row>
    <row r="1936" spans="1:6" ht="21" customHeight="1" x14ac:dyDescent="0.25">
      <c r="A1936"/>
      <c r="B1936"/>
      <c r="C1936"/>
      <c r="D1936"/>
      <c r="E1936"/>
      <c r="F1936"/>
    </row>
    <row r="1937" spans="1:6" ht="21" customHeight="1" x14ac:dyDescent="0.25">
      <c r="A1937"/>
      <c r="B1937"/>
      <c r="C1937"/>
      <c r="D1937"/>
      <c r="E1937"/>
      <c r="F1937"/>
    </row>
    <row r="1938" spans="1:6" ht="21" customHeight="1" x14ac:dyDescent="0.25">
      <c r="A1938"/>
      <c r="B1938"/>
      <c r="C1938"/>
      <c r="D1938"/>
      <c r="E1938"/>
      <c r="F1938"/>
    </row>
    <row r="1939" spans="1:6" ht="21" customHeight="1" x14ac:dyDescent="0.25">
      <c r="A1939"/>
      <c r="B1939"/>
      <c r="C1939"/>
      <c r="D1939"/>
      <c r="E1939"/>
      <c r="F1939"/>
    </row>
    <row r="1940" spans="1:6" ht="21" customHeight="1" x14ac:dyDescent="0.25">
      <c r="A1940"/>
      <c r="B1940"/>
      <c r="C1940"/>
      <c r="D1940"/>
      <c r="E1940"/>
      <c r="F1940"/>
    </row>
    <row r="1941" spans="1:6" ht="21" customHeight="1" x14ac:dyDescent="0.25">
      <c r="A1941"/>
      <c r="B1941"/>
      <c r="C1941"/>
      <c r="D1941"/>
      <c r="E1941"/>
      <c r="F1941"/>
    </row>
    <row r="1942" spans="1:6" ht="21" customHeight="1" x14ac:dyDescent="0.25">
      <c r="A1942"/>
      <c r="B1942"/>
      <c r="C1942"/>
      <c r="D1942"/>
      <c r="E1942"/>
      <c r="F1942"/>
    </row>
    <row r="1943" spans="1:6" ht="21" customHeight="1" x14ac:dyDescent="0.25">
      <c r="A1943"/>
      <c r="B1943"/>
      <c r="C1943"/>
      <c r="D1943"/>
      <c r="E1943"/>
      <c r="F1943"/>
    </row>
    <row r="1944" spans="1:6" ht="21" customHeight="1" x14ac:dyDescent="0.25">
      <c r="A1944"/>
      <c r="B1944"/>
      <c r="C1944"/>
      <c r="D1944"/>
      <c r="E1944"/>
      <c r="F1944"/>
    </row>
    <row r="1945" spans="1:6" ht="21" customHeight="1" x14ac:dyDescent="0.25">
      <c r="A1945"/>
      <c r="B1945"/>
      <c r="C1945"/>
      <c r="D1945"/>
      <c r="E1945"/>
      <c r="F1945"/>
    </row>
    <row r="1946" spans="1:6" ht="21" customHeight="1" x14ac:dyDescent="0.25">
      <c r="A1946"/>
      <c r="B1946"/>
      <c r="C1946"/>
      <c r="D1946"/>
      <c r="E1946"/>
      <c r="F1946"/>
    </row>
    <row r="1947" spans="1:6" ht="21" customHeight="1" x14ac:dyDescent="0.25">
      <c r="A1947"/>
      <c r="B1947"/>
      <c r="C1947"/>
      <c r="D1947"/>
      <c r="E1947"/>
      <c r="F1947"/>
    </row>
    <row r="1948" spans="1:6" ht="21" customHeight="1" x14ac:dyDescent="0.25">
      <c r="A1948"/>
      <c r="B1948"/>
      <c r="C1948"/>
      <c r="D1948"/>
      <c r="E1948"/>
      <c r="F1948"/>
    </row>
    <row r="1949" spans="1:6" ht="21" customHeight="1" x14ac:dyDescent="0.25">
      <c r="A1949"/>
      <c r="B1949"/>
      <c r="C1949"/>
      <c r="D1949"/>
      <c r="E1949"/>
      <c r="F1949"/>
    </row>
    <row r="1950" spans="1:6" ht="21" customHeight="1" x14ac:dyDescent="0.25">
      <c r="A1950"/>
      <c r="B1950"/>
      <c r="C1950"/>
      <c r="D1950"/>
      <c r="E1950"/>
      <c r="F1950"/>
    </row>
    <row r="1951" spans="1:6" ht="21" customHeight="1" x14ac:dyDescent="0.25">
      <c r="A1951"/>
      <c r="B1951"/>
      <c r="C1951"/>
      <c r="D1951"/>
      <c r="E1951"/>
      <c r="F1951"/>
    </row>
    <row r="1952" spans="1:6" ht="21" customHeight="1" x14ac:dyDescent="0.25">
      <c r="A1952"/>
      <c r="B1952"/>
      <c r="C1952"/>
      <c r="D1952"/>
      <c r="E1952"/>
      <c r="F1952"/>
    </row>
    <row r="1953" spans="1:6" ht="21" customHeight="1" x14ac:dyDescent="0.25">
      <c r="A1953"/>
      <c r="B1953"/>
      <c r="C1953"/>
      <c r="D1953"/>
      <c r="E1953"/>
      <c r="F1953"/>
    </row>
    <row r="1954" spans="1:6" ht="21" customHeight="1" x14ac:dyDescent="0.25">
      <c r="A1954"/>
      <c r="B1954"/>
      <c r="C1954"/>
      <c r="D1954"/>
      <c r="E1954"/>
      <c r="F1954"/>
    </row>
    <row r="1955" spans="1:6" ht="21" customHeight="1" x14ac:dyDescent="0.25">
      <c r="A1955"/>
      <c r="B1955"/>
      <c r="C1955"/>
      <c r="D1955"/>
      <c r="E1955"/>
      <c r="F1955"/>
    </row>
    <row r="1956" spans="1:6" ht="21" customHeight="1" x14ac:dyDescent="0.25">
      <c r="A1956"/>
      <c r="B1956"/>
      <c r="C1956"/>
      <c r="D1956"/>
      <c r="E1956"/>
      <c r="F1956"/>
    </row>
    <row r="1957" spans="1:6" ht="21" customHeight="1" x14ac:dyDescent="0.25">
      <c r="A1957"/>
      <c r="B1957"/>
      <c r="C1957"/>
      <c r="D1957"/>
      <c r="E1957"/>
      <c r="F1957"/>
    </row>
    <row r="1958" spans="1:6" ht="21" customHeight="1" x14ac:dyDescent="0.25">
      <c r="A1958"/>
      <c r="B1958"/>
      <c r="C1958"/>
      <c r="D1958"/>
      <c r="E1958"/>
      <c r="F1958"/>
    </row>
    <row r="1959" spans="1:6" ht="21" customHeight="1" x14ac:dyDescent="0.25">
      <c r="A1959"/>
      <c r="B1959"/>
      <c r="C1959"/>
      <c r="D1959"/>
      <c r="E1959"/>
      <c r="F1959"/>
    </row>
    <row r="1960" spans="1:6" ht="21" customHeight="1" x14ac:dyDescent="0.25">
      <c r="A1960"/>
      <c r="B1960"/>
      <c r="C1960"/>
      <c r="D1960"/>
      <c r="E1960"/>
      <c r="F1960"/>
    </row>
    <row r="1961" spans="1:6" ht="21" customHeight="1" x14ac:dyDescent="0.25">
      <c r="A1961"/>
      <c r="B1961"/>
      <c r="C1961"/>
      <c r="D1961"/>
      <c r="E1961"/>
      <c r="F1961"/>
    </row>
    <row r="1962" spans="1:6" ht="21" customHeight="1" x14ac:dyDescent="0.25">
      <c r="A1962"/>
      <c r="B1962"/>
      <c r="C1962"/>
      <c r="D1962"/>
      <c r="E1962"/>
      <c r="F1962"/>
    </row>
    <row r="1963" spans="1:6" ht="21" customHeight="1" x14ac:dyDescent="0.25">
      <c r="A1963"/>
      <c r="B1963"/>
      <c r="C1963"/>
      <c r="D1963"/>
      <c r="E1963"/>
      <c r="F1963"/>
    </row>
    <row r="1964" spans="1:6" ht="21" customHeight="1" x14ac:dyDescent="0.25">
      <c r="A1964"/>
      <c r="B1964"/>
      <c r="C1964"/>
      <c r="D1964"/>
      <c r="E1964"/>
      <c r="F1964"/>
    </row>
    <row r="1965" spans="1:6" ht="21" customHeight="1" x14ac:dyDescent="0.25">
      <c r="A1965"/>
      <c r="B1965"/>
      <c r="C1965"/>
      <c r="D1965"/>
      <c r="E1965"/>
      <c r="F1965"/>
    </row>
    <row r="1966" spans="1:6" ht="21" customHeight="1" x14ac:dyDescent="0.25">
      <c r="A1966"/>
      <c r="B1966"/>
      <c r="C1966"/>
      <c r="D1966"/>
      <c r="E1966"/>
      <c r="F1966"/>
    </row>
    <row r="1967" spans="1:6" ht="21" customHeight="1" x14ac:dyDescent="0.25">
      <c r="A1967"/>
      <c r="B1967"/>
      <c r="C1967"/>
      <c r="D1967"/>
      <c r="E1967"/>
      <c r="F1967"/>
    </row>
    <row r="1968" spans="1:6" ht="21" customHeight="1" x14ac:dyDescent="0.25">
      <c r="A1968"/>
      <c r="B1968"/>
      <c r="C1968"/>
      <c r="D1968"/>
      <c r="E1968"/>
      <c r="F1968"/>
    </row>
    <row r="1969" spans="1:6" ht="21" customHeight="1" x14ac:dyDescent="0.25">
      <c r="A1969"/>
      <c r="B1969"/>
      <c r="C1969"/>
      <c r="D1969"/>
      <c r="E1969"/>
      <c r="F1969"/>
    </row>
    <row r="1970" spans="1:6" ht="21" customHeight="1" x14ac:dyDescent="0.25">
      <c r="A1970"/>
      <c r="B1970"/>
      <c r="C1970"/>
      <c r="D1970"/>
      <c r="E1970"/>
      <c r="F1970"/>
    </row>
    <row r="1971" spans="1:6" ht="21" customHeight="1" x14ac:dyDescent="0.25">
      <c r="A1971"/>
      <c r="B1971"/>
      <c r="C1971"/>
      <c r="D1971"/>
      <c r="E1971"/>
      <c r="F1971"/>
    </row>
    <row r="1972" spans="1:6" ht="21" customHeight="1" x14ac:dyDescent="0.25">
      <c r="A1972"/>
      <c r="B1972"/>
      <c r="C1972"/>
      <c r="D1972"/>
      <c r="E1972"/>
      <c r="F1972"/>
    </row>
    <row r="1973" spans="1:6" ht="21" customHeight="1" x14ac:dyDescent="0.25">
      <c r="A1973"/>
      <c r="B1973"/>
      <c r="C1973"/>
      <c r="D1973"/>
      <c r="E1973"/>
      <c r="F1973"/>
    </row>
    <row r="1974" spans="1:6" ht="21" customHeight="1" x14ac:dyDescent="0.25">
      <c r="A1974"/>
      <c r="B1974"/>
      <c r="C1974"/>
      <c r="D1974"/>
      <c r="E1974"/>
      <c r="F1974"/>
    </row>
    <row r="1975" spans="1:6" ht="23.1" customHeight="1" x14ac:dyDescent="0.25">
      <c r="A1975"/>
      <c r="B1975"/>
      <c r="C1975"/>
      <c r="D1975"/>
      <c r="E1975"/>
      <c r="F1975"/>
    </row>
    <row r="1976" spans="1:6" ht="21" customHeight="1" x14ac:dyDescent="0.25">
      <c r="A1976"/>
      <c r="B1976"/>
      <c r="C1976"/>
      <c r="D1976"/>
      <c r="E1976"/>
      <c r="F1976"/>
    </row>
    <row r="1977" spans="1:6" ht="21" customHeight="1" x14ac:dyDescent="0.25">
      <c r="A1977"/>
      <c r="B1977"/>
      <c r="C1977"/>
      <c r="D1977"/>
      <c r="E1977"/>
      <c r="F1977"/>
    </row>
    <row r="1978" spans="1:6" ht="21" customHeight="1" x14ac:dyDescent="0.25">
      <c r="A1978"/>
      <c r="B1978"/>
      <c r="C1978"/>
      <c r="D1978"/>
      <c r="E1978"/>
      <c r="F1978"/>
    </row>
    <row r="1979" spans="1:6" ht="21" customHeight="1" x14ac:dyDescent="0.25">
      <c r="A1979"/>
      <c r="B1979"/>
      <c r="C1979"/>
      <c r="D1979"/>
      <c r="E1979"/>
      <c r="F1979"/>
    </row>
    <row r="1980" spans="1:6" ht="21" customHeight="1" x14ac:dyDescent="0.25">
      <c r="A1980"/>
      <c r="B1980"/>
      <c r="C1980"/>
      <c r="D1980"/>
      <c r="E1980"/>
      <c r="F1980"/>
    </row>
    <row r="1981" spans="1:6" ht="21" customHeight="1" x14ac:dyDescent="0.25">
      <c r="A1981"/>
      <c r="B1981"/>
      <c r="C1981"/>
      <c r="D1981"/>
      <c r="E1981"/>
      <c r="F1981"/>
    </row>
    <row r="1982" spans="1:6" ht="21" customHeight="1" x14ac:dyDescent="0.25">
      <c r="A1982"/>
      <c r="B1982"/>
      <c r="C1982"/>
      <c r="D1982"/>
      <c r="E1982"/>
      <c r="F1982"/>
    </row>
    <row r="1983" spans="1:6" ht="21" customHeight="1" x14ac:dyDescent="0.25">
      <c r="A1983"/>
      <c r="B1983"/>
      <c r="C1983"/>
      <c r="D1983"/>
      <c r="E1983"/>
      <c r="F1983"/>
    </row>
    <row r="1984" spans="1:6" ht="21" customHeight="1" x14ac:dyDescent="0.25">
      <c r="A1984"/>
      <c r="B1984"/>
      <c r="C1984"/>
      <c r="D1984"/>
      <c r="E1984"/>
      <c r="F1984"/>
    </row>
    <row r="1985" spans="1:6" ht="21" customHeight="1" x14ac:dyDescent="0.25">
      <c r="A1985"/>
      <c r="B1985"/>
      <c r="C1985"/>
      <c r="D1985"/>
      <c r="E1985"/>
      <c r="F1985"/>
    </row>
    <row r="1986" spans="1:6" ht="21" customHeight="1" x14ac:dyDescent="0.25">
      <c r="A1986"/>
      <c r="B1986"/>
      <c r="C1986"/>
      <c r="D1986"/>
      <c r="E1986"/>
      <c r="F1986"/>
    </row>
    <row r="1987" spans="1:6" ht="21" customHeight="1" x14ac:dyDescent="0.25">
      <c r="A1987"/>
      <c r="B1987"/>
      <c r="C1987"/>
      <c r="D1987"/>
      <c r="E1987"/>
      <c r="F1987"/>
    </row>
    <row r="1988" spans="1:6" ht="21" customHeight="1" x14ac:dyDescent="0.25">
      <c r="A1988"/>
      <c r="B1988"/>
      <c r="C1988"/>
      <c r="D1988"/>
      <c r="E1988"/>
      <c r="F1988"/>
    </row>
    <row r="1989" spans="1:6" ht="21" customHeight="1" x14ac:dyDescent="0.25">
      <c r="A1989"/>
      <c r="B1989"/>
      <c r="C1989"/>
      <c r="D1989"/>
      <c r="E1989"/>
      <c r="F1989"/>
    </row>
    <row r="1990" spans="1:6" ht="21" customHeight="1" x14ac:dyDescent="0.25">
      <c r="A1990"/>
      <c r="B1990"/>
      <c r="C1990"/>
      <c r="D1990"/>
      <c r="E1990"/>
      <c r="F1990"/>
    </row>
    <row r="1991" spans="1:6" ht="21" customHeight="1" x14ac:dyDescent="0.25">
      <c r="A1991"/>
      <c r="B1991"/>
      <c r="C1991"/>
      <c r="D1991"/>
      <c r="E1991"/>
      <c r="F1991"/>
    </row>
    <row r="1992" spans="1:6" ht="21" customHeight="1" x14ac:dyDescent="0.25">
      <c r="A1992"/>
      <c r="B1992"/>
      <c r="C1992"/>
      <c r="D1992"/>
      <c r="E1992"/>
      <c r="F1992"/>
    </row>
    <row r="1993" spans="1:6" ht="21" customHeight="1" x14ac:dyDescent="0.25">
      <c r="A1993"/>
      <c r="B1993"/>
      <c r="C1993"/>
      <c r="D1993"/>
      <c r="E1993"/>
      <c r="F1993"/>
    </row>
    <row r="1994" spans="1:6" ht="21" customHeight="1" x14ac:dyDescent="0.25">
      <c r="A1994"/>
      <c r="B1994"/>
      <c r="C1994"/>
      <c r="D1994"/>
      <c r="E1994"/>
      <c r="F1994"/>
    </row>
    <row r="1995" spans="1:6" ht="21" customHeight="1" x14ac:dyDescent="0.25">
      <c r="A1995"/>
      <c r="B1995"/>
      <c r="C1995"/>
      <c r="D1995"/>
      <c r="E1995"/>
      <c r="F1995"/>
    </row>
    <row r="1996" spans="1:6" ht="21" customHeight="1" x14ac:dyDescent="0.25">
      <c r="A1996"/>
      <c r="B1996"/>
      <c r="C1996"/>
      <c r="D1996"/>
      <c r="E1996"/>
      <c r="F1996"/>
    </row>
    <row r="1997" spans="1:6" ht="21" customHeight="1" x14ac:dyDescent="0.25">
      <c r="A1997"/>
      <c r="B1997"/>
      <c r="C1997"/>
      <c r="D1997"/>
      <c r="E1997"/>
      <c r="F1997"/>
    </row>
    <row r="1998" spans="1:6" ht="21" customHeight="1" x14ac:dyDescent="0.25">
      <c r="A1998"/>
      <c r="B1998"/>
      <c r="C1998"/>
      <c r="D1998"/>
      <c r="E1998"/>
      <c r="F1998"/>
    </row>
    <row r="1999" spans="1:6" ht="21" customHeight="1" x14ac:dyDescent="0.25">
      <c r="A1999"/>
      <c r="B1999"/>
      <c r="C1999"/>
      <c r="D1999"/>
      <c r="E1999"/>
      <c r="F1999"/>
    </row>
    <row r="2000" spans="1:6" ht="21" customHeight="1" x14ac:dyDescent="0.25">
      <c r="A2000"/>
      <c r="B2000"/>
      <c r="C2000"/>
      <c r="D2000"/>
      <c r="E2000"/>
      <c r="F2000"/>
    </row>
    <row r="2001" spans="1:6" ht="21" customHeight="1" x14ac:dyDescent="0.25">
      <c r="A2001"/>
      <c r="B2001"/>
      <c r="C2001"/>
      <c r="D2001"/>
      <c r="E2001"/>
      <c r="F2001"/>
    </row>
    <row r="2002" spans="1:6" ht="21" customHeight="1" x14ac:dyDescent="0.25">
      <c r="A2002"/>
      <c r="B2002"/>
      <c r="C2002"/>
      <c r="D2002"/>
      <c r="E2002"/>
      <c r="F2002"/>
    </row>
    <row r="2003" spans="1:6" ht="21" customHeight="1" x14ac:dyDescent="0.25">
      <c r="A2003"/>
      <c r="B2003"/>
      <c r="C2003"/>
      <c r="D2003"/>
      <c r="E2003"/>
      <c r="F2003"/>
    </row>
    <row r="2004" spans="1:6" ht="21" customHeight="1" x14ac:dyDescent="0.25">
      <c r="A2004"/>
      <c r="B2004"/>
      <c r="C2004"/>
      <c r="D2004"/>
      <c r="E2004"/>
      <c r="F2004"/>
    </row>
    <row r="2005" spans="1:6" ht="21" customHeight="1" x14ac:dyDescent="0.25">
      <c r="A2005"/>
      <c r="B2005"/>
      <c r="C2005"/>
      <c r="D2005"/>
      <c r="E2005"/>
      <c r="F2005"/>
    </row>
    <row r="2006" spans="1:6" ht="21" customHeight="1" x14ac:dyDescent="0.25">
      <c r="A2006"/>
      <c r="B2006"/>
      <c r="C2006"/>
      <c r="D2006"/>
      <c r="E2006"/>
      <c r="F2006"/>
    </row>
    <row r="2007" spans="1:6" ht="21" customHeight="1" x14ac:dyDescent="0.25">
      <c r="A2007"/>
      <c r="B2007"/>
      <c r="C2007"/>
      <c r="D2007"/>
      <c r="E2007"/>
      <c r="F2007"/>
    </row>
    <row r="2008" spans="1:6" ht="21" customHeight="1" x14ac:dyDescent="0.25">
      <c r="A2008"/>
      <c r="B2008"/>
      <c r="C2008"/>
      <c r="D2008"/>
      <c r="E2008"/>
      <c r="F2008"/>
    </row>
    <row r="2009" spans="1:6" ht="21" customHeight="1" x14ac:dyDescent="0.25">
      <c r="A2009"/>
      <c r="B2009"/>
      <c r="C2009"/>
      <c r="D2009"/>
      <c r="E2009"/>
      <c r="F2009"/>
    </row>
    <row r="2010" spans="1:6" ht="21" customHeight="1" x14ac:dyDescent="0.25">
      <c r="A2010"/>
      <c r="B2010"/>
      <c r="C2010"/>
      <c r="D2010"/>
      <c r="E2010"/>
      <c r="F2010"/>
    </row>
    <row r="2011" spans="1:6" ht="21" customHeight="1" x14ac:dyDescent="0.25">
      <c r="A2011"/>
      <c r="B2011"/>
      <c r="C2011"/>
      <c r="D2011"/>
      <c r="E2011"/>
      <c r="F2011"/>
    </row>
    <row r="2012" spans="1:6" ht="21" customHeight="1" x14ac:dyDescent="0.25">
      <c r="A2012"/>
      <c r="B2012"/>
      <c r="C2012"/>
      <c r="D2012"/>
      <c r="E2012"/>
      <c r="F2012"/>
    </row>
    <row r="2013" spans="1:6" ht="21" customHeight="1" x14ac:dyDescent="0.25">
      <c r="A2013"/>
      <c r="B2013"/>
      <c r="C2013"/>
      <c r="D2013"/>
      <c r="E2013"/>
      <c r="F2013"/>
    </row>
    <row r="2014" spans="1:6" ht="21" customHeight="1" x14ac:dyDescent="0.25">
      <c r="A2014"/>
      <c r="B2014"/>
      <c r="C2014"/>
      <c r="D2014"/>
      <c r="E2014"/>
      <c r="F2014"/>
    </row>
    <row r="2015" spans="1:6" ht="21" customHeight="1" x14ac:dyDescent="0.25">
      <c r="A2015"/>
      <c r="B2015"/>
      <c r="C2015"/>
      <c r="D2015"/>
      <c r="E2015"/>
      <c r="F2015"/>
    </row>
    <row r="2016" spans="1:6" ht="21" customHeight="1" x14ac:dyDescent="0.25">
      <c r="A2016"/>
      <c r="B2016"/>
      <c r="C2016"/>
      <c r="D2016"/>
      <c r="E2016"/>
      <c r="F2016"/>
    </row>
    <row r="2017" spans="1:6" ht="21" customHeight="1" x14ac:dyDescent="0.25">
      <c r="A2017"/>
      <c r="B2017"/>
      <c r="C2017"/>
      <c r="D2017"/>
      <c r="E2017"/>
      <c r="F2017"/>
    </row>
    <row r="2018" spans="1:6" ht="21" customHeight="1" x14ac:dyDescent="0.25">
      <c r="A2018"/>
      <c r="B2018"/>
      <c r="C2018"/>
      <c r="D2018"/>
      <c r="E2018"/>
      <c r="F2018"/>
    </row>
    <row r="2019" spans="1:6" ht="21" customHeight="1" x14ac:dyDescent="0.25">
      <c r="A2019"/>
      <c r="B2019"/>
      <c r="C2019"/>
      <c r="D2019"/>
      <c r="E2019"/>
      <c r="F2019"/>
    </row>
    <row r="2020" spans="1:6" ht="21" customHeight="1" x14ac:dyDescent="0.25">
      <c r="A2020"/>
      <c r="B2020"/>
      <c r="C2020"/>
      <c r="D2020"/>
      <c r="E2020"/>
      <c r="F2020"/>
    </row>
    <row r="2021" spans="1:6" ht="21" customHeight="1" x14ac:dyDescent="0.25">
      <c r="A2021"/>
      <c r="B2021"/>
      <c r="C2021"/>
      <c r="D2021"/>
      <c r="E2021"/>
      <c r="F2021"/>
    </row>
    <row r="2022" spans="1:6" ht="21" customHeight="1" x14ac:dyDescent="0.25">
      <c r="A2022"/>
      <c r="B2022"/>
      <c r="C2022"/>
      <c r="D2022"/>
      <c r="E2022"/>
      <c r="F2022"/>
    </row>
    <row r="2023" spans="1:6" ht="21" customHeight="1" x14ac:dyDescent="0.25">
      <c r="A2023"/>
      <c r="B2023"/>
      <c r="C2023"/>
      <c r="D2023"/>
      <c r="E2023"/>
      <c r="F2023"/>
    </row>
    <row r="2024" spans="1:6" ht="21" customHeight="1" x14ac:dyDescent="0.25">
      <c r="A2024"/>
      <c r="B2024"/>
      <c r="C2024"/>
      <c r="D2024"/>
      <c r="E2024"/>
      <c r="F2024"/>
    </row>
    <row r="2025" spans="1:6" ht="21" customHeight="1" x14ac:dyDescent="0.25">
      <c r="A2025"/>
      <c r="B2025"/>
      <c r="C2025"/>
      <c r="D2025"/>
      <c r="E2025"/>
      <c r="F2025"/>
    </row>
    <row r="2026" spans="1:6" ht="21" customHeight="1" x14ac:dyDescent="0.25">
      <c r="A2026"/>
      <c r="B2026"/>
      <c r="C2026"/>
      <c r="D2026"/>
      <c r="E2026"/>
      <c r="F2026"/>
    </row>
    <row r="2027" spans="1:6" ht="21" customHeight="1" x14ac:dyDescent="0.25">
      <c r="A2027"/>
      <c r="B2027"/>
      <c r="C2027"/>
      <c r="D2027"/>
      <c r="E2027"/>
      <c r="F2027"/>
    </row>
    <row r="2028" spans="1:6" ht="21" customHeight="1" x14ac:dyDescent="0.25">
      <c r="A2028"/>
      <c r="B2028"/>
      <c r="C2028"/>
      <c r="D2028"/>
      <c r="E2028"/>
      <c r="F2028"/>
    </row>
    <row r="2029" spans="1:6" ht="21" customHeight="1" x14ac:dyDescent="0.25">
      <c r="A2029"/>
      <c r="B2029"/>
      <c r="C2029"/>
      <c r="D2029"/>
      <c r="E2029"/>
      <c r="F2029"/>
    </row>
    <row r="2030" spans="1:6" ht="21" customHeight="1" x14ac:dyDescent="0.25">
      <c r="A2030"/>
      <c r="B2030"/>
      <c r="C2030"/>
      <c r="D2030"/>
      <c r="E2030"/>
      <c r="F2030"/>
    </row>
    <row r="2031" spans="1:6" ht="21" customHeight="1" x14ac:dyDescent="0.25">
      <c r="A2031"/>
      <c r="B2031"/>
      <c r="C2031"/>
      <c r="D2031"/>
      <c r="E2031"/>
      <c r="F2031"/>
    </row>
    <row r="2032" spans="1:6" ht="21" customHeight="1" x14ac:dyDescent="0.25">
      <c r="A2032"/>
      <c r="B2032"/>
      <c r="C2032"/>
      <c r="D2032"/>
      <c r="E2032"/>
      <c r="F2032"/>
    </row>
    <row r="2033" spans="1:6" ht="21" customHeight="1" x14ac:dyDescent="0.25">
      <c r="A2033"/>
      <c r="B2033"/>
      <c r="C2033"/>
      <c r="D2033"/>
      <c r="E2033"/>
      <c r="F2033"/>
    </row>
    <row r="2034" spans="1:6" ht="21" customHeight="1" x14ac:dyDescent="0.25">
      <c r="A2034"/>
      <c r="B2034"/>
      <c r="C2034"/>
      <c r="D2034"/>
      <c r="E2034"/>
      <c r="F2034"/>
    </row>
    <row r="2035" spans="1:6" ht="21" customHeight="1" x14ac:dyDescent="0.25">
      <c r="A2035"/>
      <c r="B2035"/>
      <c r="C2035"/>
      <c r="D2035"/>
      <c r="E2035"/>
      <c r="F2035"/>
    </row>
    <row r="2036" spans="1:6" ht="21" customHeight="1" x14ac:dyDescent="0.25">
      <c r="A2036"/>
      <c r="B2036"/>
      <c r="C2036"/>
      <c r="D2036"/>
      <c r="E2036"/>
      <c r="F2036"/>
    </row>
    <row r="2037" spans="1:6" ht="21" customHeight="1" x14ac:dyDescent="0.25">
      <c r="A2037"/>
      <c r="B2037"/>
      <c r="C2037"/>
      <c r="D2037"/>
      <c r="E2037"/>
      <c r="F2037"/>
    </row>
    <row r="2038" spans="1:6" ht="21" customHeight="1" x14ac:dyDescent="0.25">
      <c r="A2038"/>
      <c r="B2038"/>
      <c r="C2038"/>
      <c r="D2038"/>
      <c r="E2038"/>
      <c r="F2038"/>
    </row>
    <row r="2039" spans="1:6" ht="21" customHeight="1" x14ac:dyDescent="0.25">
      <c r="A2039"/>
      <c r="B2039"/>
      <c r="C2039"/>
      <c r="D2039"/>
      <c r="E2039"/>
      <c r="F2039"/>
    </row>
    <row r="2040" spans="1:6" ht="21" customHeight="1" x14ac:dyDescent="0.25">
      <c r="A2040"/>
      <c r="B2040"/>
      <c r="C2040"/>
      <c r="D2040"/>
      <c r="E2040"/>
      <c r="F2040"/>
    </row>
    <row r="2041" spans="1:6" ht="21" customHeight="1" x14ac:dyDescent="0.25">
      <c r="A2041"/>
      <c r="B2041"/>
      <c r="C2041"/>
      <c r="D2041"/>
      <c r="E2041"/>
      <c r="F2041"/>
    </row>
    <row r="2042" spans="1:6" ht="21" customHeight="1" x14ac:dyDescent="0.25">
      <c r="A2042"/>
      <c r="B2042"/>
      <c r="C2042"/>
      <c r="D2042"/>
      <c r="E2042"/>
      <c r="F2042"/>
    </row>
    <row r="2043" spans="1:6" ht="21" customHeight="1" x14ac:dyDescent="0.25">
      <c r="A2043"/>
      <c r="B2043"/>
      <c r="C2043"/>
      <c r="D2043"/>
      <c r="E2043"/>
      <c r="F2043"/>
    </row>
    <row r="2044" spans="1:6" ht="21" customHeight="1" x14ac:dyDescent="0.25">
      <c r="A2044"/>
      <c r="B2044"/>
      <c r="C2044"/>
      <c r="D2044"/>
      <c r="E2044"/>
      <c r="F2044"/>
    </row>
    <row r="2045" spans="1:6" ht="21" customHeight="1" x14ac:dyDescent="0.25">
      <c r="A2045"/>
      <c r="B2045"/>
      <c r="C2045"/>
      <c r="D2045"/>
      <c r="E2045"/>
      <c r="F2045"/>
    </row>
    <row r="2046" spans="1:6" ht="21" customHeight="1" x14ac:dyDescent="0.25">
      <c r="A2046"/>
      <c r="B2046"/>
      <c r="C2046"/>
      <c r="D2046"/>
      <c r="E2046"/>
      <c r="F2046"/>
    </row>
    <row r="2047" spans="1:6" ht="23.1" customHeight="1" x14ac:dyDescent="0.25">
      <c r="A2047"/>
      <c r="B2047"/>
      <c r="C2047"/>
      <c r="D2047"/>
      <c r="E2047"/>
      <c r="F2047"/>
    </row>
    <row r="2048" spans="1:6" ht="21" customHeight="1" x14ac:dyDescent="0.25">
      <c r="A2048"/>
      <c r="B2048"/>
      <c r="C2048"/>
      <c r="D2048"/>
      <c r="E2048"/>
      <c r="F2048"/>
    </row>
    <row r="2049" spans="1:6" ht="21" customHeight="1" x14ac:dyDescent="0.25">
      <c r="A2049"/>
      <c r="B2049"/>
      <c r="C2049"/>
      <c r="D2049"/>
      <c r="E2049"/>
      <c r="F2049"/>
    </row>
    <row r="2050" spans="1:6" ht="21" customHeight="1" x14ac:dyDescent="0.25">
      <c r="A2050"/>
      <c r="B2050"/>
      <c r="C2050"/>
      <c r="D2050"/>
      <c r="E2050"/>
      <c r="F2050"/>
    </row>
    <row r="2051" spans="1:6" ht="21" customHeight="1" x14ac:dyDescent="0.25">
      <c r="A2051"/>
      <c r="B2051"/>
      <c r="C2051"/>
      <c r="D2051"/>
      <c r="E2051"/>
      <c r="F2051"/>
    </row>
    <row r="2052" spans="1:6" ht="21" customHeight="1" x14ac:dyDescent="0.25">
      <c r="A2052"/>
      <c r="B2052"/>
      <c r="C2052"/>
      <c r="D2052"/>
      <c r="E2052"/>
      <c r="F2052"/>
    </row>
    <row r="2053" spans="1:6" ht="21" customHeight="1" x14ac:dyDescent="0.25">
      <c r="A2053"/>
      <c r="B2053"/>
      <c r="C2053"/>
      <c r="D2053"/>
      <c r="E2053"/>
      <c r="F2053"/>
    </row>
    <row r="2054" spans="1:6" ht="21" customHeight="1" x14ac:dyDescent="0.25">
      <c r="A2054"/>
      <c r="B2054"/>
      <c r="C2054"/>
      <c r="D2054"/>
      <c r="E2054"/>
      <c r="F2054"/>
    </row>
    <row r="2055" spans="1:6" ht="21" customHeight="1" x14ac:dyDescent="0.25">
      <c r="A2055"/>
      <c r="B2055"/>
      <c r="C2055"/>
      <c r="D2055"/>
      <c r="E2055"/>
      <c r="F2055"/>
    </row>
    <row r="2056" spans="1:6" ht="21" customHeight="1" x14ac:dyDescent="0.25">
      <c r="A2056"/>
      <c r="B2056"/>
      <c r="C2056"/>
      <c r="D2056"/>
      <c r="E2056"/>
      <c r="F2056"/>
    </row>
    <row r="2057" spans="1:6" ht="21" customHeight="1" x14ac:dyDescent="0.25">
      <c r="A2057"/>
      <c r="B2057"/>
      <c r="C2057"/>
      <c r="D2057"/>
      <c r="E2057"/>
      <c r="F2057"/>
    </row>
    <row r="2058" spans="1:6" ht="21" customHeight="1" x14ac:dyDescent="0.25">
      <c r="A2058"/>
      <c r="B2058"/>
      <c r="C2058"/>
      <c r="D2058"/>
      <c r="E2058"/>
      <c r="F2058"/>
    </row>
    <row r="2059" spans="1:6" ht="21" customHeight="1" x14ac:dyDescent="0.25">
      <c r="A2059"/>
      <c r="B2059"/>
      <c r="C2059"/>
      <c r="D2059"/>
      <c r="E2059"/>
      <c r="F2059"/>
    </row>
    <row r="2060" spans="1:6" ht="21" customHeight="1" x14ac:dyDescent="0.25">
      <c r="A2060"/>
      <c r="B2060"/>
      <c r="C2060"/>
      <c r="D2060"/>
      <c r="E2060"/>
      <c r="F2060"/>
    </row>
    <row r="2061" spans="1:6" ht="21" customHeight="1" x14ac:dyDescent="0.25">
      <c r="A2061"/>
      <c r="B2061"/>
      <c r="C2061"/>
      <c r="D2061"/>
      <c r="E2061"/>
      <c r="F2061"/>
    </row>
    <row r="2062" spans="1:6" ht="21" customHeight="1" x14ac:dyDescent="0.25">
      <c r="A2062"/>
      <c r="B2062"/>
      <c r="C2062"/>
      <c r="D2062"/>
      <c r="E2062"/>
      <c r="F2062"/>
    </row>
    <row r="2063" spans="1:6" ht="21" customHeight="1" x14ac:dyDescent="0.25">
      <c r="A2063"/>
      <c r="B2063"/>
      <c r="C2063"/>
      <c r="D2063"/>
      <c r="E2063"/>
      <c r="F2063"/>
    </row>
    <row r="2064" spans="1:6" ht="21" customHeight="1" x14ac:dyDescent="0.25">
      <c r="A2064"/>
      <c r="B2064"/>
      <c r="C2064"/>
      <c r="D2064"/>
      <c r="E2064"/>
      <c r="F2064"/>
    </row>
    <row r="2065" spans="1:6" ht="21" customHeight="1" x14ac:dyDescent="0.25">
      <c r="A2065"/>
      <c r="B2065"/>
      <c r="C2065"/>
      <c r="D2065"/>
      <c r="E2065"/>
      <c r="F2065"/>
    </row>
    <row r="2066" spans="1:6" ht="21" customHeight="1" x14ac:dyDescent="0.25">
      <c r="A2066"/>
      <c r="B2066"/>
      <c r="C2066"/>
      <c r="D2066"/>
      <c r="E2066"/>
      <c r="F2066"/>
    </row>
    <row r="2067" spans="1:6" ht="21" customHeight="1" x14ac:dyDescent="0.25">
      <c r="A2067"/>
      <c r="B2067"/>
      <c r="C2067"/>
      <c r="D2067"/>
      <c r="E2067"/>
      <c r="F2067"/>
    </row>
    <row r="2068" spans="1:6" ht="21" customHeight="1" x14ac:dyDescent="0.25">
      <c r="A2068"/>
      <c r="B2068"/>
      <c r="C2068"/>
      <c r="D2068"/>
      <c r="E2068"/>
      <c r="F2068"/>
    </row>
    <row r="2069" spans="1:6" ht="21" customHeight="1" x14ac:dyDescent="0.25">
      <c r="A2069"/>
      <c r="B2069"/>
      <c r="C2069"/>
      <c r="D2069"/>
      <c r="E2069"/>
      <c r="F2069"/>
    </row>
    <row r="2070" spans="1:6" ht="21" customHeight="1" x14ac:dyDescent="0.25">
      <c r="A2070"/>
      <c r="B2070"/>
      <c r="C2070"/>
      <c r="D2070"/>
      <c r="E2070"/>
      <c r="F2070"/>
    </row>
    <row r="2071" spans="1:6" ht="21" customHeight="1" x14ac:dyDescent="0.25">
      <c r="A2071"/>
      <c r="B2071"/>
      <c r="C2071"/>
      <c r="D2071"/>
      <c r="E2071"/>
      <c r="F2071"/>
    </row>
    <row r="2072" spans="1:6" ht="23.1" customHeight="1" x14ac:dyDescent="0.25">
      <c r="A2072"/>
      <c r="B2072"/>
      <c r="C2072"/>
      <c r="D2072"/>
      <c r="E2072"/>
      <c r="F2072"/>
    </row>
    <row r="2073" spans="1:6" ht="21" customHeight="1" x14ac:dyDescent="0.25">
      <c r="A2073"/>
      <c r="B2073"/>
      <c r="C2073"/>
      <c r="D2073"/>
      <c r="E2073"/>
      <c r="F2073"/>
    </row>
    <row r="2074" spans="1:6" ht="21" customHeight="1" x14ac:dyDescent="0.25">
      <c r="A2074"/>
      <c r="B2074"/>
      <c r="C2074"/>
      <c r="D2074"/>
      <c r="E2074"/>
      <c r="F2074"/>
    </row>
    <row r="2075" spans="1:6" ht="21" customHeight="1" x14ac:dyDescent="0.25">
      <c r="A2075"/>
      <c r="B2075"/>
      <c r="C2075"/>
      <c r="D2075"/>
      <c r="E2075"/>
      <c r="F2075"/>
    </row>
    <row r="2076" spans="1:6" ht="21" customHeight="1" x14ac:dyDescent="0.25">
      <c r="A2076"/>
      <c r="B2076"/>
      <c r="C2076"/>
      <c r="D2076"/>
      <c r="E2076"/>
      <c r="F2076"/>
    </row>
    <row r="2077" spans="1:6" ht="21" customHeight="1" x14ac:dyDescent="0.25">
      <c r="A2077"/>
      <c r="B2077"/>
      <c r="C2077"/>
      <c r="D2077"/>
      <c r="E2077"/>
      <c r="F2077"/>
    </row>
    <row r="2078" spans="1:6" ht="21" customHeight="1" x14ac:dyDescent="0.25">
      <c r="A2078"/>
      <c r="B2078"/>
      <c r="C2078"/>
      <c r="D2078"/>
      <c r="E2078"/>
      <c r="F2078"/>
    </row>
    <row r="2079" spans="1:6" ht="21" customHeight="1" x14ac:dyDescent="0.25">
      <c r="A2079"/>
      <c r="B2079"/>
      <c r="C2079"/>
      <c r="D2079"/>
      <c r="E2079"/>
      <c r="F2079"/>
    </row>
    <row r="2080" spans="1:6" ht="21" customHeight="1" x14ac:dyDescent="0.25">
      <c r="A2080"/>
      <c r="B2080"/>
      <c r="C2080"/>
      <c r="D2080"/>
      <c r="E2080"/>
      <c r="F2080"/>
    </row>
    <row r="2081" spans="1:6" ht="21" customHeight="1" x14ac:dyDescent="0.25">
      <c r="A2081"/>
      <c r="B2081"/>
      <c r="C2081"/>
      <c r="D2081"/>
      <c r="E2081"/>
      <c r="F2081"/>
    </row>
    <row r="2082" spans="1:6" ht="21" customHeight="1" x14ac:dyDescent="0.25">
      <c r="A2082"/>
      <c r="B2082"/>
      <c r="C2082"/>
      <c r="D2082"/>
      <c r="E2082"/>
      <c r="F2082"/>
    </row>
    <row r="2083" spans="1:6" ht="21" customHeight="1" x14ac:dyDescent="0.25">
      <c r="A2083"/>
      <c r="B2083"/>
      <c r="C2083"/>
      <c r="D2083"/>
      <c r="E2083"/>
      <c r="F2083"/>
    </row>
    <row r="2084" spans="1:6" ht="21" customHeight="1" x14ac:dyDescent="0.25">
      <c r="A2084"/>
      <c r="B2084"/>
      <c r="C2084"/>
      <c r="D2084"/>
      <c r="E2084"/>
      <c r="F2084"/>
    </row>
    <row r="2085" spans="1:6" ht="21" customHeight="1" x14ac:dyDescent="0.25">
      <c r="A2085"/>
      <c r="B2085"/>
      <c r="C2085"/>
      <c r="D2085"/>
      <c r="E2085"/>
      <c r="F2085"/>
    </row>
    <row r="2086" spans="1:6" ht="21" customHeight="1" x14ac:dyDescent="0.25">
      <c r="A2086"/>
      <c r="B2086"/>
      <c r="C2086"/>
      <c r="D2086"/>
      <c r="E2086"/>
      <c r="F2086"/>
    </row>
    <row r="2087" spans="1:6" ht="21" customHeight="1" x14ac:dyDescent="0.25">
      <c r="A2087"/>
      <c r="B2087"/>
      <c r="C2087"/>
      <c r="D2087"/>
      <c r="E2087"/>
      <c r="F2087"/>
    </row>
    <row r="2088" spans="1:6" ht="21" customHeight="1" x14ac:dyDescent="0.25">
      <c r="A2088"/>
      <c r="B2088"/>
      <c r="C2088"/>
      <c r="D2088"/>
      <c r="E2088"/>
      <c r="F2088"/>
    </row>
    <row r="2089" spans="1:6" ht="21" customHeight="1" x14ac:dyDescent="0.25">
      <c r="A2089"/>
      <c r="B2089"/>
      <c r="C2089"/>
      <c r="D2089"/>
      <c r="E2089"/>
      <c r="F2089"/>
    </row>
    <row r="2090" spans="1:6" ht="21" customHeight="1" x14ac:dyDescent="0.25">
      <c r="A2090"/>
      <c r="B2090"/>
      <c r="C2090"/>
      <c r="D2090"/>
      <c r="E2090"/>
      <c r="F2090"/>
    </row>
    <row r="2091" spans="1:6" ht="39" customHeight="1" x14ac:dyDescent="0.25">
      <c r="A2091"/>
      <c r="B2091"/>
      <c r="C2091"/>
      <c r="D2091"/>
      <c r="E2091"/>
      <c r="F2091"/>
    </row>
    <row r="2092" spans="1:6" ht="39" customHeight="1" x14ac:dyDescent="0.25">
      <c r="A2092"/>
      <c r="B2092"/>
      <c r="C2092"/>
      <c r="D2092"/>
      <c r="E2092"/>
      <c r="F2092"/>
    </row>
    <row r="2093" spans="1:6" ht="21" customHeight="1" x14ac:dyDescent="0.25">
      <c r="A2093"/>
      <c r="B2093"/>
      <c r="C2093"/>
      <c r="D2093"/>
      <c r="E2093"/>
      <c r="F2093"/>
    </row>
    <row r="2094" spans="1:6" ht="21" customHeight="1" x14ac:dyDescent="0.25">
      <c r="A2094"/>
      <c r="B2094"/>
      <c r="C2094"/>
      <c r="D2094"/>
      <c r="E2094"/>
      <c r="F2094"/>
    </row>
    <row r="2095" spans="1:6" ht="21" customHeight="1" x14ac:dyDescent="0.25">
      <c r="A2095"/>
      <c r="B2095"/>
      <c r="C2095"/>
      <c r="D2095"/>
      <c r="E2095"/>
      <c r="F2095"/>
    </row>
    <row r="2096" spans="1:6" ht="39" customHeight="1" x14ac:dyDescent="0.25">
      <c r="A2096"/>
      <c r="B2096"/>
      <c r="C2096"/>
      <c r="D2096"/>
      <c r="E2096"/>
      <c r="F2096"/>
    </row>
    <row r="2097" spans="1:6" ht="39" customHeight="1" x14ac:dyDescent="0.25">
      <c r="A2097"/>
      <c r="B2097"/>
      <c r="C2097"/>
      <c r="D2097"/>
      <c r="E2097"/>
      <c r="F2097"/>
    </row>
    <row r="2098" spans="1:6" ht="39" customHeight="1" x14ac:dyDescent="0.25">
      <c r="A2098"/>
      <c r="B2098"/>
      <c r="C2098"/>
      <c r="D2098"/>
      <c r="E2098"/>
      <c r="F2098"/>
    </row>
    <row r="2099" spans="1:6" ht="21" customHeight="1" x14ac:dyDescent="0.25">
      <c r="A2099"/>
      <c r="B2099"/>
      <c r="C2099"/>
      <c r="D2099"/>
      <c r="E2099"/>
      <c r="F2099"/>
    </row>
    <row r="2100" spans="1:6" ht="21" customHeight="1" x14ac:dyDescent="0.25">
      <c r="A2100"/>
      <c r="B2100"/>
      <c r="C2100"/>
      <c r="D2100"/>
      <c r="E2100"/>
      <c r="F2100"/>
    </row>
    <row r="2101" spans="1:6" ht="21" customHeight="1" x14ac:dyDescent="0.25">
      <c r="A2101"/>
      <c r="B2101"/>
      <c r="C2101"/>
      <c r="D2101"/>
      <c r="E2101"/>
      <c r="F2101"/>
    </row>
    <row r="2102" spans="1:6" ht="21" customHeight="1" x14ac:dyDescent="0.25">
      <c r="A2102"/>
      <c r="B2102"/>
      <c r="C2102"/>
      <c r="D2102"/>
      <c r="E2102"/>
      <c r="F2102"/>
    </row>
    <row r="2103" spans="1:6" ht="26.1" customHeight="1" x14ac:dyDescent="0.25">
      <c r="A2103"/>
      <c r="B2103"/>
      <c r="C2103"/>
      <c r="D2103"/>
      <c r="E2103"/>
      <c r="F2103"/>
    </row>
    <row r="2104" spans="1:6" ht="21" customHeight="1" x14ac:dyDescent="0.25">
      <c r="A2104"/>
      <c r="B2104"/>
      <c r="C2104"/>
      <c r="D2104"/>
      <c r="E2104"/>
      <c r="F2104"/>
    </row>
    <row r="2105" spans="1:6" ht="39" customHeight="1" x14ac:dyDescent="0.25">
      <c r="A2105"/>
      <c r="B2105"/>
      <c r="C2105"/>
      <c r="D2105"/>
      <c r="E2105"/>
      <c r="F2105"/>
    </row>
    <row r="2106" spans="1:6" ht="21" customHeight="1" x14ac:dyDescent="0.25">
      <c r="A2106"/>
      <c r="B2106"/>
      <c r="C2106"/>
      <c r="D2106"/>
      <c r="E2106"/>
      <c r="F2106"/>
    </row>
    <row r="2107" spans="1:6" ht="21" customHeight="1" x14ac:dyDescent="0.25">
      <c r="A2107"/>
      <c r="B2107"/>
      <c r="C2107"/>
      <c r="D2107"/>
      <c r="E2107"/>
      <c r="F2107"/>
    </row>
    <row r="2108" spans="1:6" ht="21" customHeight="1" x14ac:dyDescent="0.25">
      <c r="A2108"/>
      <c r="B2108"/>
      <c r="C2108"/>
      <c r="D2108"/>
      <c r="E2108"/>
      <c r="F2108"/>
    </row>
    <row r="2109" spans="1:6" ht="21" customHeight="1" x14ac:dyDescent="0.25">
      <c r="A2109"/>
      <c r="B2109"/>
      <c r="C2109"/>
      <c r="D2109"/>
      <c r="E2109"/>
      <c r="F2109"/>
    </row>
    <row r="2110" spans="1:6" ht="21" customHeight="1" x14ac:dyDescent="0.25">
      <c r="A2110"/>
      <c r="B2110"/>
      <c r="C2110"/>
      <c r="D2110"/>
      <c r="E2110"/>
      <c r="F2110"/>
    </row>
    <row r="2111" spans="1:6" ht="23.1" customHeight="1" x14ac:dyDescent="0.25">
      <c r="A2111"/>
      <c r="B2111"/>
      <c r="C2111"/>
      <c r="D2111"/>
      <c r="E2111"/>
      <c r="F2111"/>
    </row>
    <row r="2112" spans="1:6" ht="21" customHeight="1" x14ac:dyDescent="0.25">
      <c r="A2112"/>
      <c r="B2112"/>
      <c r="C2112"/>
      <c r="D2112"/>
      <c r="E2112"/>
      <c r="F2112"/>
    </row>
    <row r="2113" spans="1:6" ht="21" customHeight="1" x14ac:dyDescent="0.25">
      <c r="A2113"/>
      <c r="B2113"/>
      <c r="C2113"/>
      <c r="D2113"/>
      <c r="E2113"/>
      <c r="F2113"/>
    </row>
    <row r="2114" spans="1:6" ht="21" customHeight="1" x14ac:dyDescent="0.25">
      <c r="A2114"/>
      <c r="B2114"/>
      <c r="C2114"/>
      <c r="D2114"/>
      <c r="E2114"/>
      <c r="F2114"/>
    </row>
    <row r="2115" spans="1:6" ht="23.1" customHeight="1" x14ac:dyDescent="0.25">
      <c r="A2115"/>
      <c r="B2115"/>
      <c r="C2115"/>
      <c r="D2115"/>
      <c r="E2115"/>
      <c r="F2115"/>
    </row>
    <row r="2116" spans="1:6" ht="21" customHeight="1" x14ac:dyDescent="0.25">
      <c r="A2116"/>
      <c r="B2116"/>
      <c r="C2116"/>
      <c r="D2116"/>
      <c r="E2116"/>
      <c r="F2116"/>
    </row>
    <row r="2117" spans="1:6" ht="21" customHeight="1" x14ac:dyDescent="0.25">
      <c r="A2117"/>
      <c r="B2117"/>
      <c r="C2117"/>
      <c r="D2117"/>
      <c r="E2117"/>
      <c r="F2117"/>
    </row>
    <row r="2118" spans="1:6" ht="21" customHeight="1" x14ac:dyDescent="0.25">
      <c r="A2118"/>
      <c r="B2118"/>
      <c r="C2118"/>
      <c r="D2118"/>
      <c r="E2118"/>
      <c r="F2118"/>
    </row>
    <row r="2119" spans="1:6" ht="21" customHeight="1" x14ac:dyDescent="0.25">
      <c r="A2119"/>
      <c r="B2119"/>
      <c r="C2119"/>
      <c r="D2119"/>
      <c r="E2119"/>
      <c r="F2119"/>
    </row>
    <row r="2120" spans="1:6" ht="21" customHeight="1" x14ac:dyDescent="0.25">
      <c r="A2120"/>
      <c r="B2120"/>
      <c r="C2120"/>
      <c r="D2120"/>
      <c r="E2120"/>
      <c r="F2120"/>
    </row>
    <row r="2121" spans="1:6" ht="21" customHeight="1" x14ac:dyDescent="0.25">
      <c r="A2121"/>
      <c r="B2121"/>
      <c r="C2121"/>
      <c r="D2121"/>
      <c r="E2121"/>
      <c r="F2121"/>
    </row>
    <row r="2122" spans="1:6" ht="21" customHeight="1" x14ac:dyDescent="0.25">
      <c r="A2122"/>
      <c r="B2122"/>
      <c r="C2122"/>
      <c r="D2122"/>
      <c r="E2122"/>
      <c r="F2122"/>
    </row>
    <row r="2123" spans="1:6" ht="21" customHeight="1" x14ac:dyDescent="0.25">
      <c r="A2123"/>
      <c r="B2123"/>
      <c r="C2123"/>
      <c r="D2123"/>
      <c r="E2123"/>
      <c r="F2123"/>
    </row>
    <row r="2124" spans="1:6" ht="21" customHeight="1" x14ac:dyDescent="0.25">
      <c r="A2124"/>
      <c r="B2124"/>
      <c r="C2124"/>
      <c r="D2124"/>
      <c r="E2124"/>
      <c r="F2124"/>
    </row>
    <row r="2125" spans="1:6" ht="21" customHeight="1" x14ac:dyDescent="0.25">
      <c r="A2125"/>
      <c r="B2125"/>
      <c r="C2125"/>
      <c r="D2125"/>
      <c r="E2125"/>
      <c r="F2125"/>
    </row>
    <row r="2126" spans="1:6" ht="21" customHeight="1" x14ac:dyDescent="0.25">
      <c r="A2126"/>
      <c r="B2126"/>
      <c r="C2126"/>
      <c r="D2126"/>
      <c r="E2126"/>
      <c r="F2126"/>
    </row>
    <row r="2127" spans="1:6" ht="21" customHeight="1" x14ac:dyDescent="0.25">
      <c r="A2127"/>
      <c r="B2127"/>
      <c r="C2127"/>
      <c r="D2127"/>
      <c r="E2127"/>
      <c r="F2127"/>
    </row>
    <row r="2128" spans="1:6" ht="21" customHeight="1" x14ac:dyDescent="0.25">
      <c r="A2128"/>
      <c r="B2128"/>
      <c r="C2128"/>
      <c r="D2128"/>
      <c r="E2128"/>
      <c r="F2128"/>
    </row>
    <row r="2129" spans="1:6" ht="21" customHeight="1" x14ac:dyDescent="0.25">
      <c r="A2129"/>
      <c r="B2129"/>
      <c r="C2129"/>
      <c r="D2129"/>
      <c r="E2129"/>
      <c r="F2129"/>
    </row>
    <row r="2130" spans="1:6" ht="21" customHeight="1" x14ac:dyDescent="0.25">
      <c r="A2130"/>
      <c r="B2130"/>
      <c r="C2130"/>
      <c r="D2130"/>
      <c r="E2130"/>
      <c r="F2130"/>
    </row>
    <row r="2131" spans="1:6" ht="21" customHeight="1" x14ac:dyDescent="0.25">
      <c r="A2131"/>
      <c r="B2131"/>
      <c r="C2131"/>
      <c r="D2131"/>
      <c r="E2131"/>
      <c r="F2131"/>
    </row>
    <row r="2132" spans="1:6" ht="21" customHeight="1" x14ac:dyDescent="0.25">
      <c r="A2132"/>
      <c r="B2132"/>
      <c r="C2132"/>
      <c r="D2132"/>
      <c r="E2132"/>
      <c r="F2132"/>
    </row>
    <row r="2133" spans="1:6" ht="21" customHeight="1" x14ac:dyDescent="0.25">
      <c r="A2133"/>
      <c r="B2133"/>
      <c r="C2133"/>
      <c r="D2133"/>
      <c r="E2133"/>
      <c r="F2133"/>
    </row>
    <row r="2134" spans="1:6" ht="21" customHeight="1" x14ac:dyDescent="0.25">
      <c r="A2134"/>
      <c r="B2134"/>
      <c r="C2134"/>
      <c r="D2134"/>
      <c r="E2134"/>
      <c r="F2134"/>
    </row>
    <row r="2135" spans="1:6" ht="21" customHeight="1" x14ac:dyDescent="0.25">
      <c r="A2135"/>
      <c r="B2135"/>
      <c r="C2135"/>
      <c r="D2135"/>
      <c r="E2135"/>
      <c r="F2135"/>
    </row>
    <row r="2136" spans="1:6" ht="21" customHeight="1" x14ac:dyDescent="0.25">
      <c r="A2136"/>
      <c r="B2136"/>
      <c r="C2136"/>
      <c r="D2136"/>
      <c r="E2136"/>
      <c r="F2136"/>
    </row>
    <row r="2137" spans="1:6" ht="21" customHeight="1" x14ac:dyDescent="0.25">
      <c r="A2137"/>
      <c r="B2137"/>
      <c r="C2137"/>
      <c r="D2137"/>
      <c r="E2137"/>
      <c r="F2137"/>
    </row>
    <row r="2138" spans="1:6" ht="21" customHeight="1" x14ac:dyDescent="0.25">
      <c r="A2138"/>
      <c r="B2138"/>
      <c r="C2138"/>
      <c r="D2138"/>
      <c r="E2138"/>
      <c r="F2138"/>
    </row>
    <row r="2139" spans="1:6" ht="21" customHeight="1" x14ac:dyDescent="0.25">
      <c r="A2139"/>
      <c r="B2139"/>
      <c r="C2139"/>
      <c r="D2139"/>
      <c r="E2139"/>
      <c r="F2139"/>
    </row>
    <row r="2140" spans="1:6" ht="23.1" customHeight="1" x14ac:dyDescent="0.25">
      <c r="A2140"/>
      <c r="B2140"/>
      <c r="C2140"/>
      <c r="D2140"/>
      <c r="E2140"/>
      <c r="F2140"/>
    </row>
    <row r="2141" spans="1:6" ht="21" customHeight="1" x14ac:dyDescent="0.25">
      <c r="A2141"/>
      <c r="B2141"/>
      <c r="C2141"/>
      <c r="D2141"/>
      <c r="E2141"/>
      <c r="F2141"/>
    </row>
    <row r="2142" spans="1:6" ht="21" customHeight="1" x14ac:dyDescent="0.25">
      <c r="A2142"/>
      <c r="B2142"/>
      <c r="C2142"/>
      <c r="D2142"/>
      <c r="E2142"/>
      <c r="F2142"/>
    </row>
    <row r="2143" spans="1:6" ht="21" customHeight="1" x14ac:dyDescent="0.25">
      <c r="A2143"/>
      <c r="B2143"/>
      <c r="C2143"/>
      <c r="D2143"/>
      <c r="E2143"/>
      <c r="F2143"/>
    </row>
    <row r="2144" spans="1:6" ht="23.1" customHeight="1" x14ac:dyDescent="0.25">
      <c r="A2144"/>
      <c r="B2144"/>
      <c r="C2144"/>
      <c r="D2144"/>
      <c r="E2144"/>
      <c r="F2144"/>
    </row>
    <row r="2145" spans="1:6" ht="21" customHeight="1" x14ac:dyDescent="0.25">
      <c r="A2145"/>
      <c r="B2145"/>
      <c r="C2145"/>
      <c r="D2145"/>
      <c r="E2145"/>
      <c r="F2145"/>
    </row>
    <row r="2146" spans="1:6" ht="21" customHeight="1" x14ac:dyDescent="0.25">
      <c r="A2146"/>
      <c r="B2146"/>
      <c r="C2146"/>
      <c r="D2146"/>
      <c r="E2146"/>
      <c r="F2146"/>
    </row>
    <row r="2147" spans="1:6" ht="21" customHeight="1" x14ac:dyDescent="0.25">
      <c r="A2147"/>
      <c r="B2147"/>
      <c r="C2147"/>
      <c r="D2147"/>
      <c r="E2147"/>
      <c r="F2147"/>
    </row>
    <row r="2148" spans="1:6" ht="21" customHeight="1" x14ac:dyDescent="0.25">
      <c r="A2148"/>
      <c r="B2148"/>
      <c r="C2148"/>
      <c r="D2148"/>
      <c r="E2148"/>
      <c r="F2148"/>
    </row>
    <row r="2149" spans="1:6" ht="21" customHeight="1" x14ac:dyDescent="0.25">
      <c r="A2149"/>
      <c r="B2149"/>
      <c r="C2149"/>
      <c r="D2149"/>
      <c r="E2149"/>
      <c r="F2149"/>
    </row>
    <row r="2150" spans="1:6" ht="21" customHeight="1" x14ac:dyDescent="0.25">
      <c r="A2150"/>
      <c r="B2150"/>
      <c r="C2150"/>
      <c r="D2150"/>
      <c r="E2150"/>
      <c r="F2150"/>
    </row>
    <row r="2151" spans="1:6" ht="21" customHeight="1" x14ac:dyDescent="0.25">
      <c r="A2151"/>
      <c r="B2151"/>
      <c r="C2151"/>
      <c r="D2151"/>
      <c r="E2151"/>
      <c r="F2151"/>
    </row>
    <row r="2152" spans="1:6" ht="21" customHeight="1" x14ac:dyDescent="0.25">
      <c r="A2152"/>
      <c r="B2152"/>
      <c r="C2152"/>
      <c r="D2152"/>
      <c r="E2152"/>
      <c r="F2152"/>
    </row>
    <row r="2153" spans="1:6" ht="21" customHeight="1" x14ac:dyDescent="0.25">
      <c r="A2153"/>
      <c r="B2153"/>
      <c r="C2153"/>
      <c r="D2153"/>
      <c r="E2153"/>
      <c r="F2153"/>
    </row>
    <row r="2154" spans="1:6" ht="39" customHeight="1" x14ac:dyDescent="0.25">
      <c r="A2154"/>
      <c r="B2154"/>
      <c r="C2154"/>
      <c r="D2154"/>
      <c r="E2154"/>
      <c r="F2154"/>
    </row>
    <row r="2155" spans="1:6" ht="21" customHeight="1" x14ac:dyDescent="0.25">
      <c r="A2155"/>
      <c r="B2155"/>
      <c r="C2155"/>
      <c r="D2155"/>
      <c r="E2155"/>
      <c r="F2155"/>
    </row>
    <row r="2156" spans="1:6" ht="39" customHeight="1" x14ac:dyDescent="0.25">
      <c r="A2156"/>
      <c r="B2156"/>
      <c r="C2156"/>
      <c r="D2156"/>
      <c r="E2156"/>
      <c r="F2156"/>
    </row>
    <row r="2157" spans="1:6" ht="21" customHeight="1" x14ac:dyDescent="0.25">
      <c r="A2157"/>
      <c r="B2157"/>
      <c r="C2157"/>
      <c r="D2157"/>
      <c r="E2157"/>
      <c r="F2157"/>
    </row>
    <row r="2158" spans="1:6" ht="21" customHeight="1" x14ac:dyDescent="0.25">
      <c r="A2158"/>
      <c r="B2158"/>
      <c r="C2158"/>
      <c r="D2158"/>
      <c r="E2158"/>
      <c r="F2158"/>
    </row>
    <row r="2159" spans="1:6" ht="21" customHeight="1" x14ac:dyDescent="0.25">
      <c r="A2159"/>
      <c r="B2159"/>
      <c r="C2159"/>
      <c r="D2159"/>
      <c r="E2159"/>
      <c r="F2159"/>
    </row>
    <row r="2160" spans="1:6" ht="21" customHeight="1" x14ac:dyDescent="0.25">
      <c r="A2160"/>
      <c r="B2160"/>
      <c r="C2160"/>
      <c r="D2160"/>
      <c r="E2160"/>
      <c r="F2160"/>
    </row>
    <row r="2161" spans="1:6" ht="21" customHeight="1" x14ac:dyDescent="0.25">
      <c r="A2161"/>
      <c r="B2161"/>
      <c r="C2161"/>
      <c r="D2161"/>
      <c r="E2161"/>
      <c r="F2161"/>
    </row>
    <row r="2162" spans="1:6" ht="21" customHeight="1" x14ac:dyDescent="0.25">
      <c r="A2162"/>
      <c r="B2162"/>
      <c r="C2162"/>
      <c r="D2162"/>
      <c r="E2162"/>
      <c r="F2162"/>
    </row>
    <row r="2163" spans="1:6" ht="21" customHeight="1" x14ac:dyDescent="0.25">
      <c r="A2163"/>
      <c r="B2163"/>
      <c r="C2163"/>
      <c r="D2163"/>
      <c r="E2163"/>
      <c r="F2163"/>
    </row>
    <row r="2164" spans="1:6" ht="21" customHeight="1" x14ac:dyDescent="0.25">
      <c r="A2164"/>
      <c r="B2164"/>
      <c r="C2164"/>
      <c r="D2164"/>
      <c r="E2164"/>
      <c r="F2164"/>
    </row>
    <row r="2165" spans="1:6" ht="21" customHeight="1" x14ac:dyDescent="0.25">
      <c r="A2165"/>
      <c r="B2165"/>
      <c r="C2165"/>
      <c r="D2165"/>
      <c r="E2165"/>
      <c r="F2165"/>
    </row>
    <row r="2166" spans="1:6" ht="21" customHeight="1" x14ac:dyDescent="0.25">
      <c r="A2166"/>
      <c r="B2166"/>
      <c r="C2166"/>
      <c r="D2166"/>
      <c r="E2166"/>
      <c r="F2166"/>
    </row>
    <row r="2167" spans="1:6" ht="21" customHeight="1" x14ac:dyDescent="0.25">
      <c r="A2167"/>
      <c r="B2167"/>
      <c r="C2167"/>
      <c r="D2167"/>
      <c r="E2167"/>
      <c r="F2167"/>
    </row>
    <row r="2168" spans="1:6" ht="23.1" customHeight="1" x14ac:dyDescent="0.25">
      <c r="A2168"/>
      <c r="B2168"/>
      <c r="C2168"/>
      <c r="D2168"/>
      <c r="E2168"/>
      <c r="F2168"/>
    </row>
    <row r="2169" spans="1:6" ht="21" customHeight="1" x14ac:dyDescent="0.25">
      <c r="A2169"/>
      <c r="B2169"/>
      <c r="C2169"/>
      <c r="D2169"/>
      <c r="E2169"/>
      <c r="F2169"/>
    </row>
    <row r="2170" spans="1:6" ht="21" customHeight="1" x14ac:dyDescent="0.25">
      <c r="A2170"/>
      <c r="B2170"/>
      <c r="C2170"/>
      <c r="D2170"/>
      <c r="E2170"/>
      <c r="F2170"/>
    </row>
    <row r="2171" spans="1:6" ht="21" customHeight="1" x14ac:dyDescent="0.25">
      <c r="A2171"/>
      <c r="B2171"/>
      <c r="C2171"/>
      <c r="D2171"/>
      <c r="E2171"/>
      <c r="F2171"/>
    </row>
    <row r="2172" spans="1:6" ht="21" customHeight="1" x14ac:dyDescent="0.25">
      <c r="A2172"/>
      <c r="B2172"/>
      <c r="C2172"/>
      <c r="D2172"/>
      <c r="E2172"/>
      <c r="F2172"/>
    </row>
    <row r="2173" spans="1:6" ht="21" customHeight="1" x14ac:dyDescent="0.25">
      <c r="A2173"/>
      <c r="B2173"/>
      <c r="C2173"/>
      <c r="D2173"/>
      <c r="E2173"/>
      <c r="F2173"/>
    </row>
    <row r="2174" spans="1:6" ht="21" customHeight="1" x14ac:dyDescent="0.25">
      <c r="A2174"/>
      <c r="B2174"/>
      <c r="C2174"/>
      <c r="D2174"/>
      <c r="E2174"/>
      <c r="F2174"/>
    </row>
    <row r="2175" spans="1:6" ht="21" customHeight="1" x14ac:dyDescent="0.25">
      <c r="A2175"/>
      <c r="B2175"/>
      <c r="C2175"/>
      <c r="D2175"/>
      <c r="E2175"/>
      <c r="F2175"/>
    </row>
    <row r="2176" spans="1:6" ht="21" customHeight="1" x14ac:dyDescent="0.25">
      <c r="A2176"/>
      <c r="B2176"/>
      <c r="C2176"/>
      <c r="D2176"/>
      <c r="E2176"/>
      <c r="F2176"/>
    </row>
    <row r="2177" spans="1:6" ht="21" customHeight="1" x14ac:dyDescent="0.25">
      <c r="A2177"/>
      <c r="B2177"/>
      <c r="C2177"/>
      <c r="D2177"/>
      <c r="E2177"/>
      <c r="F2177"/>
    </row>
    <row r="2178" spans="1:6" ht="21" customHeight="1" x14ac:dyDescent="0.25">
      <c r="A2178"/>
      <c r="B2178"/>
      <c r="C2178"/>
      <c r="D2178"/>
      <c r="E2178"/>
      <c r="F2178"/>
    </row>
    <row r="2179" spans="1:6" ht="21" customHeight="1" x14ac:dyDescent="0.25">
      <c r="A2179"/>
      <c r="B2179"/>
      <c r="C2179"/>
      <c r="D2179"/>
      <c r="E2179"/>
      <c r="F2179"/>
    </row>
    <row r="2180" spans="1:6" ht="21" customHeight="1" x14ac:dyDescent="0.25">
      <c r="A2180"/>
      <c r="B2180"/>
      <c r="C2180"/>
      <c r="D2180"/>
      <c r="E2180"/>
      <c r="F2180"/>
    </row>
    <row r="2181" spans="1:6" ht="21" customHeight="1" x14ac:dyDescent="0.25">
      <c r="A2181"/>
      <c r="B2181"/>
      <c r="C2181"/>
      <c r="D2181"/>
      <c r="E2181"/>
      <c r="F2181"/>
    </row>
    <row r="2182" spans="1:6" ht="39" customHeight="1" x14ac:dyDescent="0.25">
      <c r="A2182"/>
      <c r="B2182"/>
      <c r="C2182"/>
      <c r="D2182"/>
      <c r="E2182"/>
      <c r="F2182"/>
    </row>
    <row r="2183" spans="1:6" ht="21" customHeight="1" x14ac:dyDescent="0.25">
      <c r="A2183"/>
      <c r="B2183"/>
      <c r="C2183"/>
      <c r="D2183"/>
      <c r="E2183"/>
      <c r="F2183"/>
    </row>
    <row r="2184" spans="1:6" ht="39" customHeight="1" x14ac:dyDescent="0.25">
      <c r="A2184"/>
      <c r="B2184"/>
      <c r="C2184"/>
      <c r="D2184"/>
      <c r="E2184"/>
      <c r="F2184"/>
    </row>
    <row r="2185" spans="1:6" ht="21" customHeight="1" x14ac:dyDescent="0.25">
      <c r="A2185"/>
      <c r="B2185"/>
      <c r="C2185"/>
      <c r="D2185"/>
      <c r="E2185"/>
      <c r="F2185"/>
    </row>
    <row r="2186" spans="1:6" ht="21" customHeight="1" x14ac:dyDescent="0.25">
      <c r="A2186"/>
      <c r="B2186"/>
      <c r="C2186"/>
      <c r="D2186"/>
      <c r="E2186"/>
      <c r="F2186"/>
    </row>
    <row r="2187" spans="1:6" ht="21" customHeight="1" x14ac:dyDescent="0.25">
      <c r="A2187"/>
      <c r="B2187"/>
      <c r="C2187"/>
      <c r="D2187"/>
      <c r="E2187"/>
      <c r="F2187"/>
    </row>
    <row r="2188" spans="1:6" ht="21" customHeight="1" x14ac:dyDescent="0.25">
      <c r="A2188"/>
      <c r="B2188"/>
      <c r="C2188"/>
      <c r="D2188"/>
      <c r="E2188"/>
      <c r="F2188"/>
    </row>
    <row r="2189" spans="1:6" ht="21" customHeight="1" x14ac:dyDescent="0.25">
      <c r="A2189"/>
      <c r="B2189"/>
      <c r="C2189"/>
      <c r="D2189"/>
      <c r="E2189"/>
      <c r="F2189"/>
    </row>
    <row r="2190" spans="1:6" ht="21" customHeight="1" x14ac:dyDescent="0.25">
      <c r="A2190"/>
      <c r="B2190"/>
      <c r="C2190"/>
      <c r="D2190"/>
      <c r="E2190"/>
      <c r="F2190"/>
    </row>
    <row r="2191" spans="1:6" ht="21" customHeight="1" x14ac:dyDescent="0.25">
      <c r="A2191"/>
      <c r="B2191"/>
      <c r="C2191"/>
      <c r="D2191"/>
      <c r="E2191"/>
      <c r="F2191"/>
    </row>
    <row r="2192" spans="1:6" ht="21" customHeight="1" x14ac:dyDescent="0.25">
      <c r="A2192"/>
      <c r="B2192"/>
      <c r="C2192"/>
      <c r="D2192"/>
      <c r="E2192"/>
      <c r="F2192"/>
    </row>
    <row r="2193" spans="1:6" ht="21" customHeight="1" x14ac:dyDescent="0.25">
      <c r="A2193"/>
      <c r="B2193"/>
      <c r="C2193"/>
      <c r="D2193"/>
      <c r="E2193"/>
      <c r="F2193"/>
    </row>
    <row r="2194" spans="1:6" ht="21" customHeight="1" x14ac:dyDescent="0.25">
      <c r="A2194"/>
      <c r="B2194"/>
      <c r="C2194"/>
      <c r="D2194"/>
      <c r="E2194"/>
      <c r="F2194"/>
    </row>
    <row r="2195" spans="1:6" ht="21" customHeight="1" x14ac:dyDescent="0.25">
      <c r="A2195"/>
      <c r="B2195"/>
      <c r="C2195"/>
      <c r="D2195"/>
      <c r="E2195"/>
      <c r="F2195"/>
    </row>
    <row r="2196" spans="1:6" ht="23.1" customHeight="1" x14ac:dyDescent="0.25">
      <c r="A2196"/>
      <c r="B2196"/>
      <c r="C2196"/>
      <c r="D2196"/>
      <c r="E2196"/>
      <c r="F2196"/>
    </row>
    <row r="2197" spans="1:6" ht="21" customHeight="1" x14ac:dyDescent="0.25">
      <c r="A2197"/>
      <c r="B2197"/>
      <c r="C2197"/>
      <c r="D2197"/>
      <c r="E2197"/>
      <c r="F2197"/>
    </row>
    <row r="2198" spans="1:6" ht="21" customHeight="1" x14ac:dyDescent="0.25">
      <c r="A2198"/>
      <c r="B2198"/>
      <c r="C2198"/>
      <c r="D2198"/>
      <c r="E2198"/>
      <c r="F2198"/>
    </row>
    <row r="2199" spans="1:6" ht="21" customHeight="1" x14ac:dyDescent="0.25">
      <c r="A2199"/>
      <c r="B2199"/>
      <c r="C2199"/>
      <c r="D2199"/>
      <c r="E2199"/>
      <c r="F2199"/>
    </row>
    <row r="2200" spans="1:6" ht="21" customHeight="1" x14ac:dyDescent="0.25">
      <c r="A2200"/>
      <c r="B2200"/>
      <c r="C2200"/>
      <c r="D2200"/>
      <c r="E2200"/>
      <c r="F2200"/>
    </row>
    <row r="2201" spans="1:6" ht="21" customHeight="1" x14ac:dyDescent="0.25">
      <c r="A2201"/>
      <c r="B2201"/>
      <c r="C2201"/>
      <c r="D2201"/>
      <c r="E2201"/>
      <c r="F2201"/>
    </row>
    <row r="2202" spans="1:6" ht="21" customHeight="1" x14ac:dyDescent="0.25">
      <c r="A2202"/>
      <c r="B2202"/>
      <c r="C2202"/>
      <c r="D2202"/>
      <c r="E2202"/>
      <c r="F2202"/>
    </row>
    <row r="2203" spans="1:6" ht="21" customHeight="1" x14ac:dyDescent="0.25">
      <c r="A2203"/>
      <c r="B2203"/>
      <c r="C2203"/>
      <c r="D2203"/>
      <c r="E2203"/>
      <c r="F2203"/>
    </row>
    <row r="2204" spans="1:6" ht="21" customHeight="1" x14ac:dyDescent="0.25">
      <c r="A2204"/>
      <c r="B2204"/>
      <c r="C2204"/>
      <c r="D2204"/>
      <c r="E2204"/>
      <c r="F2204"/>
    </row>
    <row r="2205" spans="1:6" ht="21" customHeight="1" x14ac:dyDescent="0.25">
      <c r="A2205"/>
      <c r="B2205"/>
      <c r="C2205"/>
      <c r="D2205"/>
      <c r="E2205"/>
      <c r="F2205"/>
    </row>
    <row r="2206" spans="1:6" ht="21" customHeight="1" x14ac:dyDescent="0.25">
      <c r="A2206"/>
      <c r="B2206"/>
      <c r="C2206"/>
      <c r="D2206"/>
      <c r="E2206"/>
      <c r="F2206"/>
    </row>
    <row r="2207" spans="1:6" ht="21" customHeight="1" x14ac:dyDescent="0.25">
      <c r="A2207"/>
      <c r="B2207"/>
      <c r="C2207"/>
      <c r="D2207"/>
      <c r="E2207"/>
      <c r="F2207"/>
    </row>
    <row r="2208" spans="1:6" ht="21" customHeight="1" x14ac:dyDescent="0.25">
      <c r="A2208"/>
      <c r="B2208"/>
      <c r="C2208"/>
      <c r="D2208"/>
      <c r="E2208"/>
      <c r="F2208"/>
    </row>
    <row r="2209" spans="1:6" ht="21" customHeight="1" x14ac:dyDescent="0.25">
      <c r="A2209"/>
      <c r="B2209"/>
      <c r="C2209"/>
      <c r="D2209"/>
      <c r="E2209"/>
      <c r="F2209"/>
    </row>
    <row r="2210" spans="1:6" ht="21" customHeight="1" x14ac:dyDescent="0.25">
      <c r="A2210"/>
      <c r="B2210"/>
      <c r="C2210"/>
      <c r="D2210"/>
      <c r="E2210"/>
      <c r="F2210"/>
    </row>
    <row r="2211" spans="1:6" ht="39" customHeight="1" x14ac:dyDescent="0.25">
      <c r="A2211"/>
      <c r="B2211"/>
      <c r="C2211"/>
      <c r="D2211"/>
      <c r="E2211"/>
      <c r="F2211"/>
    </row>
    <row r="2212" spans="1:6" ht="21" customHeight="1" x14ac:dyDescent="0.25">
      <c r="A2212"/>
      <c r="B2212"/>
      <c r="C2212"/>
      <c r="D2212"/>
      <c r="E2212"/>
      <c r="F2212"/>
    </row>
    <row r="2213" spans="1:6" ht="39" customHeight="1" x14ac:dyDescent="0.25">
      <c r="A2213"/>
      <c r="B2213"/>
      <c r="C2213"/>
      <c r="D2213"/>
      <c r="E2213"/>
      <c r="F2213"/>
    </row>
    <row r="2214" spans="1:6" ht="21" customHeight="1" x14ac:dyDescent="0.25">
      <c r="A2214"/>
      <c r="B2214"/>
      <c r="C2214"/>
      <c r="D2214"/>
      <c r="E2214"/>
      <c r="F2214"/>
    </row>
    <row r="2215" spans="1:6" ht="21" customHeight="1" x14ac:dyDescent="0.25">
      <c r="A2215"/>
      <c r="B2215"/>
      <c r="C2215"/>
      <c r="D2215"/>
      <c r="E2215"/>
      <c r="F2215"/>
    </row>
    <row r="2216" spans="1:6" ht="21" customHeight="1" x14ac:dyDescent="0.25">
      <c r="A2216"/>
      <c r="B2216"/>
      <c r="C2216"/>
      <c r="D2216"/>
      <c r="E2216"/>
      <c r="F2216"/>
    </row>
    <row r="2217" spans="1:6" ht="21" customHeight="1" x14ac:dyDescent="0.25">
      <c r="A2217"/>
      <c r="B2217"/>
      <c r="C2217"/>
      <c r="D2217"/>
      <c r="E2217"/>
      <c r="F2217"/>
    </row>
    <row r="2218" spans="1:6" ht="21" customHeight="1" x14ac:dyDescent="0.25">
      <c r="A2218"/>
      <c r="B2218"/>
      <c r="C2218"/>
      <c r="D2218"/>
      <c r="E2218"/>
      <c r="F2218"/>
    </row>
    <row r="2219" spans="1:6" ht="21" customHeight="1" x14ac:dyDescent="0.25">
      <c r="A2219"/>
      <c r="B2219"/>
      <c r="C2219"/>
      <c r="D2219"/>
      <c r="E2219"/>
      <c r="F2219"/>
    </row>
    <row r="2220" spans="1:6" ht="21" customHeight="1" x14ac:dyDescent="0.25">
      <c r="A2220"/>
      <c r="B2220"/>
      <c r="C2220"/>
      <c r="D2220"/>
      <c r="E2220"/>
      <c r="F2220"/>
    </row>
    <row r="2221" spans="1:6" ht="21" customHeight="1" x14ac:dyDescent="0.25">
      <c r="A2221"/>
      <c r="B2221"/>
      <c r="C2221"/>
      <c r="D2221"/>
      <c r="E2221"/>
      <c r="F2221"/>
    </row>
    <row r="2222" spans="1:6" ht="21" customHeight="1" x14ac:dyDescent="0.25">
      <c r="A2222"/>
      <c r="B2222"/>
      <c r="C2222"/>
      <c r="D2222"/>
      <c r="E2222"/>
      <c r="F2222"/>
    </row>
    <row r="2223" spans="1:6" ht="21" customHeight="1" x14ac:dyDescent="0.25">
      <c r="A2223"/>
      <c r="B2223"/>
      <c r="C2223"/>
      <c r="D2223"/>
      <c r="E2223"/>
      <c r="F2223"/>
    </row>
    <row r="2224" spans="1:6" ht="21" customHeight="1" x14ac:dyDescent="0.25">
      <c r="A2224"/>
      <c r="B2224"/>
      <c r="C2224"/>
      <c r="D2224"/>
      <c r="E2224"/>
      <c r="F2224"/>
    </row>
    <row r="2225" spans="1:6" ht="23.1" customHeight="1" x14ac:dyDescent="0.25">
      <c r="A2225"/>
      <c r="B2225"/>
      <c r="C2225"/>
      <c r="D2225"/>
      <c r="E2225"/>
      <c r="F2225"/>
    </row>
    <row r="2226" spans="1:6" ht="21" customHeight="1" x14ac:dyDescent="0.25">
      <c r="A2226"/>
      <c r="B2226"/>
      <c r="C2226"/>
      <c r="D2226"/>
      <c r="E2226"/>
      <c r="F2226"/>
    </row>
    <row r="2227" spans="1:6" ht="21" customHeight="1" x14ac:dyDescent="0.25">
      <c r="A2227"/>
      <c r="B2227"/>
      <c r="C2227"/>
      <c r="D2227"/>
      <c r="E2227"/>
      <c r="F2227"/>
    </row>
    <row r="2228" spans="1:6" ht="21" customHeight="1" x14ac:dyDescent="0.25">
      <c r="A2228"/>
      <c r="B2228"/>
      <c r="C2228"/>
      <c r="D2228"/>
      <c r="E2228"/>
      <c r="F2228"/>
    </row>
    <row r="2229" spans="1:6" ht="21" customHeight="1" x14ac:dyDescent="0.25">
      <c r="A2229"/>
      <c r="B2229"/>
      <c r="C2229"/>
      <c r="D2229"/>
      <c r="E2229"/>
      <c r="F2229"/>
    </row>
    <row r="2230" spans="1:6" ht="21" customHeight="1" x14ac:dyDescent="0.25">
      <c r="A2230"/>
      <c r="B2230"/>
      <c r="C2230"/>
      <c r="D2230"/>
      <c r="E2230"/>
      <c r="F2230"/>
    </row>
    <row r="2231" spans="1:6" ht="21" customHeight="1" x14ac:dyDescent="0.25">
      <c r="A2231"/>
      <c r="B2231"/>
      <c r="C2231"/>
      <c r="D2231"/>
      <c r="E2231"/>
      <c r="F2231"/>
    </row>
    <row r="2232" spans="1:6" ht="21" customHeight="1" x14ac:dyDescent="0.25">
      <c r="A2232"/>
      <c r="B2232"/>
      <c r="C2232"/>
      <c r="D2232"/>
      <c r="E2232"/>
      <c r="F2232"/>
    </row>
    <row r="2233" spans="1:6" ht="21" customHeight="1" x14ac:dyDescent="0.25">
      <c r="A2233"/>
      <c r="B2233"/>
      <c r="C2233"/>
      <c r="D2233"/>
      <c r="E2233"/>
      <c r="F2233"/>
    </row>
    <row r="2234" spans="1:6" ht="21" customHeight="1" x14ac:dyDescent="0.25">
      <c r="A2234"/>
      <c r="B2234"/>
      <c r="C2234"/>
      <c r="D2234"/>
      <c r="E2234"/>
      <c r="F2234"/>
    </row>
    <row r="2235" spans="1:6" ht="21" customHeight="1" x14ac:dyDescent="0.25">
      <c r="A2235"/>
      <c r="B2235"/>
      <c r="C2235"/>
      <c r="D2235"/>
      <c r="E2235"/>
      <c r="F2235"/>
    </row>
    <row r="2236" spans="1:6" ht="21" customHeight="1" x14ac:dyDescent="0.25">
      <c r="A2236"/>
      <c r="B2236"/>
      <c r="C2236"/>
      <c r="D2236"/>
      <c r="E2236"/>
      <c r="F2236"/>
    </row>
    <row r="2237" spans="1:6" ht="39" customHeight="1" x14ac:dyDescent="0.25">
      <c r="A2237"/>
      <c r="B2237"/>
      <c r="C2237"/>
      <c r="D2237"/>
      <c r="E2237"/>
      <c r="F2237"/>
    </row>
    <row r="2238" spans="1:6" ht="21" customHeight="1" x14ac:dyDescent="0.25">
      <c r="A2238"/>
      <c r="B2238"/>
      <c r="C2238"/>
      <c r="D2238"/>
      <c r="E2238"/>
      <c r="F2238"/>
    </row>
    <row r="2239" spans="1:6" ht="21" customHeight="1" x14ac:dyDescent="0.25">
      <c r="A2239"/>
      <c r="B2239"/>
      <c r="C2239"/>
      <c r="D2239"/>
      <c r="E2239"/>
      <c r="F2239"/>
    </row>
    <row r="2240" spans="1:6" ht="21" customHeight="1" x14ac:dyDescent="0.25">
      <c r="A2240"/>
      <c r="B2240"/>
      <c r="C2240"/>
      <c r="D2240"/>
      <c r="E2240"/>
      <c r="F2240"/>
    </row>
    <row r="2241" spans="1:6" ht="39" customHeight="1" x14ac:dyDescent="0.25">
      <c r="A2241"/>
      <c r="B2241"/>
      <c r="C2241"/>
      <c r="D2241"/>
      <c r="E2241"/>
      <c r="F2241"/>
    </row>
    <row r="2242" spans="1:6" ht="21" customHeight="1" x14ac:dyDescent="0.25">
      <c r="A2242"/>
      <c r="B2242"/>
      <c r="C2242"/>
      <c r="D2242"/>
      <c r="E2242"/>
      <c r="F2242"/>
    </row>
    <row r="2243" spans="1:6" ht="39" customHeight="1" x14ac:dyDescent="0.25">
      <c r="A2243"/>
      <c r="B2243"/>
      <c r="C2243"/>
      <c r="D2243"/>
      <c r="E2243"/>
      <c r="F2243"/>
    </row>
    <row r="2244" spans="1:6" ht="21" customHeight="1" x14ac:dyDescent="0.25">
      <c r="A2244"/>
      <c r="B2244"/>
      <c r="C2244"/>
      <c r="D2244"/>
      <c r="E2244"/>
      <c r="F2244"/>
    </row>
    <row r="2245" spans="1:6" ht="21" customHeight="1" x14ac:dyDescent="0.25">
      <c r="A2245"/>
      <c r="B2245"/>
      <c r="C2245"/>
      <c r="D2245"/>
      <c r="E2245"/>
      <c r="F2245"/>
    </row>
    <row r="2246" spans="1:6" ht="21" customHeight="1" x14ac:dyDescent="0.25">
      <c r="A2246"/>
      <c r="B2246"/>
      <c r="C2246"/>
      <c r="D2246"/>
      <c r="E2246"/>
      <c r="F2246"/>
    </row>
    <row r="2247" spans="1:6" ht="21" customHeight="1" x14ac:dyDescent="0.25">
      <c r="A2247"/>
      <c r="B2247"/>
      <c r="C2247"/>
      <c r="D2247"/>
      <c r="E2247"/>
      <c r="F2247"/>
    </row>
    <row r="2248" spans="1:6" ht="21" customHeight="1" x14ac:dyDescent="0.25">
      <c r="A2248"/>
      <c r="B2248"/>
      <c r="C2248"/>
      <c r="D2248"/>
      <c r="E2248"/>
      <c r="F2248"/>
    </row>
    <row r="2249" spans="1:6" ht="21" customHeight="1" x14ac:dyDescent="0.25">
      <c r="A2249"/>
      <c r="B2249"/>
      <c r="C2249"/>
      <c r="D2249"/>
      <c r="E2249"/>
      <c r="F2249"/>
    </row>
    <row r="2250" spans="1:6" ht="21" customHeight="1" x14ac:dyDescent="0.25">
      <c r="A2250"/>
      <c r="B2250"/>
      <c r="C2250"/>
      <c r="D2250"/>
      <c r="E2250"/>
      <c r="F2250"/>
    </row>
    <row r="2251" spans="1:6" ht="21" customHeight="1" x14ac:dyDescent="0.25">
      <c r="A2251"/>
      <c r="B2251"/>
      <c r="C2251"/>
      <c r="D2251"/>
      <c r="E2251"/>
      <c r="F2251"/>
    </row>
    <row r="2252" spans="1:6" ht="21" customHeight="1" x14ac:dyDescent="0.25">
      <c r="A2252"/>
      <c r="B2252"/>
      <c r="C2252"/>
      <c r="D2252"/>
      <c r="E2252"/>
      <c r="F2252"/>
    </row>
    <row r="2253" spans="1:6" ht="21" customHeight="1" x14ac:dyDescent="0.25">
      <c r="A2253"/>
      <c r="B2253"/>
      <c r="C2253"/>
      <c r="D2253"/>
      <c r="E2253"/>
      <c r="F2253"/>
    </row>
    <row r="2254" spans="1:6" ht="21" customHeight="1" x14ac:dyDescent="0.25">
      <c r="A2254"/>
      <c r="B2254"/>
      <c r="C2254"/>
      <c r="D2254"/>
      <c r="E2254"/>
      <c r="F2254"/>
    </row>
    <row r="2255" spans="1:6" ht="23.1" customHeight="1" x14ac:dyDescent="0.25">
      <c r="A2255"/>
      <c r="B2255"/>
      <c r="C2255"/>
      <c r="D2255"/>
      <c r="E2255"/>
      <c r="F2255"/>
    </row>
    <row r="2256" spans="1:6" ht="21" customHeight="1" x14ac:dyDescent="0.25">
      <c r="A2256"/>
      <c r="B2256"/>
      <c r="C2256"/>
      <c r="D2256"/>
      <c r="E2256"/>
      <c r="F2256"/>
    </row>
    <row r="2257" spans="1:6" ht="21" customHeight="1" x14ac:dyDescent="0.25">
      <c r="A2257"/>
      <c r="B2257"/>
      <c r="C2257"/>
      <c r="D2257"/>
      <c r="E2257"/>
      <c r="F2257"/>
    </row>
    <row r="2258" spans="1:6" ht="21" customHeight="1" x14ac:dyDescent="0.25">
      <c r="A2258"/>
      <c r="B2258"/>
      <c r="C2258"/>
      <c r="D2258"/>
      <c r="E2258"/>
      <c r="F2258"/>
    </row>
    <row r="2259" spans="1:6" ht="21" customHeight="1" x14ac:dyDescent="0.25">
      <c r="A2259"/>
      <c r="B2259"/>
      <c r="C2259"/>
      <c r="D2259"/>
      <c r="E2259"/>
      <c r="F2259"/>
    </row>
    <row r="2260" spans="1:6" ht="21" customHeight="1" x14ac:dyDescent="0.25">
      <c r="A2260"/>
      <c r="B2260"/>
      <c r="C2260"/>
      <c r="D2260"/>
      <c r="E2260"/>
      <c r="F2260"/>
    </row>
    <row r="2261" spans="1:6" ht="21" customHeight="1" x14ac:dyDescent="0.25">
      <c r="A2261"/>
      <c r="B2261"/>
      <c r="C2261"/>
      <c r="D2261"/>
      <c r="E2261"/>
      <c r="F2261"/>
    </row>
    <row r="2262" spans="1:6" ht="21" customHeight="1" x14ac:dyDescent="0.25">
      <c r="A2262"/>
      <c r="B2262"/>
      <c r="C2262"/>
      <c r="D2262"/>
      <c r="E2262"/>
      <c r="F2262"/>
    </row>
    <row r="2263" spans="1:6" ht="39" customHeight="1" x14ac:dyDescent="0.25">
      <c r="A2263"/>
      <c r="B2263"/>
      <c r="C2263"/>
      <c r="D2263"/>
      <c r="E2263"/>
      <c r="F2263"/>
    </row>
    <row r="2264" spans="1:6" ht="39" customHeight="1" x14ac:dyDescent="0.25">
      <c r="A2264"/>
      <c r="B2264"/>
      <c r="C2264"/>
      <c r="D2264"/>
      <c r="E2264"/>
      <c r="F2264"/>
    </row>
    <row r="2265" spans="1:6" ht="21" customHeight="1" x14ac:dyDescent="0.25">
      <c r="A2265"/>
      <c r="B2265"/>
      <c r="C2265"/>
      <c r="D2265"/>
      <c r="E2265"/>
      <c r="F2265"/>
    </row>
    <row r="2266" spans="1:6" ht="21" customHeight="1" x14ac:dyDescent="0.25">
      <c r="A2266"/>
      <c r="B2266"/>
      <c r="C2266"/>
      <c r="D2266"/>
      <c r="E2266"/>
      <c r="F2266"/>
    </row>
    <row r="2267" spans="1:6" ht="21" customHeight="1" x14ac:dyDescent="0.25">
      <c r="A2267"/>
      <c r="B2267"/>
      <c r="C2267"/>
      <c r="D2267"/>
      <c r="E2267"/>
      <c r="F2267"/>
    </row>
    <row r="2268" spans="1:6" ht="21" customHeight="1" x14ac:dyDescent="0.25">
      <c r="A2268"/>
      <c r="B2268"/>
      <c r="C2268"/>
      <c r="D2268"/>
      <c r="E2268"/>
      <c r="F2268"/>
    </row>
    <row r="2269" spans="1:6" ht="39" customHeight="1" x14ac:dyDescent="0.25">
      <c r="A2269"/>
      <c r="B2269"/>
      <c r="C2269"/>
      <c r="D2269"/>
      <c r="E2269"/>
      <c r="F2269"/>
    </row>
    <row r="2270" spans="1:6" ht="21" customHeight="1" x14ac:dyDescent="0.25">
      <c r="A2270"/>
      <c r="B2270"/>
      <c r="C2270"/>
      <c r="D2270"/>
      <c r="E2270"/>
      <c r="F2270"/>
    </row>
    <row r="2271" spans="1:6" ht="39" customHeight="1" x14ac:dyDescent="0.25">
      <c r="A2271"/>
      <c r="B2271"/>
      <c r="C2271"/>
      <c r="D2271"/>
      <c r="E2271"/>
      <c r="F2271"/>
    </row>
    <row r="2272" spans="1:6" ht="21" customHeight="1" x14ac:dyDescent="0.25">
      <c r="A2272"/>
      <c r="B2272"/>
      <c r="C2272"/>
      <c r="D2272"/>
      <c r="E2272"/>
      <c r="F2272"/>
    </row>
    <row r="2273" spans="1:6" ht="21" customHeight="1" x14ac:dyDescent="0.25">
      <c r="A2273"/>
      <c r="B2273"/>
      <c r="C2273"/>
      <c r="D2273"/>
      <c r="E2273"/>
      <c r="F2273"/>
    </row>
    <row r="2274" spans="1:6" ht="21" customHeight="1" x14ac:dyDescent="0.25">
      <c r="A2274"/>
      <c r="B2274"/>
      <c r="C2274"/>
      <c r="D2274"/>
      <c r="E2274"/>
      <c r="F2274"/>
    </row>
    <row r="2275" spans="1:6" ht="21" customHeight="1" x14ac:dyDescent="0.25">
      <c r="A2275"/>
      <c r="B2275"/>
      <c r="C2275"/>
      <c r="D2275"/>
      <c r="E2275"/>
      <c r="F2275"/>
    </row>
    <row r="2276" spans="1:6" ht="21" customHeight="1" x14ac:dyDescent="0.25">
      <c r="A2276"/>
      <c r="B2276"/>
      <c r="C2276"/>
      <c r="D2276"/>
      <c r="E2276"/>
      <c r="F2276"/>
    </row>
    <row r="2277" spans="1:6" ht="21" customHeight="1" x14ac:dyDescent="0.25">
      <c r="A2277"/>
      <c r="B2277"/>
      <c r="C2277"/>
      <c r="D2277"/>
      <c r="E2277"/>
      <c r="F2277"/>
    </row>
    <row r="2278" spans="1:6" ht="21" customHeight="1" x14ac:dyDescent="0.25">
      <c r="A2278"/>
      <c r="B2278"/>
      <c r="C2278"/>
      <c r="D2278"/>
      <c r="E2278"/>
      <c r="F2278"/>
    </row>
    <row r="2279" spans="1:6" ht="21" customHeight="1" x14ac:dyDescent="0.25">
      <c r="A2279"/>
      <c r="B2279"/>
      <c r="C2279"/>
      <c r="D2279"/>
      <c r="E2279"/>
      <c r="F2279"/>
    </row>
    <row r="2280" spans="1:6" ht="21" customHeight="1" x14ac:dyDescent="0.25">
      <c r="A2280"/>
      <c r="B2280"/>
      <c r="C2280"/>
      <c r="D2280"/>
      <c r="E2280"/>
      <c r="F2280"/>
    </row>
    <row r="2281" spans="1:6" ht="21" customHeight="1" x14ac:dyDescent="0.25">
      <c r="A2281"/>
      <c r="B2281"/>
      <c r="C2281"/>
      <c r="D2281"/>
      <c r="E2281"/>
      <c r="F2281"/>
    </row>
    <row r="2282" spans="1:6" ht="21" customHeight="1" x14ac:dyDescent="0.25">
      <c r="A2282"/>
      <c r="B2282"/>
      <c r="C2282"/>
      <c r="D2282"/>
      <c r="E2282"/>
      <c r="F2282"/>
    </row>
    <row r="2283" spans="1:6" ht="23.1" customHeight="1" x14ac:dyDescent="0.25">
      <c r="A2283"/>
      <c r="B2283"/>
      <c r="C2283"/>
      <c r="D2283"/>
      <c r="E2283"/>
      <c r="F2283"/>
    </row>
    <row r="2284" spans="1:6" ht="21" customHeight="1" x14ac:dyDescent="0.25">
      <c r="A2284"/>
      <c r="B2284"/>
      <c r="C2284"/>
      <c r="D2284"/>
      <c r="E2284"/>
      <c r="F2284"/>
    </row>
    <row r="2285" spans="1:6" ht="21" customHeight="1" x14ac:dyDescent="0.25">
      <c r="A2285"/>
      <c r="B2285"/>
      <c r="C2285"/>
      <c r="D2285"/>
      <c r="E2285"/>
      <c r="F2285"/>
    </row>
    <row r="2286" spans="1:6" ht="21" customHeight="1" x14ac:dyDescent="0.25">
      <c r="A2286"/>
      <c r="B2286"/>
      <c r="C2286"/>
      <c r="D2286"/>
      <c r="E2286"/>
      <c r="F2286"/>
    </row>
    <row r="2287" spans="1:6" ht="21" customHeight="1" x14ac:dyDescent="0.25">
      <c r="A2287"/>
      <c r="B2287"/>
      <c r="C2287"/>
      <c r="D2287"/>
      <c r="E2287"/>
      <c r="F2287"/>
    </row>
    <row r="2288" spans="1:6" ht="21" customHeight="1" x14ac:dyDescent="0.25">
      <c r="A2288"/>
      <c r="B2288"/>
      <c r="C2288"/>
      <c r="D2288"/>
      <c r="E2288"/>
      <c r="F2288"/>
    </row>
    <row r="2289" spans="1:6" ht="21" customHeight="1" x14ac:dyDescent="0.25">
      <c r="A2289"/>
      <c r="B2289"/>
      <c r="C2289"/>
      <c r="D2289"/>
      <c r="E2289"/>
      <c r="F2289"/>
    </row>
    <row r="2290" spans="1:6" ht="21" customHeight="1" x14ac:dyDescent="0.25">
      <c r="A2290"/>
      <c r="B2290"/>
      <c r="C2290"/>
      <c r="D2290"/>
      <c r="E2290"/>
      <c r="F2290"/>
    </row>
    <row r="2291" spans="1:6" ht="39" customHeight="1" x14ac:dyDescent="0.25">
      <c r="A2291"/>
      <c r="B2291"/>
      <c r="C2291"/>
      <c r="D2291"/>
      <c r="E2291"/>
      <c r="F2291"/>
    </row>
    <row r="2292" spans="1:6" ht="39" customHeight="1" x14ac:dyDescent="0.25">
      <c r="A2292"/>
      <c r="B2292"/>
      <c r="C2292"/>
      <c r="D2292"/>
      <c r="E2292"/>
      <c r="F2292"/>
    </row>
    <row r="2293" spans="1:6" ht="21" customHeight="1" x14ac:dyDescent="0.25">
      <c r="A2293"/>
      <c r="B2293"/>
      <c r="C2293"/>
      <c r="D2293"/>
      <c r="E2293"/>
      <c r="F2293"/>
    </row>
    <row r="2294" spans="1:6" ht="39" customHeight="1" x14ac:dyDescent="0.25">
      <c r="A2294"/>
      <c r="B2294"/>
      <c r="C2294"/>
      <c r="D2294"/>
      <c r="E2294"/>
      <c r="F2294"/>
    </row>
    <row r="2295" spans="1:6" ht="21" customHeight="1" x14ac:dyDescent="0.25">
      <c r="A2295"/>
      <c r="B2295"/>
      <c r="C2295"/>
      <c r="D2295"/>
      <c r="E2295"/>
      <c r="F2295"/>
    </row>
    <row r="2296" spans="1:6" ht="21" customHeight="1" x14ac:dyDescent="0.25">
      <c r="A2296"/>
      <c r="B2296"/>
      <c r="C2296"/>
      <c r="D2296"/>
      <c r="E2296"/>
      <c r="F2296"/>
    </row>
    <row r="2297" spans="1:6" ht="21" customHeight="1" x14ac:dyDescent="0.25">
      <c r="A2297"/>
      <c r="B2297"/>
      <c r="C2297"/>
      <c r="D2297"/>
      <c r="E2297"/>
      <c r="F2297"/>
    </row>
    <row r="2298" spans="1:6" ht="39" customHeight="1" x14ac:dyDescent="0.25">
      <c r="A2298"/>
      <c r="B2298"/>
      <c r="C2298"/>
      <c r="D2298"/>
      <c r="E2298"/>
      <c r="F2298"/>
    </row>
    <row r="2299" spans="1:6" ht="21" customHeight="1" x14ac:dyDescent="0.25">
      <c r="A2299"/>
      <c r="B2299"/>
      <c r="C2299"/>
      <c r="D2299"/>
      <c r="E2299"/>
      <c r="F2299"/>
    </row>
    <row r="2300" spans="1:6" ht="39" customHeight="1" x14ac:dyDescent="0.25">
      <c r="A2300"/>
      <c r="B2300"/>
      <c r="C2300"/>
      <c r="D2300"/>
      <c r="E2300"/>
      <c r="F2300"/>
    </row>
    <row r="2301" spans="1:6" ht="21" customHeight="1" x14ac:dyDescent="0.25">
      <c r="A2301"/>
      <c r="B2301"/>
      <c r="C2301"/>
      <c r="D2301"/>
      <c r="E2301"/>
      <c r="F2301"/>
    </row>
    <row r="2302" spans="1:6" ht="21" customHeight="1" x14ac:dyDescent="0.25">
      <c r="A2302"/>
      <c r="B2302"/>
      <c r="C2302"/>
      <c r="D2302"/>
      <c r="E2302"/>
      <c r="F2302"/>
    </row>
    <row r="2303" spans="1:6" ht="21" customHeight="1" x14ac:dyDescent="0.25">
      <c r="A2303"/>
      <c r="B2303"/>
      <c r="C2303"/>
      <c r="D2303"/>
      <c r="E2303"/>
      <c r="F2303"/>
    </row>
    <row r="2304" spans="1:6" ht="21" customHeight="1" x14ac:dyDescent="0.25">
      <c r="A2304"/>
      <c r="B2304"/>
      <c r="C2304"/>
      <c r="D2304"/>
      <c r="E2304"/>
      <c r="F2304"/>
    </row>
    <row r="2305" spans="1:6" ht="21" customHeight="1" x14ac:dyDescent="0.25">
      <c r="A2305"/>
      <c r="B2305"/>
      <c r="C2305"/>
      <c r="D2305"/>
      <c r="E2305"/>
      <c r="F2305"/>
    </row>
    <row r="2306" spans="1:6" ht="21" customHeight="1" x14ac:dyDescent="0.25">
      <c r="A2306"/>
      <c r="B2306"/>
      <c r="C2306"/>
      <c r="D2306"/>
      <c r="E2306"/>
      <c r="F2306"/>
    </row>
    <row r="2307" spans="1:6" ht="21" customHeight="1" x14ac:dyDescent="0.25">
      <c r="A2307"/>
      <c r="B2307"/>
      <c r="C2307"/>
      <c r="D2307"/>
      <c r="E2307"/>
      <c r="F2307"/>
    </row>
    <row r="2308" spans="1:6" ht="21" customHeight="1" x14ac:dyDescent="0.25">
      <c r="A2308"/>
      <c r="B2308"/>
      <c r="C2308"/>
      <c r="D2308"/>
      <c r="E2308"/>
      <c r="F2308"/>
    </row>
    <row r="2309" spans="1:6" ht="21" customHeight="1" x14ac:dyDescent="0.25">
      <c r="A2309"/>
      <c r="B2309"/>
      <c r="C2309"/>
      <c r="D2309"/>
      <c r="E2309"/>
      <c r="F2309"/>
    </row>
    <row r="2310" spans="1:6" ht="21" customHeight="1" x14ac:dyDescent="0.25">
      <c r="A2310"/>
      <c r="B2310"/>
      <c r="C2310"/>
      <c r="D2310"/>
      <c r="E2310"/>
      <c r="F2310"/>
    </row>
    <row r="2311" spans="1:6" ht="21" customHeight="1" x14ac:dyDescent="0.25">
      <c r="A2311"/>
      <c r="B2311"/>
      <c r="C2311"/>
      <c r="D2311"/>
      <c r="E2311"/>
      <c r="F2311"/>
    </row>
    <row r="2312" spans="1:6" ht="23.1" customHeight="1" x14ac:dyDescent="0.25">
      <c r="A2312"/>
      <c r="B2312"/>
      <c r="C2312"/>
      <c r="D2312"/>
      <c r="E2312"/>
      <c r="F2312"/>
    </row>
    <row r="2313" spans="1:6" ht="21" customHeight="1" x14ac:dyDescent="0.25">
      <c r="A2313"/>
      <c r="B2313"/>
      <c r="C2313"/>
      <c r="D2313"/>
      <c r="E2313"/>
      <c r="F2313"/>
    </row>
    <row r="2314" spans="1:6" ht="21" customHeight="1" x14ac:dyDescent="0.25">
      <c r="A2314"/>
      <c r="B2314"/>
      <c r="C2314"/>
      <c r="D2314"/>
      <c r="E2314"/>
      <c r="F2314"/>
    </row>
    <row r="2315" spans="1:6" ht="21" customHeight="1" x14ac:dyDescent="0.25">
      <c r="A2315"/>
      <c r="B2315"/>
      <c r="C2315"/>
      <c r="D2315"/>
      <c r="E2315"/>
      <c r="F2315"/>
    </row>
    <row r="2316" spans="1:6" ht="21" customHeight="1" x14ac:dyDescent="0.25">
      <c r="A2316"/>
      <c r="B2316"/>
      <c r="C2316"/>
      <c r="D2316"/>
      <c r="E2316"/>
      <c r="F2316"/>
    </row>
    <row r="2317" spans="1:6" ht="21" customHeight="1" x14ac:dyDescent="0.25">
      <c r="A2317"/>
      <c r="B2317"/>
      <c r="C2317"/>
      <c r="D2317"/>
      <c r="E2317"/>
      <c r="F2317"/>
    </row>
    <row r="2318" spans="1:6" ht="21" customHeight="1" x14ac:dyDescent="0.25">
      <c r="A2318"/>
      <c r="B2318"/>
      <c r="C2318"/>
      <c r="D2318"/>
      <c r="E2318"/>
      <c r="F2318"/>
    </row>
    <row r="2319" spans="1:6" ht="21" customHeight="1" x14ac:dyDescent="0.25">
      <c r="A2319"/>
      <c r="B2319"/>
      <c r="C2319"/>
      <c r="D2319"/>
      <c r="E2319"/>
      <c r="F2319"/>
    </row>
    <row r="2320" spans="1:6" ht="21" customHeight="1" x14ac:dyDescent="0.25">
      <c r="A2320"/>
      <c r="B2320"/>
      <c r="C2320"/>
      <c r="D2320"/>
      <c r="E2320"/>
      <c r="F2320"/>
    </row>
    <row r="2321" spans="1:6" ht="39" customHeight="1" x14ac:dyDescent="0.25">
      <c r="A2321"/>
      <c r="B2321"/>
      <c r="C2321"/>
      <c r="D2321"/>
      <c r="E2321"/>
      <c r="F2321"/>
    </row>
    <row r="2322" spans="1:6" ht="21" customHeight="1" x14ac:dyDescent="0.25">
      <c r="A2322"/>
      <c r="B2322"/>
      <c r="C2322"/>
      <c r="D2322"/>
      <c r="E2322"/>
      <c r="F2322"/>
    </row>
    <row r="2323" spans="1:6" ht="39" customHeight="1" x14ac:dyDescent="0.25">
      <c r="A2323"/>
      <c r="B2323"/>
      <c r="C2323"/>
      <c r="D2323"/>
      <c r="E2323"/>
      <c r="F2323"/>
    </row>
    <row r="2324" spans="1:6" ht="21" customHeight="1" x14ac:dyDescent="0.25">
      <c r="A2324"/>
      <c r="B2324"/>
      <c r="C2324"/>
      <c r="D2324"/>
      <c r="E2324"/>
      <c r="F2324"/>
    </row>
    <row r="2325" spans="1:6" ht="21" customHeight="1" x14ac:dyDescent="0.25">
      <c r="A2325"/>
      <c r="B2325"/>
      <c r="C2325"/>
      <c r="D2325"/>
      <c r="E2325"/>
      <c r="F2325"/>
    </row>
    <row r="2326" spans="1:6" ht="21" customHeight="1" x14ac:dyDescent="0.25">
      <c r="A2326"/>
      <c r="B2326"/>
      <c r="C2326"/>
      <c r="D2326"/>
      <c r="E2326"/>
      <c r="F2326"/>
    </row>
    <row r="2327" spans="1:6" ht="21" customHeight="1" x14ac:dyDescent="0.25">
      <c r="A2327"/>
      <c r="B2327"/>
      <c r="C2327"/>
      <c r="D2327"/>
      <c r="E2327"/>
      <c r="F2327"/>
    </row>
    <row r="2328" spans="1:6" ht="21" customHeight="1" x14ac:dyDescent="0.25">
      <c r="A2328"/>
      <c r="B2328"/>
      <c r="C2328"/>
      <c r="D2328"/>
      <c r="E2328"/>
      <c r="F2328"/>
    </row>
    <row r="2329" spans="1:6" ht="21" customHeight="1" x14ac:dyDescent="0.25">
      <c r="A2329"/>
      <c r="B2329"/>
      <c r="C2329"/>
      <c r="D2329"/>
      <c r="E2329"/>
      <c r="F2329"/>
    </row>
    <row r="2330" spans="1:6" ht="21" customHeight="1" x14ac:dyDescent="0.25">
      <c r="A2330"/>
      <c r="B2330"/>
      <c r="C2330"/>
      <c r="D2330"/>
      <c r="E2330"/>
      <c r="F2330"/>
    </row>
    <row r="2331" spans="1:6" ht="21" customHeight="1" x14ac:dyDescent="0.25">
      <c r="A2331"/>
      <c r="B2331"/>
      <c r="C2331"/>
      <c r="D2331"/>
      <c r="E2331"/>
      <c r="F2331"/>
    </row>
    <row r="2332" spans="1:6" ht="21" customHeight="1" x14ac:dyDescent="0.25">
      <c r="A2332"/>
      <c r="B2332"/>
      <c r="C2332"/>
      <c r="D2332"/>
      <c r="E2332"/>
      <c r="F2332"/>
    </row>
    <row r="2333" spans="1:6" ht="21" customHeight="1" x14ac:dyDescent="0.25">
      <c r="A2333"/>
      <c r="B2333"/>
      <c r="C2333"/>
      <c r="D2333"/>
      <c r="E2333"/>
      <c r="F2333"/>
    </row>
    <row r="2334" spans="1:6" ht="21" customHeight="1" x14ac:dyDescent="0.25">
      <c r="A2334"/>
      <c r="B2334"/>
      <c r="C2334"/>
      <c r="D2334"/>
      <c r="E2334"/>
      <c r="F2334"/>
    </row>
    <row r="2335" spans="1:6" ht="23.1" customHeight="1" x14ac:dyDescent="0.25">
      <c r="A2335"/>
      <c r="B2335"/>
      <c r="C2335"/>
      <c r="D2335"/>
      <c r="E2335"/>
      <c r="F2335"/>
    </row>
    <row r="2336" spans="1:6" ht="21" customHeight="1" x14ac:dyDescent="0.25">
      <c r="A2336"/>
      <c r="B2336"/>
      <c r="C2336"/>
      <c r="D2336"/>
      <c r="E2336"/>
      <c r="F2336"/>
    </row>
    <row r="2337" spans="1:6" ht="21" customHeight="1" x14ac:dyDescent="0.25">
      <c r="A2337"/>
      <c r="B2337"/>
      <c r="C2337"/>
      <c r="D2337"/>
      <c r="E2337"/>
      <c r="F2337"/>
    </row>
    <row r="2338" spans="1:6" ht="21" customHeight="1" x14ac:dyDescent="0.25">
      <c r="A2338"/>
      <c r="B2338"/>
      <c r="C2338"/>
      <c r="D2338"/>
      <c r="E2338"/>
      <c r="F2338"/>
    </row>
    <row r="2339" spans="1:6" ht="21" customHeight="1" x14ac:dyDescent="0.25">
      <c r="A2339"/>
      <c r="B2339"/>
      <c r="C2339"/>
      <c r="D2339"/>
      <c r="E2339"/>
      <c r="F2339"/>
    </row>
    <row r="2340" spans="1:6" ht="21" customHeight="1" x14ac:dyDescent="0.25">
      <c r="A2340"/>
      <c r="B2340"/>
      <c r="C2340"/>
      <c r="D2340"/>
      <c r="E2340"/>
      <c r="F2340"/>
    </row>
    <row r="2341" spans="1:6" ht="21" customHeight="1" x14ac:dyDescent="0.25">
      <c r="A2341"/>
      <c r="B2341"/>
      <c r="C2341"/>
      <c r="D2341"/>
      <c r="E2341"/>
      <c r="F2341"/>
    </row>
    <row r="2342" spans="1:6" ht="21" customHeight="1" x14ac:dyDescent="0.25">
      <c r="A2342"/>
      <c r="B2342"/>
      <c r="C2342"/>
      <c r="D2342"/>
      <c r="E2342"/>
      <c r="F2342"/>
    </row>
    <row r="2343" spans="1:6" ht="21" customHeight="1" x14ac:dyDescent="0.25">
      <c r="A2343"/>
      <c r="B2343"/>
      <c r="C2343"/>
      <c r="D2343"/>
      <c r="E2343"/>
      <c r="F2343"/>
    </row>
    <row r="2344" spans="1:6" ht="21" customHeight="1" x14ac:dyDescent="0.25">
      <c r="A2344"/>
      <c r="B2344"/>
      <c r="C2344"/>
      <c r="D2344"/>
      <c r="E2344"/>
      <c r="F2344"/>
    </row>
    <row r="2345" spans="1:6" ht="21" customHeight="1" x14ac:dyDescent="0.25">
      <c r="A2345"/>
      <c r="B2345"/>
      <c r="C2345"/>
      <c r="D2345"/>
      <c r="E2345"/>
      <c r="F2345"/>
    </row>
    <row r="2346" spans="1:6" ht="39" customHeight="1" x14ac:dyDescent="0.25">
      <c r="A2346"/>
      <c r="B2346"/>
      <c r="C2346"/>
      <c r="D2346"/>
      <c r="E2346"/>
      <c r="F2346"/>
    </row>
    <row r="2347" spans="1:6" ht="21" customHeight="1" x14ac:dyDescent="0.25">
      <c r="A2347"/>
      <c r="B2347"/>
      <c r="C2347"/>
      <c r="D2347"/>
      <c r="E2347"/>
      <c r="F2347"/>
    </row>
    <row r="2348" spans="1:6" ht="39" customHeight="1" x14ac:dyDescent="0.25">
      <c r="A2348"/>
      <c r="B2348"/>
      <c r="C2348"/>
      <c r="D2348"/>
      <c r="E2348"/>
      <c r="F2348"/>
    </row>
    <row r="2349" spans="1:6" ht="21" customHeight="1" x14ac:dyDescent="0.25">
      <c r="A2349"/>
      <c r="B2349"/>
      <c r="C2349"/>
      <c r="D2349"/>
      <c r="E2349"/>
      <c r="F2349"/>
    </row>
    <row r="2350" spans="1:6" ht="21" customHeight="1" x14ac:dyDescent="0.25">
      <c r="A2350"/>
      <c r="B2350"/>
      <c r="C2350"/>
      <c r="D2350"/>
      <c r="E2350"/>
      <c r="F2350"/>
    </row>
    <row r="2351" spans="1:6" ht="21" customHeight="1" x14ac:dyDescent="0.25">
      <c r="A2351"/>
      <c r="B2351"/>
      <c r="C2351"/>
      <c r="D2351"/>
      <c r="E2351"/>
      <c r="F2351"/>
    </row>
    <row r="2352" spans="1:6" ht="21" customHeight="1" x14ac:dyDescent="0.25">
      <c r="A2352"/>
      <c r="B2352"/>
      <c r="C2352"/>
      <c r="D2352"/>
      <c r="E2352"/>
      <c r="F2352"/>
    </row>
    <row r="2353" spans="1:6" ht="21" customHeight="1" x14ac:dyDescent="0.25">
      <c r="A2353"/>
      <c r="B2353"/>
      <c r="C2353"/>
      <c r="D2353"/>
      <c r="E2353"/>
      <c r="F2353"/>
    </row>
    <row r="2354" spans="1:6" ht="21" customHeight="1" x14ac:dyDescent="0.25">
      <c r="A2354"/>
      <c r="B2354"/>
      <c r="C2354"/>
      <c r="D2354"/>
      <c r="E2354"/>
      <c r="F2354"/>
    </row>
    <row r="2355" spans="1:6" ht="21" customHeight="1" x14ac:dyDescent="0.25">
      <c r="A2355"/>
      <c r="B2355"/>
      <c r="C2355"/>
      <c r="D2355"/>
      <c r="E2355"/>
      <c r="F2355"/>
    </row>
    <row r="2356" spans="1:6" ht="21" customHeight="1" x14ac:dyDescent="0.25">
      <c r="A2356"/>
      <c r="B2356"/>
      <c r="C2356"/>
      <c r="D2356"/>
      <c r="E2356"/>
      <c r="F2356"/>
    </row>
    <row r="2357" spans="1:6" ht="21" customHeight="1" x14ac:dyDescent="0.25">
      <c r="A2357"/>
      <c r="B2357"/>
      <c r="C2357"/>
      <c r="D2357"/>
      <c r="E2357"/>
      <c r="F2357"/>
    </row>
    <row r="2358" spans="1:6" ht="21" customHeight="1" x14ac:dyDescent="0.25">
      <c r="A2358"/>
      <c r="B2358"/>
      <c r="C2358"/>
      <c r="D2358"/>
      <c r="E2358"/>
      <c r="F2358"/>
    </row>
    <row r="2359" spans="1:6" ht="21" customHeight="1" x14ac:dyDescent="0.25">
      <c r="A2359"/>
      <c r="B2359"/>
      <c r="C2359"/>
      <c r="D2359"/>
      <c r="E2359"/>
      <c r="F2359"/>
    </row>
    <row r="2360" spans="1:6" ht="21" customHeight="1" x14ac:dyDescent="0.25">
      <c r="A2360"/>
      <c r="B2360"/>
      <c r="C2360"/>
      <c r="D2360"/>
      <c r="E2360"/>
      <c r="F2360"/>
    </row>
    <row r="2361" spans="1:6" ht="21" customHeight="1" x14ac:dyDescent="0.25">
      <c r="A2361"/>
      <c r="B2361"/>
      <c r="C2361"/>
      <c r="D2361"/>
      <c r="E2361"/>
      <c r="F2361"/>
    </row>
    <row r="2362" spans="1:6" ht="23.1" customHeight="1" x14ac:dyDescent="0.25">
      <c r="A2362"/>
      <c r="B2362"/>
      <c r="C2362"/>
      <c r="D2362"/>
      <c r="E2362"/>
      <c r="F2362"/>
    </row>
    <row r="2363" spans="1:6" ht="21" customHeight="1" x14ac:dyDescent="0.25">
      <c r="A2363"/>
      <c r="B2363"/>
      <c r="C2363"/>
      <c r="D2363"/>
      <c r="E2363"/>
      <c r="F2363"/>
    </row>
    <row r="2364" spans="1:6" ht="21" customHeight="1" x14ac:dyDescent="0.25">
      <c r="A2364"/>
      <c r="B2364"/>
      <c r="C2364"/>
      <c r="D2364"/>
      <c r="E2364"/>
      <c r="F2364"/>
    </row>
    <row r="2365" spans="1:6" ht="21" customHeight="1" x14ac:dyDescent="0.25">
      <c r="A2365"/>
      <c r="B2365"/>
      <c r="C2365"/>
      <c r="D2365"/>
      <c r="E2365"/>
      <c r="F2365"/>
    </row>
    <row r="2366" spans="1:6" ht="21" customHeight="1" x14ac:dyDescent="0.25">
      <c r="A2366"/>
      <c r="B2366"/>
      <c r="C2366"/>
      <c r="D2366"/>
      <c r="E2366"/>
      <c r="F2366"/>
    </row>
    <row r="2367" spans="1:6" ht="21" customHeight="1" x14ac:dyDescent="0.25">
      <c r="A2367"/>
      <c r="B2367"/>
      <c r="C2367"/>
      <c r="D2367"/>
      <c r="E2367"/>
      <c r="F2367"/>
    </row>
    <row r="2368" spans="1:6" ht="21" customHeight="1" x14ac:dyDescent="0.25">
      <c r="A2368"/>
      <c r="B2368"/>
      <c r="C2368"/>
      <c r="D2368"/>
      <c r="E2368"/>
      <c r="F2368"/>
    </row>
    <row r="2369" spans="1:6" ht="21" customHeight="1" x14ac:dyDescent="0.25">
      <c r="A2369"/>
      <c r="B2369"/>
      <c r="C2369"/>
      <c r="D2369"/>
      <c r="E2369"/>
      <c r="F2369"/>
    </row>
    <row r="2370" spans="1:6" ht="21" customHeight="1" x14ac:dyDescent="0.25">
      <c r="A2370"/>
      <c r="B2370"/>
      <c r="C2370"/>
      <c r="D2370"/>
      <c r="E2370"/>
      <c r="F2370"/>
    </row>
    <row r="2371" spans="1:6" ht="39" customHeight="1" x14ac:dyDescent="0.25">
      <c r="A2371"/>
      <c r="B2371"/>
      <c r="C2371"/>
      <c r="D2371"/>
      <c r="E2371"/>
      <c r="F2371"/>
    </row>
    <row r="2372" spans="1:6" ht="39" customHeight="1" x14ac:dyDescent="0.25">
      <c r="A2372"/>
      <c r="B2372"/>
      <c r="C2372"/>
      <c r="D2372"/>
      <c r="E2372"/>
      <c r="F2372"/>
    </row>
    <row r="2373" spans="1:6" ht="21" customHeight="1" x14ac:dyDescent="0.25">
      <c r="A2373"/>
      <c r="B2373"/>
      <c r="C2373"/>
      <c r="D2373"/>
      <c r="E2373"/>
      <c r="F2373"/>
    </row>
    <row r="2374" spans="1:6" ht="39" customHeight="1" x14ac:dyDescent="0.25">
      <c r="A2374"/>
      <c r="B2374"/>
      <c r="C2374"/>
      <c r="D2374"/>
      <c r="E2374"/>
      <c r="F2374"/>
    </row>
    <row r="2375" spans="1:6" ht="21" customHeight="1" x14ac:dyDescent="0.25">
      <c r="A2375"/>
      <c r="B2375"/>
      <c r="C2375"/>
      <c r="D2375"/>
      <c r="E2375"/>
      <c r="F2375"/>
    </row>
    <row r="2376" spans="1:6" ht="39" customHeight="1" x14ac:dyDescent="0.25">
      <c r="A2376"/>
      <c r="B2376"/>
      <c r="C2376"/>
      <c r="D2376"/>
      <c r="E2376"/>
      <c r="F2376"/>
    </row>
    <row r="2377" spans="1:6" ht="21" customHeight="1" x14ac:dyDescent="0.25">
      <c r="A2377"/>
      <c r="B2377"/>
      <c r="C2377"/>
      <c r="D2377"/>
      <c r="E2377"/>
      <c r="F2377"/>
    </row>
    <row r="2378" spans="1:6" ht="21" customHeight="1" x14ac:dyDescent="0.25">
      <c r="A2378"/>
      <c r="B2378"/>
      <c r="C2378"/>
      <c r="D2378"/>
      <c r="E2378"/>
      <c r="F2378"/>
    </row>
    <row r="2379" spans="1:6" ht="21" customHeight="1" x14ac:dyDescent="0.25">
      <c r="A2379"/>
      <c r="B2379"/>
      <c r="C2379"/>
      <c r="D2379"/>
      <c r="E2379"/>
      <c r="F2379"/>
    </row>
    <row r="2380" spans="1:6" ht="21" customHeight="1" x14ac:dyDescent="0.25">
      <c r="A2380"/>
      <c r="B2380"/>
      <c r="C2380"/>
      <c r="D2380"/>
      <c r="E2380"/>
      <c r="F2380"/>
    </row>
    <row r="2381" spans="1:6" ht="21" customHeight="1" x14ac:dyDescent="0.25">
      <c r="A2381"/>
      <c r="B2381"/>
      <c r="C2381"/>
      <c r="D2381"/>
      <c r="E2381"/>
      <c r="F2381"/>
    </row>
    <row r="2382" spans="1:6" ht="21" customHeight="1" x14ac:dyDescent="0.25">
      <c r="A2382"/>
      <c r="B2382"/>
      <c r="C2382"/>
      <c r="D2382"/>
      <c r="E2382"/>
      <c r="F2382"/>
    </row>
    <row r="2383" spans="1:6" ht="21" customHeight="1" x14ac:dyDescent="0.25">
      <c r="A2383"/>
      <c r="B2383"/>
      <c r="C2383"/>
      <c r="D2383"/>
      <c r="E2383"/>
      <c r="F2383"/>
    </row>
    <row r="2384" spans="1:6" ht="21" customHeight="1" x14ac:dyDescent="0.25">
      <c r="A2384"/>
      <c r="B2384"/>
      <c r="C2384"/>
      <c r="D2384"/>
      <c r="E2384"/>
      <c r="F2384"/>
    </row>
    <row r="2385" spans="1:6" ht="21" customHeight="1" x14ac:dyDescent="0.25">
      <c r="A2385"/>
      <c r="B2385"/>
      <c r="C2385"/>
      <c r="D2385"/>
      <c r="E2385"/>
      <c r="F2385"/>
    </row>
    <row r="2386" spans="1:6" ht="21" customHeight="1" x14ac:dyDescent="0.25">
      <c r="A2386"/>
      <c r="B2386"/>
      <c r="C2386"/>
      <c r="D2386"/>
      <c r="E2386"/>
      <c r="F2386"/>
    </row>
    <row r="2387" spans="1:6" ht="21" customHeight="1" x14ac:dyDescent="0.25">
      <c r="A2387"/>
      <c r="B2387"/>
      <c r="C2387"/>
      <c r="D2387"/>
      <c r="E2387"/>
      <c r="F2387"/>
    </row>
    <row r="2388" spans="1:6" ht="21" customHeight="1" x14ac:dyDescent="0.25">
      <c r="A2388"/>
      <c r="B2388"/>
      <c r="C2388"/>
      <c r="D2388"/>
      <c r="E2388"/>
      <c r="F2388"/>
    </row>
    <row r="2389" spans="1:6" ht="21" customHeight="1" x14ac:dyDescent="0.25">
      <c r="A2389"/>
      <c r="B2389"/>
      <c r="C2389"/>
      <c r="D2389"/>
      <c r="E2389"/>
      <c r="F2389"/>
    </row>
    <row r="2390" spans="1:6" ht="23.1" customHeight="1" x14ac:dyDescent="0.25">
      <c r="A2390"/>
      <c r="B2390"/>
      <c r="C2390"/>
      <c r="D2390"/>
      <c r="E2390"/>
      <c r="F2390"/>
    </row>
    <row r="2391" spans="1:6" ht="21" customHeight="1" x14ac:dyDescent="0.25">
      <c r="A2391"/>
      <c r="B2391"/>
      <c r="C2391"/>
      <c r="D2391"/>
      <c r="E2391"/>
      <c r="F2391"/>
    </row>
    <row r="2392" spans="1:6" ht="21" customHeight="1" x14ac:dyDescent="0.25">
      <c r="A2392"/>
      <c r="B2392"/>
      <c r="C2392"/>
      <c r="D2392"/>
      <c r="E2392"/>
      <c r="F2392"/>
    </row>
    <row r="2393" spans="1:6" ht="21" customHeight="1" x14ac:dyDescent="0.25">
      <c r="A2393"/>
      <c r="B2393"/>
      <c r="C2393"/>
      <c r="D2393"/>
      <c r="E2393"/>
      <c r="F2393"/>
    </row>
    <row r="2394" spans="1:6" ht="21" customHeight="1" x14ac:dyDescent="0.25">
      <c r="A2394"/>
      <c r="B2394"/>
      <c r="C2394"/>
      <c r="D2394"/>
      <c r="E2394"/>
      <c r="F2394"/>
    </row>
    <row r="2395" spans="1:6" ht="21" customHeight="1" x14ac:dyDescent="0.25">
      <c r="A2395"/>
      <c r="B2395"/>
      <c r="C2395"/>
      <c r="D2395"/>
      <c r="E2395"/>
      <c r="F2395"/>
    </row>
    <row r="2396" spans="1:6" ht="21" customHeight="1" x14ac:dyDescent="0.25">
      <c r="A2396"/>
      <c r="B2396"/>
      <c r="C2396"/>
      <c r="D2396"/>
      <c r="E2396"/>
      <c r="F2396"/>
    </row>
    <row r="2397" spans="1:6" ht="21" customHeight="1" x14ac:dyDescent="0.25">
      <c r="A2397"/>
      <c r="B2397"/>
      <c r="C2397"/>
      <c r="D2397"/>
      <c r="E2397"/>
      <c r="F2397"/>
    </row>
    <row r="2398" spans="1:6" ht="21" customHeight="1" x14ac:dyDescent="0.25">
      <c r="A2398"/>
      <c r="B2398"/>
      <c r="C2398"/>
      <c r="D2398"/>
      <c r="E2398"/>
      <c r="F2398"/>
    </row>
    <row r="2399" spans="1:6" ht="21" customHeight="1" x14ac:dyDescent="0.25">
      <c r="A2399"/>
      <c r="B2399"/>
      <c r="C2399"/>
      <c r="D2399"/>
      <c r="E2399"/>
      <c r="F2399"/>
    </row>
    <row r="2400" spans="1:6" ht="39" customHeight="1" x14ac:dyDescent="0.25">
      <c r="A2400"/>
      <c r="B2400"/>
      <c r="C2400"/>
      <c r="D2400"/>
      <c r="E2400"/>
      <c r="F2400"/>
    </row>
    <row r="2401" spans="1:6" ht="21" customHeight="1" x14ac:dyDescent="0.25">
      <c r="A2401"/>
      <c r="B2401"/>
      <c r="C2401"/>
      <c r="D2401"/>
      <c r="E2401"/>
      <c r="F2401"/>
    </row>
    <row r="2402" spans="1:6" ht="39" customHeight="1" x14ac:dyDescent="0.25">
      <c r="A2402"/>
      <c r="B2402"/>
      <c r="C2402"/>
      <c r="D2402"/>
      <c r="E2402"/>
      <c r="F2402"/>
    </row>
    <row r="2403" spans="1:6" ht="21" customHeight="1" x14ac:dyDescent="0.25">
      <c r="A2403"/>
      <c r="B2403"/>
      <c r="C2403"/>
      <c r="D2403"/>
      <c r="E2403"/>
      <c r="F2403"/>
    </row>
    <row r="2404" spans="1:6" ht="21" customHeight="1" x14ac:dyDescent="0.25">
      <c r="A2404"/>
      <c r="B2404"/>
      <c r="C2404"/>
      <c r="D2404"/>
      <c r="E2404"/>
      <c r="F2404"/>
    </row>
    <row r="2405" spans="1:6" ht="21" customHeight="1" x14ac:dyDescent="0.25">
      <c r="A2405"/>
      <c r="B2405"/>
      <c r="C2405"/>
      <c r="D2405"/>
      <c r="E2405"/>
      <c r="F2405"/>
    </row>
    <row r="2406" spans="1:6" ht="21" customHeight="1" x14ac:dyDescent="0.25">
      <c r="A2406"/>
      <c r="B2406"/>
      <c r="C2406"/>
      <c r="D2406"/>
      <c r="E2406"/>
      <c r="F2406"/>
    </row>
    <row r="2407" spans="1:6" ht="21" customHeight="1" x14ac:dyDescent="0.25">
      <c r="A2407"/>
      <c r="B2407"/>
      <c r="C2407"/>
      <c r="D2407"/>
      <c r="E2407"/>
      <c r="F2407"/>
    </row>
    <row r="2408" spans="1:6" ht="21" customHeight="1" x14ac:dyDescent="0.25">
      <c r="A2408"/>
      <c r="B2408"/>
      <c r="C2408"/>
      <c r="D2408"/>
      <c r="E2408"/>
      <c r="F2408"/>
    </row>
    <row r="2409" spans="1:6" ht="21" customHeight="1" x14ac:dyDescent="0.25">
      <c r="A2409"/>
      <c r="B2409"/>
      <c r="C2409"/>
      <c r="D2409"/>
      <c r="E2409"/>
      <c r="F2409"/>
    </row>
    <row r="2410" spans="1:6" ht="21" customHeight="1" x14ac:dyDescent="0.25">
      <c r="A2410"/>
      <c r="B2410"/>
      <c r="C2410"/>
      <c r="D2410"/>
      <c r="E2410"/>
      <c r="F2410"/>
    </row>
    <row r="2411" spans="1:6" ht="21" customHeight="1" x14ac:dyDescent="0.25">
      <c r="A2411"/>
      <c r="B2411"/>
      <c r="C2411"/>
      <c r="D2411"/>
      <c r="E2411"/>
      <c r="F2411"/>
    </row>
    <row r="2412" spans="1:6" ht="21" customHeight="1" x14ac:dyDescent="0.25">
      <c r="A2412"/>
      <c r="B2412"/>
      <c r="C2412"/>
      <c r="D2412"/>
      <c r="E2412"/>
      <c r="F2412"/>
    </row>
    <row r="2413" spans="1:6" ht="21" customHeight="1" x14ac:dyDescent="0.25">
      <c r="A2413"/>
      <c r="B2413"/>
      <c r="C2413"/>
      <c r="D2413"/>
      <c r="E2413"/>
      <c r="F2413"/>
    </row>
    <row r="2414" spans="1:6" ht="23.1" customHeight="1" x14ac:dyDescent="0.25">
      <c r="A2414"/>
      <c r="B2414"/>
      <c r="C2414"/>
      <c r="D2414"/>
      <c r="E2414"/>
      <c r="F2414"/>
    </row>
    <row r="2415" spans="1:6" ht="21" customHeight="1" x14ac:dyDescent="0.25">
      <c r="A2415"/>
      <c r="B2415"/>
      <c r="C2415"/>
      <c r="D2415"/>
      <c r="E2415"/>
      <c r="F2415"/>
    </row>
    <row r="2416" spans="1:6" ht="21" customHeight="1" x14ac:dyDescent="0.25">
      <c r="A2416"/>
      <c r="B2416"/>
      <c r="C2416"/>
      <c r="D2416"/>
      <c r="E2416"/>
      <c r="F2416"/>
    </row>
    <row r="2417" spans="1:6" ht="21" customHeight="1" x14ac:dyDescent="0.25">
      <c r="A2417"/>
      <c r="B2417"/>
      <c r="C2417"/>
      <c r="D2417"/>
      <c r="E2417"/>
      <c r="F2417"/>
    </row>
    <row r="2418" spans="1:6" ht="39" customHeight="1" x14ac:dyDescent="0.25">
      <c r="A2418"/>
      <c r="B2418"/>
      <c r="C2418"/>
      <c r="D2418"/>
      <c r="E2418"/>
      <c r="F2418"/>
    </row>
    <row r="2419" spans="1:6" ht="21" customHeight="1" x14ac:dyDescent="0.25">
      <c r="A2419"/>
      <c r="B2419"/>
      <c r="C2419"/>
      <c r="D2419"/>
      <c r="E2419"/>
      <c r="F2419"/>
    </row>
    <row r="2420" spans="1:6" ht="21" customHeight="1" x14ac:dyDescent="0.25">
      <c r="A2420"/>
      <c r="B2420"/>
      <c r="C2420"/>
      <c r="D2420"/>
      <c r="E2420"/>
      <c r="F2420"/>
    </row>
    <row r="2421" spans="1:6" ht="21" customHeight="1" x14ac:dyDescent="0.25">
      <c r="A2421"/>
      <c r="B2421"/>
      <c r="C2421"/>
      <c r="D2421"/>
      <c r="E2421"/>
      <c r="F2421"/>
    </row>
    <row r="2422" spans="1:6" ht="21" customHeight="1" x14ac:dyDescent="0.25">
      <c r="A2422"/>
      <c r="B2422"/>
      <c r="C2422"/>
      <c r="D2422"/>
      <c r="E2422"/>
      <c r="F2422"/>
    </row>
    <row r="2423" spans="1:6" ht="21" customHeight="1" x14ac:dyDescent="0.25">
      <c r="A2423"/>
      <c r="B2423"/>
      <c r="C2423"/>
      <c r="D2423"/>
      <c r="E2423"/>
      <c r="F2423"/>
    </row>
    <row r="2424" spans="1:6" ht="21" customHeight="1" x14ac:dyDescent="0.25">
      <c r="A2424"/>
      <c r="B2424"/>
      <c r="C2424"/>
      <c r="D2424"/>
      <c r="E2424"/>
      <c r="F2424"/>
    </row>
    <row r="2425" spans="1:6" ht="21" customHeight="1" x14ac:dyDescent="0.25">
      <c r="A2425"/>
      <c r="B2425"/>
      <c r="C2425"/>
      <c r="D2425"/>
      <c r="E2425"/>
      <c r="F2425"/>
    </row>
    <row r="2426" spans="1:6" ht="21" customHeight="1" x14ac:dyDescent="0.25">
      <c r="A2426"/>
      <c r="B2426"/>
      <c r="C2426"/>
      <c r="D2426"/>
      <c r="E2426"/>
      <c r="F2426"/>
    </row>
    <row r="2427" spans="1:6" ht="21" customHeight="1" x14ac:dyDescent="0.25">
      <c r="A2427"/>
      <c r="B2427"/>
      <c r="C2427"/>
      <c r="D2427"/>
      <c r="E2427"/>
      <c r="F2427"/>
    </row>
    <row r="2428" spans="1:6" ht="39" customHeight="1" x14ac:dyDescent="0.25">
      <c r="A2428"/>
      <c r="B2428"/>
      <c r="C2428"/>
      <c r="D2428"/>
      <c r="E2428"/>
      <c r="F2428"/>
    </row>
    <row r="2429" spans="1:6" ht="21" customHeight="1" x14ac:dyDescent="0.25">
      <c r="A2429"/>
      <c r="B2429"/>
      <c r="C2429"/>
      <c r="D2429"/>
      <c r="E2429"/>
      <c r="F2429"/>
    </row>
    <row r="2430" spans="1:6" ht="39" customHeight="1" x14ac:dyDescent="0.25">
      <c r="A2430"/>
      <c r="B2430"/>
      <c r="C2430"/>
      <c r="D2430"/>
      <c r="E2430"/>
      <c r="F2430"/>
    </row>
    <row r="2431" spans="1:6" ht="21" customHeight="1" x14ac:dyDescent="0.25">
      <c r="A2431"/>
      <c r="B2431"/>
      <c r="C2431"/>
      <c r="D2431"/>
      <c r="E2431"/>
      <c r="F2431"/>
    </row>
    <row r="2432" spans="1:6" ht="21" customHeight="1" x14ac:dyDescent="0.25">
      <c r="A2432"/>
      <c r="B2432"/>
      <c r="C2432"/>
      <c r="D2432"/>
      <c r="E2432"/>
      <c r="F2432"/>
    </row>
    <row r="2433" spans="1:6" ht="21" customHeight="1" x14ac:dyDescent="0.25">
      <c r="A2433"/>
      <c r="B2433"/>
      <c r="C2433"/>
      <c r="D2433"/>
      <c r="E2433"/>
      <c r="F2433"/>
    </row>
    <row r="2434" spans="1:6" ht="21" customHeight="1" x14ac:dyDescent="0.25">
      <c r="A2434"/>
      <c r="B2434"/>
      <c r="C2434"/>
      <c r="D2434"/>
      <c r="E2434"/>
      <c r="F2434"/>
    </row>
    <row r="2435" spans="1:6" ht="21" customHeight="1" x14ac:dyDescent="0.25">
      <c r="A2435"/>
      <c r="B2435"/>
      <c r="C2435"/>
      <c r="D2435"/>
      <c r="E2435"/>
      <c r="F2435"/>
    </row>
    <row r="2436" spans="1:6" ht="21" customHeight="1" x14ac:dyDescent="0.25">
      <c r="A2436"/>
      <c r="B2436"/>
      <c r="C2436"/>
      <c r="D2436"/>
      <c r="E2436"/>
      <c r="F2436"/>
    </row>
    <row r="2437" spans="1:6" ht="21" customHeight="1" x14ac:dyDescent="0.25">
      <c r="A2437"/>
      <c r="B2437"/>
      <c r="C2437"/>
      <c r="D2437"/>
      <c r="E2437"/>
      <c r="F2437"/>
    </row>
    <row r="2438" spans="1:6" ht="21" customHeight="1" x14ac:dyDescent="0.25">
      <c r="A2438"/>
      <c r="B2438"/>
      <c r="C2438"/>
      <c r="D2438"/>
      <c r="E2438"/>
      <c r="F2438"/>
    </row>
    <row r="2439" spans="1:6" ht="21" customHeight="1" x14ac:dyDescent="0.25">
      <c r="A2439"/>
      <c r="B2439"/>
      <c r="C2439"/>
      <c r="D2439"/>
      <c r="E2439"/>
      <c r="F2439"/>
    </row>
    <row r="2440" spans="1:6" ht="21" customHeight="1" x14ac:dyDescent="0.25">
      <c r="A2440"/>
      <c r="B2440"/>
      <c r="C2440"/>
      <c r="D2440"/>
      <c r="E2440"/>
      <c r="F2440"/>
    </row>
    <row r="2441" spans="1:6" ht="21" customHeight="1" x14ac:dyDescent="0.25">
      <c r="A2441"/>
      <c r="B2441"/>
      <c r="C2441"/>
      <c r="D2441"/>
      <c r="E2441"/>
      <c r="F2441"/>
    </row>
    <row r="2442" spans="1:6" ht="23.1" customHeight="1" x14ac:dyDescent="0.25">
      <c r="A2442"/>
      <c r="B2442"/>
      <c r="C2442"/>
      <c r="D2442"/>
      <c r="E2442"/>
      <c r="F2442"/>
    </row>
    <row r="2443" spans="1:6" ht="21" customHeight="1" x14ac:dyDescent="0.25">
      <c r="A2443"/>
      <c r="B2443"/>
      <c r="C2443"/>
      <c r="D2443"/>
      <c r="E2443"/>
      <c r="F2443"/>
    </row>
    <row r="2444" spans="1:6" ht="21" customHeight="1" x14ac:dyDescent="0.25">
      <c r="A2444"/>
      <c r="B2444"/>
      <c r="C2444"/>
      <c r="D2444"/>
      <c r="E2444"/>
      <c r="F2444"/>
    </row>
    <row r="2445" spans="1:6" ht="21" customHeight="1" x14ac:dyDescent="0.25">
      <c r="A2445"/>
      <c r="B2445"/>
      <c r="C2445"/>
      <c r="D2445"/>
      <c r="E2445"/>
      <c r="F2445"/>
    </row>
    <row r="2446" spans="1:6" ht="21" customHeight="1" x14ac:dyDescent="0.25">
      <c r="A2446"/>
      <c r="B2446"/>
      <c r="C2446"/>
      <c r="D2446"/>
      <c r="E2446"/>
      <c r="F2446"/>
    </row>
    <row r="2447" spans="1:6" ht="21" customHeight="1" x14ac:dyDescent="0.25">
      <c r="A2447"/>
      <c r="B2447"/>
      <c r="C2447"/>
      <c r="D2447"/>
      <c r="E2447"/>
      <c r="F2447"/>
    </row>
    <row r="2448" spans="1:6" ht="21" customHeight="1" x14ac:dyDescent="0.25">
      <c r="A2448"/>
      <c r="B2448"/>
      <c r="C2448"/>
      <c r="D2448"/>
      <c r="E2448"/>
      <c r="F2448"/>
    </row>
    <row r="2449" spans="1:6" ht="21" customHeight="1" x14ac:dyDescent="0.25">
      <c r="A2449"/>
      <c r="B2449"/>
      <c r="C2449"/>
      <c r="D2449"/>
      <c r="E2449"/>
      <c r="F2449"/>
    </row>
    <row r="2450" spans="1:6" ht="21" customHeight="1" x14ac:dyDescent="0.25">
      <c r="A2450"/>
      <c r="B2450"/>
      <c r="C2450"/>
      <c r="D2450"/>
      <c r="E2450"/>
      <c r="F2450"/>
    </row>
    <row r="2451" spans="1:6" ht="39" customHeight="1" x14ac:dyDescent="0.25">
      <c r="A2451"/>
      <c r="B2451"/>
      <c r="C2451"/>
      <c r="D2451"/>
      <c r="E2451"/>
      <c r="F2451"/>
    </row>
    <row r="2452" spans="1:6" ht="21" customHeight="1" x14ac:dyDescent="0.25">
      <c r="A2452"/>
      <c r="B2452"/>
      <c r="C2452"/>
      <c r="D2452"/>
      <c r="E2452"/>
      <c r="F2452"/>
    </row>
    <row r="2453" spans="1:6" ht="21" customHeight="1" x14ac:dyDescent="0.25">
      <c r="A2453"/>
      <c r="B2453"/>
      <c r="C2453"/>
      <c r="D2453"/>
      <c r="E2453"/>
      <c r="F2453"/>
    </row>
    <row r="2454" spans="1:6" ht="21" customHeight="1" x14ac:dyDescent="0.25">
      <c r="A2454"/>
      <c r="B2454"/>
      <c r="C2454"/>
      <c r="D2454"/>
      <c r="E2454"/>
      <c r="F2454"/>
    </row>
    <row r="2455" spans="1:6" ht="39" customHeight="1" x14ac:dyDescent="0.25">
      <c r="A2455"/>
      <c r="B2455"/>
      <c r="C2455"/>
      <c r="D2455"/>
      <c r="E2455"/>
      <c r="F2455"/>
    </row>
    <row r="2456" spans="1:6" ht="21" customHeight="1" x14ac:dyDescent="0.25">
      <c r="A2456"/>
      <c r="B2456"/>
      <c r="C2456"/>
      <c r="D2456"/>
      <c r="E2456"/>
      <c r="F2456"/>
    </row>
    <row r="2457" spans="1:6" ht="39" customHeight="1" x14ac:dyDescent="0.25">
      <c r="A2457"/>
      <c r="B2457"/>
      <c r="C2457"/>
      <c r="D2457"/>
      <c r="E2457"/>
      <c r="F2457"/>
    </row>
    <row r="2458" spans="1:6" ht="21" customHeight="1" x14ac:dyDescent="0.25">
      <c r="A2458"/>
      <c r="B2458"/>
      <c r="C2458"/>
      <c r="D2458"/>
      <c r="E2458"/>
      <c r="F2458"/>
    </row>
    <row r="2459" spans="1:6" ht="21" customHeight="1" x14ac:dyDescent="0.25">
      <c r="A2459"/>
      <c r="B2459"/>
      <c r="C2459"/>
      <c r="D2459"/>
      <c r="E2459"/>
      <c r="F2459"/>
    </row>
    <row r="2460" spans="1:6" ht="21" customHeight="1" x14ac:dyDescent="0.25">
      <c r="A2460"/>
      <c r="B2460"/>
      <c r="C2460"/>
      <c r="D2460"/>
      <c r="E2460"/>
      <c r="F2460"/>
    </row>
    <row r="2461" spans="1:6" ht="21" customHeight="1" x14ac:dyDescent="0.25">
      <c r="A2461"/>
      <c r="B2461"/>
      <c r="C2461"/>
      <c r="D2461"/>
      <c r="E2461"/>
      <c r="F2461"/>
    </row>
    <row r="2462" spans="1:6" ht="21" customHeight="1" x14ac:dyDescent="0.25">
      <c r="A2462"/>
      <c r="B2462"/>
      <c r="C2462"/>
      <c r="D2462"/>
      <c r="E2462"/>
      <c r="F2462"/>
    </row>
    <row r="2463" spans="1:6" ht="21" customHeight="1" x14ac:dyDescent="0.25">
      <c r="A2463"/>
      <c r="B2463"/>
      <c r="C2463"/>
      <c r="D2463"/>
      <c r="E2463"/>
      <c r="F2463"/>
    </row>
    <row r="2464" spans="1:6" ht="21" customHeight="1" x14ac:dyDescent="0.25">
      <c r="A2464"/>
      <c r="B2464"/>
      <c r="C2464"/>
      <c r="D2464"/>
      <c r="E2464"/>
      <c r="F2464"/>
    </row>
    <row r="2465" spans="1:6" ht="21" customHeight="1" x14ac:dyDescent="0.25">
      <c r="A2465"/>
      <c r="B2465"/>
      <c r="C2465"/>
      <c r="D2465"/>
      <c r="E2465"/>
      <c r="F2465"/>
    </row>
    <row r="2466" spans="1:6" ht="21" customHeight="1" x14ac:dyDescent="0.25">
      <c r="A2466"/>
      <c r="B2466"/>
      <c r="C2466"/>
      <c r="D2466"/>
      <c r="E2466"/>
      <c r="F2466"/>
    </row>
    <row r="2467" spans="1:6" ht="21" customHeight="1" x14ac:dyDescent="0.25">
      <c r="A2467"/>
      <c r="B2467"/>
      <c r="C2467"/>
      <c r="D2467"/>
      <c r="E2467"/>
      <c r="F2467"/>
    </row>
    <row r="2468" spans="1:6" ht="21" customHeight="1" x14ac:dyDescent="0.25">
      <c r="A2468"/>
      <c r="B2468"/>
      <c r="C2468"/>
      <c r="D2468"/>
      <c r="E2468"/>
      <c r="F2468"/>
    </row>
    <row r="2469" spans="1:6" ht="23.1" customHeight="1" x14ac:dyDescent="0.25">
      <c r="A2469"/>
      <c r="B2469"/>
      <c r="C2469"/>
      <c r="D2469"/>
      <c r="E2469"/>
      <c r="F2469"/>
    </row>
    <row r="2470" spans="1:6" ht="21" customHeight="1" x14ac:dyDescent="0.25">
      <c r="A2470"/>
      <c r="B2470"/>
      <c r="C2470"/>
      <c r="D2470"/>
      <c r="E2470"/>
      <c r="F2470"/>
    </row>
    <row r="2471" spans="1:6" ht="21" customHeight="1" x14ac:dyDescent="0.25">
      <c r="A2471"/>
      <c r="B2471"/>
      <c r="C2471"/>
      <c r="D2471"/>
      <c r="E2471"/>
      <c r="F2471"/>
    </row>
    <row r="2472" spans="1:6" ht="21" customHeight="1" x14ac:dyDescent="0.25">
      <c r="A2472"/>
      <c r="B2472"/>
      <c r="C2472"/>
      <c r="D2472"/>
      <c r="E2472"/>
      <c r="F2472"/>
    </row>
    <row r="2473" spans="1:6" ht="39" customHeight="1" x14ac:dyDescent="0.25">
      <c r="A2473"/>
      <c r="B2473"/>
      <c r="C2473"/>
      <c r="D2473"/>
      <c r="E2473"/>
      <c r="F2473"/>
    </row>
    <row r="2474" spans="1:6" ht="21" customHeight="1" x14ac:dyDescent="0.25">
      <c r="A2474"/>
      <c r="B2474"/>
      <c r="C2474"/>
      <c r="D2474"/>
      <c r="E2474"/>
      <c r="F2474"/>
    </row>
    <row r="2475" spans="1:6" ht="21" customHeight="1" x14ac:dyDescent="0.25">
      <c r="A2475"/>
      <c r="B2475"/>
      <c r="C2475"/>
      <c r="D2475"/>
      <c r="E2475"/>
      <c r="F2475"/>
    </row>
    <row r="2476" spans="1:6" ht="21" customHeight="1" x14ac:dyDescent="0.25">
      <c r="A2476"/>
      <c r="B2476"/>
      <c r="C2476"/>
      <c r="D2476"/>
      <c r="E2476"/>
      <c r="F2476"/>
    </row>
    <row r="2477" spans="1:6" ht="21" customHeight="1" x14ac:dyDescent="0.25">
      <c r="A2477"/>
      <c r="B2477"/>
      <c r="C2477"/>
      <c r="D2477"/>
      <c r="E2477"/>
      <c r="F2477"/>
    </row>
    <row r="2478" spans="1:6" ht="39" customHeight="1" x14ac:dyDescent="0.25">
      <c r="A2478"/>
      <c r="B2478"/>
      <c r="C2478"/>
      <c r="D2478"/>
      <c r="E2478"/>
      <c r="F2478"/>
    </row>
    <row r="2479" spans="1:6" ht="21" customHeight="1" x14ac:dyDescent="0.25">
      <c r="A2479"/>
      <c r="B2479"/>
      <c r="C2479"/>
      <c r="D2479"/>
      <c r="E2479"/>
      <c r="F2479"/>
    </row>
    <row r="2480" spans="1:6" ht="39" customHeight="1" x14ac:dyDescent="0.25">
      <c r="A2480"/>
      <c r="B2480"/>
      <c r="C2480"/>
      <c r="D2480"/>
      <c r="E2480"/>
      <c r="F2480"/>
    </row>
    <row r="2481" spans="1:6" ht="21" customHeight="1" x14ac:dyDescent="0.25">
      <c r="A2481"/>
      <c r="B2481"/>
      <c r="C2481"/>
      <c r="D2481"/>
      <c r="E2481"/>
      <c r="F2481"/>
    </row>
    <row r="2482" spans="1:6" ht="21" customHeight="1" x14ac:dyDescent="0.25">
      <c r="A2482"/>
      <c r="B2482"/>
      <c r="C2482"/>
      <c r="D2482"/>
      <c r="E2482"/>
      <c r="F2482"/>
    </row>
    <row r="2483" spans="1:6" ht="39" customHeight="1" x14ac:dyDescent="0.25">
      <c r="A2483"/>
      <c r="B2483"/>
      <c r="C2483"/>
      <c r="D2483"/>
      <c r="E2483"/>
      <c r="F2483"/>
    </row>
    <row r="2484" spans="1:6" ht="21" customHeight="1" x14ac:dyDescent="0.25">
      <c r="A2484"/>
      <c r="B2484"/>
      <c r="C2484"/>
      <c r="D2484"/>
      <c r="E2484"/>
      <c r="F2484"/>
    </row>
    <row r="2485" spans="1:6" ht="21" customHeight="1" x14ac:dyDescent="0.25">
      <c r="A2485"/>
      <c r="B2485"/>
      <c r="C2485"/>
      <c r="D2485"/>
      <c r="E2485"/>
      <c r="F2485"/>
    </row>
    <row r="2486" spans="1:6" ht="21" customHeight="1" x14ac:dyDescent="0.25">
      <c r="A2486"/>
      <c r="B2486"/>
      <c r="C2486"/>
      <c r="D2486"/>
      <c r="E2486"/>
      <c r="F2486"/>
    </row>
    <row r="2487" spans="1:6" ht="39" customHeight="1" x14ac:dyDescent="0.25">
      <c r="A2487"/>
      <c r="B2487"/>
      <c r="C2487"/>
      <c r="D2487"/>
      <c r="E2487"/>
      <c r="F2487"/>
    </row>
    <row r="2488" spans="1:6" ht="21" customHeight="1" x14ac:dyDescent="0.25">
      <c r="A2488"/>
      <c r="B2488"/>
      <c r="C2488"/>
      <c r="D2488"/>
      <c r="E2488"/>
      <c r="F2488"/>
    </row>
    <row r="2489" spans="1:6" ht="39" customHeight="1" x14ac:dyDescent="0.25">
      <c r="A2489"/>
      <c r="B2489"/>
      <c r="C2489"/>
      <c r="D2489"/>
      <c r="E2489"/>
      <c r="F2489"/>
    </row>
    <row r="2490" spans="1:6" ht="21" customHeight="1" x14ac:dyDescent="0.25">
      <c r="A2490"/>
      <c r="B2490"/>
      <c r="C2490"/>
      <c r="D2490"/>
      <c r="E2490"/>
      <c r="F2490"/>
    </row>
    <row r="2491" spans="1:6" ht="21" customHeight="1" x14ac:dyDescent="0.25">
      <c r="A2491"/>
      <c r="B2491"/>
      <c r="C2491"/>
      <c r="D2491"/>
      <c r="E2491"/>
      <c r="F2491"/>
    </row>
    <row r="2492" spans="1:6" ht="21" customHeight="1" x14ac:dyDescent="0.25">
      <c r="A2492"/>
      <c r="B2492"/>
      <c r="C2492"/>
      <c r="D2492"/>
      <c r="E2492"/>
      <c r="F2492"/>
    </row>
    <row r="2493" spans="1:6" ht="21" customHeight="1" x14ac:dyDescent="0.25">
      <c r="A2493"/>
      <c r="B2493"/>
      <c r="C2493"/>
      <c r="D2493"/>
      <c r="E2493"/>
      <c r="F2493"/>
    </row>
    <row r="2494" spans="1:6" ht="21" customHeight="1" x14ac:dyDescent="0.25">
      <c r="A2494"/>
      <c r="B2494"/>
      <c r="C2494"/>
      <c r="D2494"/>
      <c r="E2494"/>
      <c r="F2494"/>
    </row>
    <row r="2495" spans="1:6" ht="21" customHeight="1" x14ac:dyDescent="0.25">
      <c r="A2495"/>
      <c r="B2495"/>
      <c r="C2495"/>
      <c r="D2495"/>
      <c r="E2495"/>
      <c r="F2495"/>
    </row>
    <row r="2496" spans="1:6" ht="21" customHeight="1" x14ac:dyDescent="0.25">
      <c r="A2496"/>
      <c r="B2496"/>
      <c r="C2496"/>
      <c r="D2496"/>
      <c r="E2496"/>
      <c r="F2496"/>
    </row>
    <row r="2497" spans="1:6" ht="21" customHeight="1" x14ac:dyDescent="0.25">
      <c r="A2497"/>
      <c r="B2497"/>
      <c r="C2497"/>
      <c r="D2497"/>
      <c r="E2497"/>
      <c r="F2497"/>
    </row>
    <row r="2498" spans="1:6" ht="21" customHeight="1" x14ac:dyDescent="0.25">
      <c r="A2498"/>
      <c r="B2498"/>
      <c r="C2498"/>
      <c r="D2498"/>
      <c r="E2498"/>
      <c r="F2498"/>
    </row>
    <row r="2499" spans="1:6" ht="21" customHeight="1" x14ac:dyDescent="0.25">
      <c r="A2499"/>
      <c r="B2499"/>
      <c r="C2499"/>
      <c r="D2499"/>
      <c r="E2499"/>
      <c r="F2499"/>
    </row>
    <row r="2500" spans="1:6" ht="21" customHeight="1" x14ac:dyDescent="0.25">
      <c r="A2500"/>
      <c r="B2500"/>
      <c r="C2500"/>
      <c r="D2500"/>
      <c r="E2500"/>
      <c r="F2500"/>
    </row>
    <row r="2501" spans="1:6" ht="23.1" customHeight="1" x14ac:dyDescent="0.25">
      <c r="A2501"/>
      <c r="B2501"/>
      <c r="C2501"/>
      <c r="D2501"/>
      <c r="E2501"/>
      <c r="F2501"/>
    </row>
    <row r="2502" spans="1:6" ht="21" customHeight="1" x14ac:dyDescent="0.25">
      <c r="A2502"/>
      <c r="B2502"/>
      <c r="C2502"/>
      <c r="D2502"/>
      <c r="E2502"/>
      <c r="F2502"/>
    </row>
    <row r="2503" spans="1:6" ht="21" customHeight="1" x14ac:dyDescent="0.25">
      <c r="A2503"/>
      <c r="B2503"/>
      <c r="C2503"/>
      <c r="D2503"/>
      <c r="E2503"/>
      <c r="F2503"/>
    </row>
    <row r="2504" spans="1:6" ht="21" customHeight="1" x14ac:dyDescent="0.25">
      <c r="A2504"/>
      <c r="B2504"/>
      <c r="C2504"/>
      <c r="D2504"/>
      <c r="E2504"/>
      <c r="F2504"/>
    </row>
    <row r="2505" spans="1:6" ht="21" customHeight="1" x14ac:dyDescent="0.25">
      <c r="A2505"/>
      <c r="B2505"/>
      <c r="C2505"/>
      <c r="D2505"/>
      <c r="E2505"/>
      <c r="F2505"/>
    </row>
    <row r="2506" spans="1:6" ht="21" customHeight="1" x14ac:dyDescent="0.25">
      <c r="A2506"/>
      <c r="B2506"/>
      <c r="C2506"/>
      <c r="D2506"/>
      <c r="E2506"/>
      <c r="F2506"/>
    </row>
    <row r="2507" spans="1:6" ht="21" customHeight="1" x14ac:dyDescent="0.25">
      <c r="A2507"/>
      <c r="B2507"/>
      <c r="C2507"/>
      <c r="D2507"/>
      <c r="E2507"/>
      <c r="F2507"/>
    </row>
    <row r="2508" spans="1:6" ht="21" customHeight="1" x14ac:dyDescent="0.25">
      <c r="A2508"/>
      <c r="B2508"/>
      <c r="C2508"/>
      <c r="D2508"/>
      <c r="E2508"/>
      <c r="F2508"/>
    </row>
    <row r="2509" spans="1:6" ht="39" customHeight="1" x14ac:dyDescent="0.25">
      <c r="A2509"/>
      <c r="B2509"/>
      <c r="C2509"/>
      <c r="D2509"/>
      <c r="E2509"/>
      <c r="F2509"/>
    </row>
    <row r="2510" spans="1:6" ht="21" customHeight="1" x14ac:dyDescent="0.25">
      <c r="A2510"/>
      <c r="B2510"/>
      <c r="C2510"/>
      <c r="D2510"/>
      <c r="E2510"/>
      <c r="F2510"/>
    </row>
    <row r="2511" spans="1:6" ht="39" customHeight="1" x14ac:dyDescent="0.25">
      <c r="A2511"/>
      <c r="B2511"/>
      <c r="C2511"/>
      <c r="D2511"/>
      <c r="E2511"/>
      <c r="F2511"/>
    </row>
    <row r="2512" spans="1:6" ht="21" customHeight="1" x14ac:dyDescent="0.25">
      <c r="A2512"/>
      <c r="B2512"/>
      <c r="C2512"/>
      <c r="D2512"/>
      <c r="E2512"/>
      <c r="F2512"/>
    </row>
    <row r="2513" spans="1:6" ht="21" customHeight="1" x14ac:dyDescent="0.25">
      <c r="A2513"/>
      <c r="B2513"/>
      <c r="C2513"/>
      <c r="D2513"/>
      <c r="E2513"/>
      <c r="F2513"/>
    </row>
    <row r="2514" spans="1:6" ht="21" customHeight="1" x14ac:dyDescent="0.25">
      <c r="A2514"/>
      <c r="B2514"/>
      <c r="C2514"/>
      <c r="D2514"/>
      <c r="E2514"/>
      <c r="F2514"/>
    </row>
    <row r="2515" spans="1:6" ht="21" customHeight="1" x14ac:dyDescent="0.25">
      <c r="A2515"/>
      <c r="B2515"/>
      <c r="C2515"/>
      <c r="D2515"/>
      <c r="E2515"/>
      <c r="F2515"/>
    </row>
    <row r="2516" spans="1:6" ht="21" customHeight="1" x14ac:dyDescent="0.25">
      <c r="A2516"/>
      <c r="B2516"/>
      <c r="C2516"/>
      <c r="D2516"/>
      <c r="E2516"/>
      <c r="F2516"/>
    </row>
    <row r="2517" spans="1:6" ht="21" customHeight="1" x14ac:dyDescent="0.25">
      <c r="A2517"/>
      <c r="B2517"/>
      <c r="C2517"/>
      <c r="D2517"/>
      <c r="E2517"/>
      <c r="F2517"/>
    </row>
    <row r="2518" spans="1:6" ht="21" customHeight="1" x14ac:dyDescent="0.25">
      <c r="A2518"/>
      <c r="B2518"/>
      <c r="C2518"/>
      <c r="D2518"/>
      <c r="E2518"/>
      <c r="F2518"/>
    </row>
    <row r="2519" spans="1:6" ht="21" customHeight="1" x14ac:dyDescent="0.25">
      <c r="A2519"/>
      <c r="B2519"/>
      <c r="C2519"/>
      <c r="D2519"/>
      <c r="E2519"/>
      <c r="F2519"/>
    </row>
    <row r="2520" spans="1:6" ht="21" customHeight="1" x14ac:dyDescent="0.25">
      <c r="A2520"/>
      <c r="B2520"/>
      <c r="C2520"/>
      <c r="D2520"/>
      <c r="E2520"/>
      <c r="F2520"/>
    </row>
    <row r="2521" spans="1:6" ht="21" customHeight="1" x14ac:dyDescent="0.25">
      <c r="A2521"/>
      <c r="B2521"/>
      <c r="C2521"/>
      <c r="D2521"/>
      <c r="E2521"/>
      <c r="F2521"/>
    </row>
    <row r="2522" spans="1:6" ht="21" customHeight="1" x14ac:dyDescent="0.25">
      <c r="A2522"/>
      <c r="B2522"/>
      <c r="C2522"/>
      <c r="D2522"/>
      <c r="E2522"/>
      <c r="F2522"/>
    </row>
    <row r="2523" spans="1:6" ht="23.1" customHeight="1" x14ac:dyDescent="0.25">
      <c r="A2523"/>
      <c r="B2523"/>
      <c r="C2523"/>
      <c r="D2523"/>
      <c r="E2523"/>
      <c r="F2523"/>
    </row>
    <row r="2524" spans="1:6" ht="21" customHeight="1" x14ac:dyDescent="0.25">
      <c r="A2524"/>
      <c r="B2524"/>
      <c r="C2524"/>
      <c r="D2524"/>
      <c r="E2524"/>
      <c r="F2524"/>
    </row>
    <row r="2525" spans="1:6" ht="21" customHeight="1" x14ac:dyDescent="0.25">
      <c r="A2525"/>
      <c r="B2525"/>
      <c r="C2525"/>
      <c r="D2525"/>
      <c r="E2525"/>
      <c r="F2525"/>
    </row>
    <row r="2526" spans="1:6" ht="21" customHeight="1" x14ac:dyDescent="0.25">
      <c r="A2526"/>
      <c r="B2526"/>
      <c r="C2526"/>
      <c r="D2526"/>
      <c r="E2526"/>
      <c r="F2526"/>
    </row>
    <row r="2527" spans="1:6" ht="39" customHeight="1" x14ac:dyDescent="0.25">
      <c r="A2527"/>
      <c r="B2527"/>
      <c r="C2527"/>
      <c r="D2527"/>
      <c r="E2527"/>
      <c r="F2527"/>
    </row>
    <row r="2528" spans="1:6" ht="21" customHeight="1" x14ac:dyDescent="0.25">
      <c r="A2528"/>
      <c r="B2528"/>
      <c r="C2528"/>
      <c r="D2528"/>
      <c r="E2528"/>
      <c r="F2528"/>
    </row>
    <row r="2529" spans="1:6" ht="21" customHeight="1" x14ac:dyDescent="0.25">
      <c r="A2529"/>
      <c r="B2529"/>
      <c r="C2529"/>
      <c r="D2529"/>
      <c r="E2529"/>
      <c r="F2529"/>
    </row>
    <row r="2530" spans="1:6" ht="21" customHeight="1" x14ac:dyDescent="0.25">
      <c r="A2530"/>
      <c r="B2530"/>
      <c r="C2530"/>
      <c r="D2530"/>
      <c r="E2530"/>
      <c r="F2530"/>
    </row>
    <row r="2531" spans="1:6" ht="21" customHeight="1" x14ac:dyDescent="0.25">
      <c r="A2531"/>
      <c r="B2531"/>
      <c r="C2531"/>
      <c r="D2531"/>
      <c r="E2531"/>
      <c r="F2531"/>
    </row>
    <row r="2532" spans="1:6" ht="21" customHeight="1" x14ac:dyDescent="0.25">
      <c r="A2532"/>
      <c r="B2532"/>
      <c r="C2532"/>
      <c r="D2532"/>
      <c r="E2532"/>
      <c r="F2532"/>
    </row>
    <row r="2533" spans="1:6" ht="21" customHeight="1" x14ac:dyDescent="0.25">
      <c r="A2533"/>
      <c r="B2533"/>
      <c r="C2533"/>
      <c r="D2533"/>
      <c r="E2533"/>
      <c r="F2533"/>
    </row>
    <row r="2534" spans="1:6" ht="21" customHeight="1" x14ac:dyDescent="0.25">
      <c r="A2534"/>
      <c r="B2534"/>
      <c r="C2534"/>
      <c r="D2534"/>
      <c r="E2534"/>
      <c r="F2534"/>
    </row>
    <row r="2535" spans="1:6" ht="21" customHeight="1" x14ac:dyDescent="0.25">
      <c r="A2535"/>
      <c r="B2535"/>
      <c r="C2535"/>
      <c r="D2535"/>
      <c r="E2535"/>
      <c r="F2535"/>
    </row>
    <row r="2536" spans="1:6" ht="39" customHeight="1" x14ac:dyDescent="0.25">
      <c r="A2536"/>
      <c r="B2536"/>
      <c r="C2536"/>
      <c r="D2536"/>
      <c r="E2536"/>
      <c r="F2536"/>
    </row>
    <row r="2537" spans="1:6" ht="39" customHeight="1" x14ac:dyDescent="0.25">
      <c r="A2537"/>
      <c r="B2537"/>
      <c r="C2537"/>
      <c r="D2537"/>
      <c r="E2537"/>
      <c r="F2537"/>
    </row>
    <row r="2538" spans="1:6" ht="21" customHeight="1" x14ac:dyDescent="0.25">
      <c r="A2538"/>
      <c r="B2538"/>
      <c r="C2538"/>
      <c r="D2538"/>
      <c r="E2538"/>
      <c r="F2538"/>
    </row>
    <row r="2539" spans="1:6" ht="21" customHeight="1" x14ac:dyDescent="0.25">
      <c r="A2539"/>
      <c r="B2539"/>
      <c r="C2539"/>
      <c r="D2539"/>
      <c r="E2539"/>
      <c r="F2539"/>
    </row>
    <row r="2540" spans="1:6" ht="21" customHeight="1" x14ac:dyDescent="0.25">
      <c r="A2540"/>
      <c r="B2540"/>
      <c r="C2540"/>
      <c r="D2540"/>
      <c r="E2540"/>
      <c r="F2540"/>
    </row>
    <row r="2541" spans="1:6" ht="39" customHeight="1" x14ac:dyDescent="0.25">
      <c r="A2541"/>
      <c r="B2541"/>
      <c r="C2541"/>
      <c r="D2541"/>
      <c r="E2541"/>
      <c r="F2541"/>
    </row>
    <row r="2542" spans="1:6" ht="21" customHeight="1" x14ac:dyDescent="0.25">
      <c r="A2542"/>
      <c r="B2542"/>
      <c r="C2542"/>
      <c r="D2542"/>
      <c r="E2542"/>
      <c r="F2542"/>
    </row>
    <row r="2543" spans="1:6" ht="39" customHeight="1" x14ac:dyDescent="0.25">
      <c r="A2543"/>
      <c r="B2543"/>
      <c r="C2543"/>
      <c r="D2543"/>
      <c r="E2543"/>
      <c r="F2543"/>
    </row>
    <row r="2544" spans="1:6" ht="21" customHeight="1" x14ac:dyDescent="0.25">
      <c r="A2544"/>
      <c r="B2544"/>
      <c r="C2544"/>
      <c r="D2544"/>
      <c r="E2544"/>
      <c r="F2544"/>
    </row>
    <row r="2545" spans="1:6" ht="21" customHeight="1" x14ac:dyDescent="0.25">
      <c r="A2545"/>
      <c r="B2545"/>
      <c r="C2545"/>
      <c r="D2545"/>
      <c r="E2545"/>
      <c r="F2545"/>
    </row>
    <row r="2546" spans="1:6" ht="21" customHeight="1" x14ac:dyDescent="0.25">
      <c r="A2546"/>
      <c r="B2546"/>
      <c r="C2546"/>
      <c r="D2546"/>
      <c r="E2546"/>
      <c r="F2546"/>
    </row>
    <row r="2547" spans="1:6" ht="21" customHeight="1" x14ac:dyDescent="0.25">
      <c r="A2547"/>
      <c r="B2547"/>
      <c r="C2547"/>
      <c r="D2547"/>
      <c r="E2547"/>
      <c r="F2547"/>
    </row>
    <row r="2548" spans="1:6" ht="21" customHeight="1" x14ac:dyDescent="0.25">
      <c r="A2548"/>
      <c r="B2548"/>
      <c r="C2548"/>
      <c r="D2548"/>
      <c r="E2548"/>
      <c r="F2548"/>
    </row>
    <row r="2549" spans="1:6" ht="21" customHeight="1" x14ac:dyDescent="0.25">
      <c r="A2549"/>
      <c r="B2549"/>
      <c r="C2549"/>
      <c r="D2549"/>
      <c r="E2549"/>
      <c r="F2549"/>
    </row>
    <row r="2550" spans="1:6" ht="21" customHeight="1" x14ac:dyDescent="0.25">
      <c r="A2550"/>
      <c r="B2550"/>
      <c r="C2550"/>
      <c r="D2550"/>
      <c r="E2550"/>
      <c r="F2550"/>
    </row>
    <row r="2551" spans="1:6" ht="21" customHeight="1" x14ac:dyDescent="0.25">
      <c r="A2551"/>
      <c r="B2551"/>
      <c r="C2551"/>
      <c r="D2551"/>
      <c r="E2551"/>
      <c r="F2551"/>
    </row>
    <row r="2552" spans="1:6" ht="21" customHeight="1" x14ac:dyDescent="0.25">
      <c r="A2552"/>
      <c r="B2552"/>
      <c r="C2552"/>
      <c r="D2552"/>
      <c r="E2552"/>
      <c r="F2552"/>
    </row>
    <row r="2553" spans="1:6" ht="21" customHeight="1" x14ac:dyDescent="0.25">
      <c r="A2553"/>
      <c r="B2553"/>
      <c r="C2553"/>
      <c r="D2553"/>
      <c r="E2553"/>
      <c r="F2553"/>
    </row>
    <row r="2554" spans="1:6" ht="21" customHeight="1" x14ac:dyDescent="0.25">
      <c r="A2554"/>
      <c r="B2554"/>
      <c r="C2554"/>
      <c r="D2554"/>
      <c r="E2554"/>
      <c r="F2554"/>
    </row>
    <row r="2555" spans="1:6" ht="23.1" customHeight="1" x14ac:dyDescent="0.25">
      <c r="A2555"/>
      <c r="B2555"/>
      <c r="C2555"/>
      <c r="D2555"/>
      <c r="E2555"/>
      <c r="F2555"/>
    </row>
    <row r="2556" spans="1:6" ht="21" customHeight="1" x14ac:dyDescent="0.25">
      <c r="A2556"/>
      <c r="B2556"/>
      <c r="C2556"/>
      <c r="D2556"/>
      <c r="E2556"/>
      <c r="F2556"/>
    </row>
    <row r="2557" spans="1:6" ht="21" customHeight="1" x14ac:dyDescent="0.25">
      <c r="A2557"/>
      <c r="B2557"/>
      <c r="C2557"/>
      <c r="D2557"/>
      <c r="E2557"/>
      <c r="F2557"/>
    </row>
    <row r="2558" spans="1:6" ht="21" customHeight="1" x14ac:dyDescent="0.25">
      <c r="A2558"/>
      <c r="B2558"/>
      <c r="C2558"/>
      <c r="D2558"/>
      <c r="E2558"/>
      <c r="F2558"/>
    </row>
    <row r="2559" spans="1:6" ht="39" customHeight="1" x14ac:dyDescent="0.25">
      <c r="A2559"/>
      <c r="B2559"/>
      <c r="C2559"/>
      <c r="D2559"/>
      <c r="E2559"/>
      <c r="F2559"/>
    </row>
    <row r="2560" spans="1:6" ht="21" customHeight="1" x14ac:dyDescent="0.25">
      <c r="A2560"/>
      <c r="B2560"/>
      <c r="C2560"/>
      <c r="D2560"/>
      <c r="E2560"/>
      <c r="F2560"/>
    </row>
    <row r="2561" spans="1:6" ht="21" customHeight="1" x14ac:dyDescent="0.25">
      <c r="A2561"/>
      <c r="B2561"/>
      <c r="C2561"/>
      <c r="D2561"/>
      <c r="E2561"/>
      <c r="F2561"/>
    </row>
    <row r="2562" spans="1:6" ht="21" customHeight="1" x14ac:dyDescent="0.25">
      <c r="A2562"/>
      <c r="B2562"/>
      <c r="C2562"/>
      <c r="D2562"/>
      <c r="E2562"/>
      <c r="F2562"/>
    </row>
    <row r="2563" spans="1:6" ht="21" customHeight="1" x14ac:dyDescent="0.25">
      <c r="A2563"/>
      <c r="B2563"/>
      <c r="C2563"/>
      <c r="D2563"/>
      <c r="E2563"/>
      <c r="F2563"/>
    </row>
    <row r="2564" spans="1:6" ht="21" customHeight="1" x14ac:dyDescent="0.25">
      <c r="A2564"/>
      <c r="B2564"/>
      <c r="C2564"/>
      <c r="D2564"/>
      <c r="E2564"/>
      <c r="F2564"/>
    </row>
    <row r="2565" spans="1:6" ht="21" customHeight="1" x14ac:dyDescent="0.25">
      <c r="A2565"/>
      <c r="B2565"/>
      <c r="C2565"/>
      <c r="D2565"/>
      <c r="E2565"/>
      <c r="F2565"/>
    </row>
    <row r="2566" spans="1:6" ht="21" customHeight="1" x14ac:dyDescent="0.25">
      <c r="A2566"/>
      <c r="B2566"/>
      <c r="C2566"/>
      <c r="D2566"/>
      <c r="E2566"/>
      <c r="F2566"/>
    </row>
    <row r="2567" spans="1:6" ht="21" customHeight="1" x14ac:dyDescent="0.25">
      <c r="A2567"/>
      <c r="B2567"/>
      <c r="C2567"/>
      <c r="D2567"/>
      <c r="E2567"/>
      <c r="F2567"/>
    </row>
    <row r="2568" spans="1:6" ht="21" customHeight="1" x14ac:dyDescent="0.25">
      <c r="A2568"/>
      <c r="B2568"/>
      <c r="C2568"/>
      <c r="D2568"/>
      <c r="E2568"/>
      <c r="F2568"/>
    </row>
    <row r="2569" spans="1:6" ht="21" customHeight="1" x14ac:dyDescent="0.25">
      <c r="A2569"/>
      <c r="B2569"/>
      <c r="C2569"/>
      <c r="D2569"/>
      <c r="E2569"/>
      <c r="F2569"/>
    </row>
    <row r="2570" spans="1:6" ht="21" customHeight="1" x14ac:dyDescent="0.25">
      <c r="A2570"/>
      <c r="B2570"/>
      <c r="C2570"/>
      <c r="D2570"/>
      <c r="E2570"/>
      <c r="F2570"/>
    </row>
    <row r="2571" spans="1:6" ht="39" customHeight="1" x14ac:dyDescent="0.25">
      <c r="A2571"/>
      <c r="B2571"/>
      <c r="C2571"/>
      <c r="D2571"/>
      <c r="E2571"/>
      <c r="F2571"/>
    </row>
    <row r="2572" spans="1:6" ht="21" customHeight="1" x14ac:dyDescent="0.25">
      <c r="A2572"/>
      <c r="B2572"/>
      <c r="C2572"/>
      <c r="D2572"/>
      <c r="E2572"/>
      <c r="F2572"/>
    </row>
    <row r="2573" spans="1:6" ht="39" customHeight="1" x14ac:dyDescent="0.25">
      <c r="A2573"/>
      <c r="B2573"/>
      <c r="C2573"/>
      <c r="D2573"/>
      <c r="E2573"/>
      <c r="F2573"/>
    </row>
    <row r="2574" spans="1:6" ht="21" customHeight="1" x14ac:dyDescent="0.25">
      <c r="A2574"/>
      <c r="B2574"/>
      <c r="C2574"/>
      <c r="D2574"/>
      <c r="E2574"/>
      <c r="F2574"/>
    </row>
    <row r="2575" spans="1:6" ht="21" customHeight="1" x14ac:dyDescent="0.25">
      <c r="A2575"/>
      <c r="B2575"/>
      <c r="C2575"/>
      <c r="D2575"/>
      <c r="E2575"/>
      <c r="F2575"/>
    </row>
    <row r="2576" spans="1:6" ht="21" customHeight="1" x14ac:dyDescent="0.25">
      <c r="A2576"/>
      <c r="B2576"/>
      <c r="C2576"/>
      <c r="D2576"/>
      <c r="E2576"/>
      <c r="F2576"/>
    </row>
    <row r="2577" spans="1:6" ht="21" customHeight="1" x14ac:dyDescent="0.25">
      <c r="A2577"/>
      <c r="B2577"/>
      <c r="C2577"/>
      <c r="D2577"/>
      <c r="E2577"/>
      <c r="F2577"/>
    </row>
    <row r="2578" spans="1:6" ht="21" customHeight="1" x14ac:dyDescent="0.25">
      <c r="A2578"/>
      <c r="B2578"/>
      <c r="C2578"/>
      <c r="D2578"/>
      <c r="E2578"/>
      <c r="F2578"/>
    </row>
    <row r="2579" spans="1:6" ht="21" customHeight="1" x14ac:dyDescent="0.25">
      <c r="A2579"/>
      <c r="B2579"/>
      <c r="C2579"/>
      <c r="D2579"/>
      <c r="E2579"/>
      <c r="F2579"/>
    </row>
    <row r="2580" spans="1:6" ht="21" customHeight="1" x14ac:dyDescent="0.25">
      <c r="A2580"/>
      <c r="B2580"/>
      <c r="C2580"/>
      <c r="D2580"/>
      <c r="E2580"/>
      <c r="F2580"/>
    </row>
    <row r="2581" spans="1:6" ht="21" customHeight="1" x14ac:dyDescent="0.25">
      <c r="A2581"/>
      <c r="B2581"/>
      <c r="C2581"/>
      <c r="D2581"/>
      <c r="E2581"/>
      <c r="F2581"/>
    </row>
    <row r="2582" spans="1:6" ht="21" customHeight="1" x14ac:dyDescent="0.25">
      <c r="A2582"/>
      <c r="B2582"/>
      <c r="C2582"/>
      <c r="D2582"/>
      <c r="E2582"/>
      <c r="F2582"/>
    </row>
    <row r="2583" spans="1:6" ht="21" customHeight="1" x14ac:dyDescent="0.25">
      <c r="A2583"/>
      <c r="B2583"/>
      <c r="C2583"/>
      <c r="D2583"/>
      <c r="E2583"/>
      <c r="F2583"/>
    </row>
    <row r="2584" spans="1:6" ht="21" customHeight="1" x14ac:dyDescent="0.25">
      <c r="A2584"/>
      <c r="B2584"/>
      <c r="C2584"/>
      <c r="D2584"/>
      <c r="E2584"/>
      <c r="F2584"/>
    </row>
    <row r="2585" spans="1:6" ht="23.1" customHeight="1" x14ac:dyDescent="0.25">
      <c r="A2585"/>
      <c r="B2585"/>
      <c r="C2585"/>
      <c r="D2585"/>
      <c r="E2585"/>
      <c r="F2585"/>
    </row>
    <row r="2586" spans="1:6" ht="21" customHeight="1" x14ac:dyDescent="0.25">
      <c r="A2586"/>
      <c r="B2586"/>
      <c r="C2586"/>
      <c r="D2586"/>
      <c r="E2586"/>
      <c r="F2586"/>
    </row>
    <row r="2587" spans="1:6" ht="21" customHeight="1" x14ac:dyDescent="0.25">
      <c r="A2587"/>
      <c r="B2587"/>
      <c r="C2587"/>
      <c r="D2587"/>
      <c r="E2587"/>
      <c r="F2587"/>
    </row>
    <row r="2588" spans="1:6" ht="21" customHeight="1" x14ac:dyDescent="0.25">
      <c r="A2588"/>
      <c r="B2588"/>
      <c r="C2588"/>
      <c r="D2588"/>
      <c r="E2588"/>
      <c r="F2588"/>
    </row>
    <row r="2589" spans="1:6" ht="21" customHeight="1" x14ac:dyDescent="0.25">
      <c r="A2589"/>
      <c r="B2589"/>
      <c r="C2589"/>
      <c r="D2589"/>
      <c r="E2589"/>
      <c r="F2589"/>
    </row>
    <row r="2590" spans="1:6" ht="21" customHeight="1" x14ac:dyDescent="0.25">
      <c r="A2590"/>
      <c r="B2590"/>
      <c r="C2590"/>
      <c r="D2590"/>
      <c r="E2590"/>
      <c r="F2590"/>
    </row>
    <row r="2591" spans="1:6" ht="21" customHeight="1" x14ac:dyDescent="0.25">
      <c r="A2591"/>
      <c r="B2591"/>
      <c r="C2591"/>
      <c r="D2591"/>
      <c r="E2591"/>
      <c r="F2591"/>
    </row>
    <row r="2592" spans="1:6" ht="21" customHeight="1" x14ac:dyDescent="0.25">
      <c r="A2592"/>
      <c r="B2592"/>
      <c r="C2592"/>
      <c r="D2592"/>
      <c r="E2592"/>
      <c r="F2592"/>
    </row>
    <row r="2593" spans="1:6" ht="21" customHeight="1" x14ac:dyDescent="0.25">
      <c r="A2593"/>
      <c r="B2593"/>
      <c r="C2593"/>
      <c r="D2593"/>
      <c r="E2593"/>
      <c r="F2593"/>
    </row>
    <row r="2594" spans="1:6" ht="21" customHeight="1" x14ac:dyDescent="0.25">
      <c r="A2594"/>
      <c r="B2594"/>
      <c r="C2594"/>
      <c r="D2594"/>
      <c r="E2594"/>
      <c r="F2594"/>
    </row>
    <row r="2595" spans="1:6" ht="21" customHeight="1" x14ac:dyDescent="0.25">
      <c r="A2595"/>
      <c r="B2595"/>
      <c r="C2595"/>
      <c r="D2595"/>
      <c r="E2595"/>
      <c r="F2595"/>
    </row>
    <row r="2596" spans="1:6" ht="21" customHeight="1" x14ac:dyDescent="0.25">
      <c r="A2596"/>
      <c r="B2596"/>
      <c r="C2596"/>
      <c r="D2596"/>
      <c r="E2596"/>
      <c r="F2596"/>
    </row>
    <row r="2597" spans="1:6" ht="21" customHeight="1" x14ac:dyDescent="0.25">
      <c r="A2597"/>
      <c r="B2597"/>
      <c r="C2597"/>
      <c r="D2597"/>
      <c r="E2597"/>
      <c r="F2597"/>
    </row>
    <row r="2598" spans="1:6" ht="21" customHeight="1" x14ac:dyDescent="0.25">
      <c r="A2598"/>
      <c r="B2598"/>
      <c r="C2598"/>
      <c r="D2598"/>
      <c r="E2598"/>
      <c r="F2598"/>
    </row>
    <row r="2599" spans="1:6" ht="21" customHeight="1" x14ac:dyDescent="0.25">
      <c r="A2599"/>
      <c r="B2599"/>
      <c r="C2599"/>
      <c r="D2599"/>
      <c r="E2599"/>
      <c r="F2599"/>
    </row>
    <row r="2600" spans="1:6" ht="39" customHeight="1" x14ac:dyDescent="0.25">
      <c r="A2600"/>
      <c r="B2600"/>
      <c r="C2600"/>
      <c r="D2600"/>
      <c r="E2600"/>
      <c r="F2600"/>
    </row>
    <row r="2601" spans="1:6" ht="21" customHeight="1" x14ac:dyDescent="0.25">
      <c r="A2601"/>
      <c r="B2601"/>
      <c r="C2601"/>
      <c r="D2601"/>
      <c r="E2601"/>
      <c r="F2601"/>
    </row>
    <row r="2602" spans="1:6" ht="39" customHeight="1" x14ac:dyDescent="0.25">
      <c r="A2602"/>
      <c r="B2602"/>
      <c r="C2602"/>
      <c r="D2602"/>
      <c r="E2602"/>
      <c r="F2602"/>
    </row>
    <row r="2603" spans="1:6" ht="21" customHeight="1" x14ac:dyDescent="0.25">
      <c r="A2603"/>
      <c r="B2603"/>
      <c r="C2603"/>
      <c r="D2603"/>
      <c r="E2603"/>
      <c r="F2603"/>
    </row>
    <row r="2604" spans="1:6" ht="21" customHeight="1" x14ac:dyDescent="0.25">
      <c r="A2604"/>
      <c r="B2604"/>
      <c r="C2604"/>
      <c r="D2604"/>
      <c r="E2604"/>
      <c r="F2604"/>
    </row>
    <row r="2605" spans="1:6" ht="21" customHeight="1" x14ac:dyDescent="0.25">
      <c r="A2605"/>
      <c r="B2605"/>
      <c r="C2605"/>
      <c r="D2605"/>
      <c r="E2605"/>
      <c r="F2605"/>
    </row>
    <row r="2606" spans="1:6" ht="21" customHeight="1" x14ac:dyDescent="0.25">
      <c r="A2606"/>
      <c r="B2606"/>
      <c r="C2606"/>
      <c r="D2606"/>
      <c r="E2606"/>
      <c r="F2606"/>
    </row>
    <row r="2607" spans="1:6" ht="21" customHeight="1" x14ac:dyDescent="0.25">
      <c r="A2607"/>
      <c r="B2607"/>
      <c r="C2607"/>
      <c r="D2607"/>
      <c r="E2607"/>
      <c r="F2607"/>
    </row>
    <row r="2608" spans="1:6" ht="21" customHeight="1" x14ac:dyDescent="0.25">
      <c r="A2608"/>
      <c r="B2608"/>
      <c r="C2608"/>
      <c r="D2608"/>
      <c r="E2608"/>
      <c r="F2608"/>
    </row>
    <row r="2609" spans="1:6" ht="21" customHeight="1" x14ac:dyDescent="0.25">
      <c r="A2609"/>
      <c r="B2609"/>
      <c r="C2609"/>
      <c r="D2609"/>
      <c r="E2609"/>
      <c r="F2609"/>
    </row>
    <row r="2610" spans="1:6" ht="21" customHeight="1" x14ac:dyDescent="0.25">
      <c r="A2610"/>
      <c r="B2610"/>
      <c r="C2610"/>
      <c r="D2610"/>
      <c r="E2610"/>
      <c r="F2610"/>
    </row>
    <row r="2611" spans="1:6" ht="21" customHeight="1" x14ac:dyDescent="0.25">
      <c r="A2611"/>
      <c r="B2611"/>
      <c r="C2611"/>
      <c r="D2611"/>
      <c r="E2611"/>
      <c r="F2611"/>
    </row>
    <row r="2612" spans="1:6" ht="21" customHeight="1" x14ac:dyDescent="0.25">
      <c r="A2612"/>
      <c r="B2612"/>
      <c r="C2612"/>
      <c r="D2612"/>
      <c r="E2612"/>
      <c r="F2612"/>
    </row>
    <row r="2613" spans="1:6" ht="21" customHeight="1" x14ac:dyDescent="0.25">
      <c r="A2613"/>
      <c r="B2613"/>
      <c r="C2613"/>
      <c r="D2613"/>
      <c r="E2613"/>
      <c r="F2613"/>
    </row>
    <row r="2614" spans="1:6" ht="23.1" customHeight="1" x14ac:dyDescent="0.25">
      <c r="A2614"/>
      <c r="B2614"/>
      <c r="C2614"/>
      <c r="D2614"/>
      <c r="E2614"/>
      <c r="F2614"/>
    </row>
    <row r="2615" spans="1:6" ht="21" customHeight="1" x14ac:dyDescent="0.25">
      <c r="A2615"/>
      <c r="B2615"/>
      <c r="C2615"/>
      <c r="D2615"/>
      <c r="E2615"/>
      <c r="F2615"/>
    </row>
    <row r="2616" spans="1:6" ht="21" customHeight="1" x14ac:dyDescent="0.25">
      <c r="A2616"/>
      <c r="B2616"/>
      <c r="C2616"/>
      <c r="D2616"/>
      <c r="E2616"/>
      <c r="F2616"/>
    </row>
    <row r="2617" spans="1:6" ht="21" customHeight="1" x14ac:dyDescent="0.25">
      <c r="A2617"/>
      <c r="B2617"/>
      <c r="C2617"/>
      <c r="D2617"/>
      <c r="E2617"/>
      <c r="F2617"/>
    </row>
    <row r="2618" spans="1:6" ht="21" customHeight="1" x14ac:dyDescent="0.25">
      <c r="A2618"/>
      <c r="B2618"/>
      <c r="C2618"/>
      <c r="D2618"/>
      <c r="E2618"/>
      <c r="F2618"/>
    </row>
    <row r="2619" spans="1:6" ht="21" customHeight="1" x14ac:dyDescent="0.25">
      <c r="A2619"/>
      <c r="B2619"/>
      <c r="C2619"/>
      <c r="D2619"/>
      <c r="E2619"/>
      <c r="F2619"/>
    </row>
    <row r="2620" spans="1:6" ht="21" customHeight="1" x14ac:dyDescent="0.25">
      <c r="A2620"/>
      <c r="B2620"/>
      <c r="C2620"/>
      <c r="D2620"/>
      <c r="E2620"/>
      <c r="F2620"/>
    </row>
    <row r="2621" spans="1:6" ht="21" customHeight="1" x14ac:dyDescent="0.25">
      <c r="A2621"/>
      <c r="B2621"/>
      <c r="C2621"/>
      <c r="D2621"/>
      <c r="E2621"/>
      <c r="F2621"/>
    </row>
    <row r="2622" spans="1:6" ht="39" customHeight="1" x14ac:dyDescent="0.25">
      <c r="A2622"/>
      <c r="B2622"/>
      <c r="C2622"/>
      <c r="D2622"/>
      <c r="E2622"/>
      <c r="F2622"/>
    </row>
    <row r="2623" spans="1:6" ht="21" customHeight="1" x14ac:dyDescent="0.25">
      <c r="A2623"/>
      <c r="B2623"/>
      <c r="C2623"/>
      <c r="D2623"/>
      <c r="E2623"/>
      <c r="F2623"/>
    </row>
    <row r="2624" spans="1:6" ht="21" customHeight="1" x14ac:dyDescent="0.25">
      <c r="A2624"/>
      <c r="B2624"/>
      <c r="C2624"/>
      <c r="D2624"/>
      <c r="E2624"/>
      <c r="F2624"/>
    </row>
    <row r="2625" spans="1:6" ht="21" customHeight="1" x14ac:dyDescent="0.25">
      <c r="A2625"/>
      <c r="B2625"/>
      <c r="C2625"/>
      <c r="D2625"/>
      <c r="E2625"/>
      <c r="F2625"/>
    </row>
    <row r="2626" spans="1:6" ht="39" customHeight="1" x14ac:dyDescent="0.25">
      <c r="A2626"/>
      <c r="B2626"/>
      <c r="C2626"/>
      <c r="D2626"/>
      <c r="E2626"/>
      <c r="F2626"/>
    </row>
    <row r="2627" spans="1:6" ht="21" customHeight="1" x14ac:dyDescent="0.25">
      <c r="A2627"/>
      <c r="B2627"/>
      <c r="C2627"/>
      <c r="D2627"/>
      <c r="E2627"/>
      <c r="F2627"/>
    </row>
    <row r="2628" spans="1:6" ht="39" customHeight="1" x14ac:dyDescent="0.25">
      <c r="A2628"/>
      <c r="B2628"/>
      <c r="C2628"/>
      <c r="D2628"/>
      <c r="E2628"/>
      <c r="F2628"/>
    </row>
    <row r="2629" spans="1:6" ht="21" customHeight="1" x14ac:dyDescent="0.25">
      <c r="A2629"/>
      <c r="B2629"/>
      <c r="C2629"/>
      <c r="D2629"/>
      <c r="E2629"/>
      <c r="F2629"/>
    </row>
    <row r="2630" spans="1:6" ht="21" customHeight="1" x14ac:dyDescent="0.25">
      <c r="A2630"/>
      <c r="B2630"/>
      <c r="C2630"/>
      <c r="D2630"/>
      <c r="E2630"/>
      <c r="F2630"/>
    </row>
    <row r="2631" spans="1:6" ht="21" customHeight="1" x14ac:dyDescent="0.25">
      <c r="A2631"/>
      <c r="B2631"/>
      <c r="C2631"/>
      <c r="D2631"/>
      <c r="E2631"/>
      <c r="F2631"/>
    </row>
    <row r="2632" spans="1:6" ht="21" customHeight="1" x14ac:dyDescent="0.25">
      <c r="A2632"/>
      <c r="B2632"/>
      <c r="C2632"/>
      <c r="D2632"/>
      <c r="E2632"/>
      <c r="F2632"/>
    </row>
    <row r="2633" spans="1:6" ht="21" customHeight="1" x14ac:dyDescent="0.25">
      <c r="A2633"/>
      <c r="B2633"/>
      <c r="C2633"/>
      <c r="D2633"/>
      <c r="E2633"/>
      <c r="F2633"/>
    </row>
    <row r="2634" spans="1:6" ht="21" customHeight="1" x14ac:dyDescent="0.25">
      <c r="A2634"/>
      <c r="B2634"/>
      <c r="C2634"/>
      <c r="D2634"/>
      <c r="E2634"/>
      <c r="F2634"/>
    </row>
    <row r="2635" spans="1:6" ht="21" customHeight="1" x14ac:dyDescent="0.25">
      <c r="A2635"/>
      <c r="B2635"/>
      <c r="C2635"/>
      <c r="D2635"/>
      <c r="E2635"/>
      <c r="F2635"/>
    </row>
    <row r="2636" spans="1:6" ht="21" customHeight="1" x14ac:dyDescent="0.25">
      <c r="A2636"/>
      <c r="B2636"/>
      <c r="C2636"/>
      <c r="D2636"/>
      <c r="E2636"/>
      <c r="F2636"/>
    </row>
    <row r="2637" spans="1:6" ht="21" customHeight="1" x14ac:dyDescent="0.25">
      <c r="A2637"/>
      <c r="B2637"/>
      <c r="C2637"/>
      <c r="D2637"/>
      <c r="E2637"/>
      <c r="F2637"/>
    </row>
    <row r="2638" spans="1:6" ht="21" customHeight="1" x14ac:dyDescent="0.25">
      <c r="A2638"/>
      <c r="B2638"/>
      <c r="C2638"/>
      <c r="D2638"/>
      <c r="E2638"/>
      <c r="F2638"/>
    </row>
    <row r="2639" spans="1:6" ht="21" customHeight="1" x14ac:dyDescent="0.25">
      <c r="A2639"/>
      <c r="B2639"/>
      <c r="C2639"/>
      <c r="D2639"/>
      <c r="E2639"/>
      <c r="F2639"/>
    </row>
    <row r="2640" spans="1:6" ht="23.1" customHeight="1" x14ac:dyDescent="0.25">
      <c r="A2640"/>
      <c r="B2640"/>
      <c r="C2640"/>
      <c r="D2640"/>
      <c r="E2640"/>
      <c r="F2640"/>
    </row>
    <row r="2641" spans="1:6" ht="21" customHeight="1" x14ac:dyDescent="0.25">
      <c r="A2641"/>
      <c r="B2641"/>
      <c r="C2641"/>
      <c r="D2641"/>
      <c r="E2641"/>
      <c r="F2641"/>
    </row>
    <row r="2642" spans="1:6" ht="21" customHeight="1" x14ac:dyDescent="0.25">
      <c r="A2642"/>
      <c r="B2642"/>
      <c r="C2642"/>
      <c r="D2642"/>
      <c r="E2642"/>
      <c r="F2642"/>
    </row>
    <row r="2643" spans="1:6" ht="21" customHeight="1" x14ac:dyDescent="0.25">
      <c r="A2643"/>
      <c r="B2643"/>
      <c r="C2643"/>
      <c r="D2643"/>
      <c r="E2643"/>
      <c r="F2643"/>
    </row>
    <row r="2644" spans="1:6" ht="21" customHeight="1" x14ac:dyDescent="0.25">
      <c r="A2644"/>
      <c r="B2644"/>
      <c r="C2644"/>
      <c r="D2644"/>
      <c r="E2644"/>
      <c r="F2644"/>
    </row>
    <row r="2645" spans="1:6" ht="21" customHeight="1" x14ac:dyDescent="0.25">
      <c r="A2645"/>
      <c r="B2645"/>
      <c r="C2645"/>
      <c r="D2645"/>
      <c r="E2645"/>
      <c r="F2645"/>
    </row>
    <row r="2646" spans="1:6" ht="21" customHeight="1" x14ac:dyDescent="0.25">
      <c r="A2646"/>
      <c r="B2646"/>
      <c r="C2646"/>
      <c r="D2646"/>
      <c r="E2646"/>
      <c r="F2646"/>
    </row>
    <row r="2647" spans="1:6" ht="39" customHeight="1" x14ac:dyDescent="0.25">
      <c r="A2647"/>
      <c r="B2647"/>
      <c r="C2647"/>
      <c r="D2647"/>
      <c r="E2647"/>
      <c r="F2647"/>
    </row>
    <row r="2648" spans="1:6" ht="21" customHeight="1" x14ac:dyDescent="0.25">
      <c r="A2648"/>
      <c r="B2648"/>
      <c r="C2648"/>
      <c r="D2648"/>
      <c r="E2648"/>
      <c r="F2648"/>
    </row>
    <row r="2649" spans="1:6" ht="21" customHeight="1" x14ac:dyDescent="0.25">
      <c r="A2649"/>
      <c r="B2649"/>
      <c r="C2649"/>
      <c r="D2649"/>
      <c r="E2649"/>
      <c r="F2649"/>
    </row>
    <row r="2650" spans="1:6" ht="39" customHeight="1" x14ac:dyDescent="0.25">
      <c r="A2650"/>
      <c r="B2650"/>
      <c r="C2650"/>
      <c r="D2650"/>
      <c r="E2650"/>
      <c r="F2650"/>
    </row>
    <row r="2651" spans="1:6" ht="21" customHeight="1" x14ac:dyDescent="0.25">
      <c r="A2651"/>
      <c r="B2651"/>
      <c r="C2651"/>
      <c r="D2651"/>
      <c r="E2651"/>
      <c r="F2651"/>
    </row>
    <row r="2652" spans="1:6" ht="39" customHeight="1" x14ac:dyDescent="0.25">
      <c r="A2652"/>
      <c r="B2652"/>
      <c r="C2652"/>
      <c r="D2652"/>
      <c r="E2652"/>
      <c r="F2652"/>
    </row>
    <row r="2653" spans="1:6" ht="21" customHeight="1" x14ac:dyDescent="0.25">
      <c r="A2653"/>
      <c r="B2653"/>
      <c r="C2653"/>
      <c r="D2653"/>
      <c r="E2653"/>
      <c r="F2653"/>
    </row>
    <row r="2654" spans="1:6" ht="21" customHeight="1" x14ac:dyDescent="0.25">
      <c r="A2654"/>
      <c r="B2654"/>
      <c r="C2654"/>
      <c r="D2654"/>
      <c r="E2654"/>
      <c r="F2654"/>
    </row>
    <row r="2655" spans="1:6" ht="21" customHeight="1" x14ac:dyDescent="0.25">
      <c r="A2655"/>
      <c r="B2655"/>
      <c r="C2655"/>
      <c r="D2655"/>
      <c r="E2655"/>
      <c r="F2655"/>
    </row>
    <row r="2656" spans="1:6" ht="21" customHeight="1" x14ac:dyDescent="0.25">
      <c r="A2656"/>
      <c r="B2656"/>
      <c r="C2656"/>
      <c r="D2656"/>
      <c r="E2656"/>
      <c r="F2656"/>
    </row>
    <row r="2657" spans="1:6" ht="21" customHeight="1" x14ac:dyDescent="0.25">
      <c r="A2657"/>
      <c r="B2657"/>
      <c r="C2657"/>
      <c r="D2657"/>
      <c r="E2657"/>
      <c r="F2657"/>
    </row>
    <row r="2658" spans="1:6" ht="21" customHeight="1" x14ac:dyDescent="0.25">
      <c r="A2658"/>
      <c r="B2658"/>
      <c r="C2658"/>
      <c r="D2658"/>
      <c r="E2658"/>
      <c r="F2658"/>
    </row>
    <row r="2659" spans="1:6" ht="21" customHeight="1" x14ac:dyDescent="0.25">
      <c r="A2659"/>
      <c r="B2659"/>
      <c r="C2659"/>
      <c r="D2659"/>
      <c r="E2659"/>
      <c r="F2659"/>
    </row>
    <row r="2660" spans="1:6" ht="21" customHeight="1" x14ac:dyDescent="0.25">
      <c r="A2660"/>
      <c r="B2660"/>
      <c r="C2660"/>
      <c r="D2660"/>
      <c r="E2660"/>
      <c r="F2660"/>
    </row>
    <row r="2661" spans="1:6" ht="21" customHeight="1" x14ac:dyDescent="0.25">
      <c r="A2661"/>
      <c r="B2661"/>
      <c r="C2661"/>
      <c r="D2661"/>
      <c r="E2661"/>
      <c r="F2661"/>
    </row>
    <row r="2662" spans="1:6" ht="21" customHeight="1" x14ac:dyDescent="0.25">
      <c r="A2662"/>
      <c r="B2662"/>
      <c r="C2662"/>
      <c r="D2662"/>
      <c r="E2662"/>
      <c r="F2662"/>
    </row>
    <row r="2663" spans="1:6" ht="21" customHeight="1" x14ac:dyDescent="0.25">
      <c r="A2663"/>
      <c r="B2663"/>
      <c r="C2663"/>
      <c r="D2663"/>
      <c r="E2663"/>
      <c r="F2663"/>
    </row>
    <row r="2664" spans="1:6" ht="23.1" customHeight="1" x14ac:dyDescent="0.25">
      <c r="A2664"/>
      <c r="B2664"/>
      <c r="C2664"/>
      <c r="D2664"/>
      <c r="E2664"/>
      <c r="F2664"/>
    </row>
    <row r="2665" spans="1:6" ht="21" customHeight="1" x14ac:dyDescent="0.25">
      <c r="A2665"/>
      <c r="B2665"/>
      <c r="C2665"/>
      <c r="D2665"/>
      <c r="E2665"/>
      <c r="F2665"/>
    </row>
    <row r="2666" spans="1:6" ht="21" customHeight="1" x14ac:dyDescent="0.25">
      <c r="A2666"/>
      <c r="B2666"/>
      <c r="C2666"/>
      <c r="D2666"/>
      <c r="E2666"/>
      <c r="F2666"/>
    </row>
    <row r="2667" spans="1:6" ht="21" customHeight="1" x14ac:dyDescent="0.25">
      <c r="A2667"/>
      <c r="B2667"/>
      <c r="C2667"/>
      <c r="D2667"/>
      <c r="E2667"/>
      <c r="F2667"/>
    </row>
    <row r="2668" spans="1:6" ht="21" customHeight="1" x14ac:dyDescent="0.25">
      <c r="A2668"/>
      <c r="B2668"/>
      <c r="C2668"/>
      <c r="D2668"/>
      <c r="E2668"/>
      <c r="F2668"/>
    </row>
    <row r="2669" spans="1:6" ht="21" customHeight="1" x14ac:dyDescent="0.25">
      <c r="A2669"/>
      <c r="B2669"/>
      <c r="C2669"/>
      <c r="D2669"/>
      <c r="E2669"/>
      <c r="F2669"/>
    </row>
    <row r="2670" spans="1:6" ht="21" customHeight="1" x14ac:dyDescent="0.25">
      <c r="A2670"/>
      <c r="B2670"/>
      <c r="C2670"/>
      <c r="D2670"/>
      <c r="E2670"/>
      <c r="F2670"/>
    </row>
    <row r="2671" spans="1:6" ht="39" customHeight="1" x14ac:dyDescent="0.25">
      <c r="A2671"/>
      <c r="B2671"/>
      <c r="C2671"/>
      <c r="D2671"/>
      <c r="E2671"/>
      <c r="F2671"/>
    </row>
    <row r="2672" spans="1:6" ht="21" customHeight="1" x14ac:dyDescent="0.25">
      <c r="A2672"/>
      <c r="B2672"/>
      <c r="C2672"/>
      <c r="D2672"/>
      <c r="E2672"/>
      <c r="F2672"/>
    </row>
    <row r="2673" spans="1:6" ht="21" customHeight="1" x14ac:dyDescent="0.25">
      <c r="A2673"/>
      <c r="B2673"/>
      <c r="C2673"/>
      <c r="D2673"/>
      <c r="E2673"/>
      <c r="F2673"/>
    </row>
    <row r="2674" spans="1:6" ht="39" customHeight="1" x14ac:dyDescent="0.25">
      <c r="A2674"/>
      <c r="B2674"/>
      <c r="C2674"/>
      <c r="D2674"/>
      <c r="E2674"/>
      <c r="F2674"/>
    </row>
    <row r="2675" spans="1:6" ht="39" customHeight="1" x14ac:dyDescent="0.25">
      <c r="A2675"/>
      <c r="B2675"/>
      <c r="C2675"/>
      <c r="D2675"/>
      <c r="E2675"/>
      <c r="F2675"/>
    </row>
    <row r="2676" spans="1:6" ht="21" customHeight="1" x14ac:dyDescent="0.25">
      <c r="A2676"/>
      <c r="B2676"/>
      <c r="C2676"/>
      <c r="D2676"/>
      <c r="E2676"/>
      <c r="F2676"/>
    </row>
    <row r="2677" spans="1:6" ht="39" customHeight="1" x14ac:dyDescent="0.25">
      <c r="A2677"/>
      <c r="B2677"/>
      <c r="C2677"/>
      <c r="D2677"/>
      <c r="E2677"/>
      <c r="F2677"/>
    </row>
    <row r="2678" spans="1:6" ht="21" customHeight="1" x14ac:dyDescent="0.25">
      <c r="A2678"/>
      <c r="B2678"/>
      <c r="C2678"/>
      <c r="D2678"/>
      <c r="E2678"/>
      <c r="F2678"/>
    </row>
    <row r="2679" spans="1:6" ht="39" customHeight="1" x14ac:dyDescent="0.25">
      <c r="A2679"/>
      <c r="B2679"/>
      <c r="C2679"/>
      <c r="D2679"/>
      <c r="E2679"/>
      <c r="F2679"/>
    </row>
    <row r="2680" spans="1:6" ht="21" customHeight="1" x14ac:dyDescent="0.25">
      <c r="A2680"/>
      <c r="B2680"/>
      <c r="C2680"/>
      <c r="D2680"/>
      <c r="E2680"/>
      <c r="F2680"/>
    </row>
    <row r="2681" spans="1:6" ht="21" customHeight="1" x14ac:dyDescent="0.25">
      <c r="A2681"/>
      <c r="B2681"/>
      <c r="C2681"/>
      <c r="D2681"/>
      <c r="E2681"/>
      <c r="F2681"/>
    </row>
    <row r="2682" spans="1:6" ht="21" customHeight="1" x14ac:dyDescent="0.25">
      <c r="A2682"/>
      <c r="B2682"/>
      <c r="C2682"/>
      <c r="D2682"/>
      <c r="E2682"/>
      <c r="F2682"/>
    </row>
    <row r="2683" spans="1:6" ht="21" customHeight="1" x14ac:dyDescent="0.25">
      <c r="A2683"/>
      <c r="B2683"/>
      <c r="C2683"/>
      <c r="D2683"/>
      <c r="E2683"/>
      <c r="F2683"/>
    </row>
    <row r="2684" spans="1:6" ht="21" customHeight="1" x14ac:dyDescent="0.25">
      <c r="A2684"/>
      <c r="B2684"/>
      <c r="C2684"/>
      <c r="D2684"/>
      <c r="E2684"/>
      <c r="F2684"/>
    </row>
    <row r="2685" spans="1:6" ht="21" customHeight="1" x14ac:dyDescent="0.25">
      <c r="A2685"/>
      <c r="B2685"/>
      <c r="C2685"/>
      <c r="D2685"/>
      <c r="E2685"/>
      <c r="F2685"/>
    </row>
    <row r="2686" spans="1:6" ht="21" customHeight="1" x14ac:dyDescent="0.25">
      <c r="A2686"/>
      <c r="B2686"/>
      <c r="C2686"/>
      <c r="D2686"/>
      <c r="E2686"/>
      <c r="F2686"/>
    </row>
    <row r="2687" spans="1:6" ht="21" customHeight="1" x14ac:dyDescent="0.25">
      <c r="A2687"/>
      <c r="B2687"/>
      <c r="C2687"/>
      <c r="D2687"/>
      <c r="E2687"/>
      <c r="F2687"/>
    </row>
    <row r="2688" spans="1:6" ht="21" customHeight="1" x14ac:dyDescent="0.25">
      <c r="A2688"/>
      <c r="B2688"/>
      <c r="C2688"/>
      <c r="D2688"/>
      <c r="E2688"/>
      <c r="F2688"/>
    </row>
    <row r="2689" spans="1:6" ht="21" customHeight="1" x14ac:dyDescent="0.25">
      <c r="A2689"/>
      <c r="B2689"/>
      <c r="C2689"/>
      <c r="D2689"/>
      <c r="E2689"/>
      <c r="F2689"/>
    </row>
    <row r="2690" spans="1:6" ht="21" customHeight="1" x14ac:dyDescent="0.25">
      <c r="A2690"/>
      <c r="B2690"/>
      <c r="C2690"/>
      <c r="D2690"/>
      <c r="E2690"/>
      <c r="F2690"/>
    </row>
    <row r="2691" spans="1:6" ht="23.1" customHeight="1" x14ac:dyDescent="0.25">
      <c r="A2691"/>
      <c r="B2691"/>
      <c r="C2691"/>
      <c r="D2691"/>
      <c r="E2691"/>
      <c r="F2691"/>
    </row>
    <row r="2692" spans="1:6" ht="21" customHeight="1" x14ac:dyDescent="0.25">
      <c r="A2692"/>
      <c r="B2692"/>
      <c r="C2692"/>
      <c r="D2692"/>
      <c r="E2692"/>
      <c r="F2692"/>
    </row>
    <row r="2693" spans="1:6" ht="21" customHeight="1" x14ac:dyDescent="0.25">
      <c r="A2693"/>
      <c r="B2693"/>
      <c r="C2693"/>
      <c r="D2693"/>
      <c r="E2693"/>
      <c r="F2693"/>
    </row>
    <row r="2694" spans="1:6" ht="21" customHeight="1" x14ac:dyDescent="0.25">
      <c r="A2694"/>
      <c r="B2694"/>
      <c r="C2694"/>
      <c r="D2694"/>
      <c r="E2694"/>
      <c r="F2694"/>
    </row>
    <row r="2695" spans="1:6" ht="39" customHeight="1" x14ac:dyDescent="0.25">
      <c r="A2695"/>
      <c r="B2695"/>
      <c r="C2695"/>
      <c r="D2695"/>
      <c r="E2695"/>
      <c r="F2695"/>
    </row>
    <row r="2696" spans="1:6" ht="21" customHeight="1" x14ac:dyDescent="0.25">
      <c r="A2696"/>
      <c r="B2696"/>
      <c r="C2696"/>
      <c r="D2696"/>
      <c r="E2696"/>
      <c r="F2696"/>
    </row>
    <row r="2697" spans="1:6" ht="21" customHeight="1" x14ac:dyDescent="0.25">
      <c r="A2697"/>
      <c r="B2697"/>
      <c r="C2697"/>
      <c r="D2697"/>
      <c r="E2697"/>
      <c r="F2697"/>
    </row>
    <row r="2698" spans="1:6" ht="39" customHeight="1" x14ac:dyDescent="0.25">
      <c r="A2698"/>
      <c r="B2698"/>
      <c r="C2698"/>
      <c r="D2698"/>
      <c r="E2698"/>
      <c r="F2698"/>
    </row>
    <row r="2699" spans="1:6" ht="21" customHeight="1" x14ac:dyDescent="0.25">
      <c r="A2699"/>
      <c r="B2699"/>
      <c r="C2699"/>
      <c r="D2699"/>
      <c r="E2699"/>
      <c r="F2699"/>
    </row>
    <row r="2700" spans="1:6" ht="39" customHeight="1" x14ac:dyDescent="0.25">
      <c r="A2700"/>
      <c r="B2700"/>
      <c r="C2700"/>
      <c r="D2700"/>
      <c r="E2700"/>
      <c r="F2700"/>
    </row>
    <row r="2701" spans="1:6" ht="21" customHeight="1" x14ac:dyDescent="0.25">
      <c r="A2701"/>
      <c r="B2701"/>
      <c r="C2701"/>
      <c r="D2701"/>
      <c r="E2701"/>
      <c r="F2701"/>
    </row>
    <row r="2702" spans="1:6" ht="39" customHeight="1" x14ac:dyDescent="0.25">
      <c r="A2702"/>
      <c r="B2702"/>
      <c r="C2702"/>
      <c r="D2702"/>
      <c r="E2702"/>
      <c r="F2702"/>
    </row>
    <row r="2703" spans="1:6" ht="39" customHeight="1" x14ac:dyDescent="0.25">
      <c r="A2703"/>
      <c r="B2703"/>
      <c r="C2703"/>
      <c r="D2703"/>
      <c r="E2703"/>
      <c r="F2703"/>
    </row>
    <row r="2704" spans="1:6" ht="21" customHeight="1" x14ac:dyDescent="0.25">
      <c r="A2704"/>
      <c r="B2704"/>
      <c r="C2704"/>
      <c r="D2704"/>
      <c r="E2704"/>
      <c r="F2704"/>
    </row>
    <row r="2705" spans="1:6" ht="39" customHeight="1" x14ac:dyDescent="0.25">
      <c r="A2705"/>
      <c r="B2705"/>
      <c r="C2705"/>
      <c r="D2705"/>
      <c r="E2705"/>
      <c r="F2705"/>
    </row>
    <row r="2706" spans="1:6" ht="21" customHeight="1" x14ac:dyDescent="0.25">
      <c r="A2706"/>
      <c r="B2706"/>
      <c r="C2706"/>
      <c r="D2706"/>
      <c r="E2706"/>
      <c r="F2706"/>
    </row>
    <row r="2707" spans="1:6" ht="39" customHeight="1" x14ac:dyDescent="0.25">
      <c r="A2707"/>
      <c r="B2707"/>
      <c r="C2707"/>
      <c r="D2707"/>
      <c r="E2707"/>
      <c r="F2707"/>
    </row>
    <row r="2708" spans="1:6" ht="21" customHeight="1" x14ac:dyDescent="0.25">
      <c r="A2708"/>
      <c r="B2708"/>
      <c r="C2708"/>
      <c r="D2708"/>
      <c r="E2708"/>
      <c r="F2708"/>
    </row>
    <row r="2709" spans="1:6" ht="21" customHeight="1" x14ac:dyDescent="0.25">
      <c r="A2709"/>
      <c r="B2709"/>
      <c r="C2709"/>
      <c r="D2709"/>
      <c r="E2709"/>
      <c r="F2709"/>
    </row>
    <row r="2710" spans="1:6" ht="21" customHeight="1" x14ac:dyDescent="0.25">
      <c r="A2710"/>
      <c r="B2710"/>
      <c r="C2710"/>
      <c r="D2710"/>
      <c r="E2710"/>
      <c r="F2710"/>
    </row>
    <row r="2711" spans="1:6" ht="21" customHeight="1" x14ac:dyDescent="0.25">
      <c r="A2711"/>
      <c r="B2711"/>
      <c r="C2711"/>
      <c r="D2711"/>
      <c r="E2711"/>
      <c r="F2711"/>
    </row>
    <row r="2712" spans="1:6" ht="21" customHeight="1" x14ac:dyDescent="0.25">
      <c r="A2712"/>
      <c r="B2712"/>
      <c r="C2712"/>
      <c r="D2712"/>
      <c r="E2712"/>
      <c r="F2712"/>
    </row>
    <row r="2713" spans="1:6" ht="21" customHeight="1" x14ac:dyDescent="0.25">
      <c r="A2713"/>
      <c r="B2713"/>
      <c r="C2713"/>
      <c r="D2713"/>
      <c r="E2713"/>
      <c r="F2713"/>
    </row>
    <row r="2714" spans="1:6" ht="21" customHeight="1" x14ac:dyDescent="0.25">
      <c r="A2714"/>
      <c r="B2714"/>
      <c r="C2714"/>
      <c r="D2714"/>
      <c r="E2714"/>
      <c r="F2714"/>
    </row>
    <row r="2715" spans="1:6" ht="21" customHeight="1" x14ac:dyDescent="0.25">
      <c r="A2715"/>
      <c r="B2715"/>
      <c r="C2715"/>
      <c r="D2715"/>
      <c r="E2715"/>
      <c r="F2715"/>
    </row>
    <row r="2716" spans="1:6" ht="21" customHeight="1" x14ac:dyDescent="0.25">
      <c r="A2716"/>
      <c r="B2716"/>
      <c r="C2716"/>
      <c r="D2716"/>
      <c r="E2716"/>
      <c r="F2716"/>
    </row>
    <row r="2717" spans="1:6" ht="21" customHeight="1" x14ac:dyDescent="0.25">
      <c r="A2717"/>
      <c r="B2717"/>
      <c r="C2717"/>
      <c r="D2717"/>
      <c r="E2717"/>
      <c r="F2717"/>
    </row>
    <row r="2718" spans="1:6" ht="21" customHeight="1" x14ac:dyDescent="0.25">
      <c r="A2718"/>
      <c r="B2718"/>
      <c r="C2718"/>
      <c r="D2718"/>
      <c r="E2718"/>
      <c r="F2718"/>
    </row>
    <row r="2719" spans="1:6" ht="23.1" customHeight="1" x14ac:dyDescent="0.25">
      <c r="A2719"/>
      <c r="B2719"/>
      <c r="C2719"/>
      <c r="D2719"/>
      <c r="E2719"/>
      <c r="F2719"/>
    </row>
    <row r="2720" spans="1:6" ht="21" customHeight="1" x14ac:dyDescent="0.25">
      <c r="A2720"/>
      <c r="B2720"/>
      <c r="C2720"/>
      <c r="D2720"/>
      <c r="E2720"/>
      <c r="F2720"/>
    </row>
    <row r="2721" spans="1:6" ht="21" customHeight="1" x14ac:dyDescent="0.25">
      <c r="A2721"/>
      <c r="B2721"/>
      <c r="C2721"/>
      <c r="D2721"/>
      <c r="E2721"/>
      <c r="F2721"/>
    </row>
    <row r="2722" spans="1:6" ht="21" customHeight="1" x14ac:dyDescent="0.25">
      <c r="A2722"/>
      <c r="B2722"/>
      <c r="C2722"/>
      <c r="D2722"/>
      <c r="E2722"/>
      <c r="F2722"/>
    </row>
    <row r="2723" spans="1:6" ht="39" customHeight="1" x14ac:dyDescent="0.25">
      <c r="A2723"/>
      <c r="B2723"/>
      <c r="C2723"/>
      <c r="D2723"/>
      <c r="E2723"/>
      <c r="F2723"/>
    </row>
    <row r="2724" spans="1:6" ht="21" customHeight="1" x14ac:dyDescent="0.25">
      <c r="A2724"/>
      <c r="B2724"/>
      <c r="C2724"/>
      <c r="D2724"/>
      <c r="E2724"/>
      <c r="F2724"/>
    </row>
    <row r="2725" spans="1:6" ht="21" customHeight="1" x14ac:dyDescent="0.25">
      <c r="A2725"/>
      <c r="B2725"/>
      <c r="C2725"/>
      <c r="D2725"/>
      <c r="E2725"/>
      <c r="F2725"/>
    </row>
    <row r="2726" spans="1:6" ht="39" customHeight="1" x14ac:dyDescent="0.25">
      <c r="A2726"/>
      <c r="B2726"/>
      <c r="C2726"/>
      <c r="D2726"/>
      <c r="E2726"/>
      <c r="F2726"/>
    </row>
    <row r="2727" spans="1:6" ht="21" customHeight="1" x14ac:dyDescent="0.25">
      <c r="A2727"/>
      <c r="B2727"/>
      <c r="C2727"/>
      <c r="D2727"/>
      <c r="E2727"/>
      <c r="F2727"/>
    </row>
    <row r="2728" spans="1:6" ht="39" customHeight="1" x14ac:dyDescent="0.25">
      <c r="A2728"/>
      <c r="B2728"/>
      <c r="C2728"/>
      <c r="D2728"/>
      <c r="E2728"/>
      <c r="F2728"/>
    </row>
    <row r="2729" spans="1:6" ht="21" customHeight="1" x14ac:dyDescent="0.25">
      <c r="A2729"/>
      <c r="B2729"/>
      <c r="C2729"/>
      <c r="D2729"/>
      <c r="E2729"/>
      <c r="F2729"/>
    </row>
    <row r="2730" spans="1:6" ht="39" customHeight="1" x14ac:dyDescent="0.25">
      <c r="A2730"/>
      <c r="B2730"/>
      <c r="C2730"/>
      <c r="D2730"/>
      <c r="E2730"/>
      <c r="F2730"/>
    </row>
    <row r="2731" spans="1:6" ht="39" customHeight="1" x14ac:dyDescent="0.25">
      <c r="A2731"/>
      <c r="B2731"/>
      <c r="C2731"/>
      <c r="D2731"/>
      <c r="E2731"/>
      <c r="F2731"/>
    </row>
    <row r="2732" spans="1:6" ht="21" customHeight="1" x14ac:dyDescent="0.25">
      <c r="A2732"/>
      <c r="B2732"/>
      <c r="C2732"/>
      <c r="D2732"/>
      <c r="E2732"/>
      <c r="F2732"/>
    </row>
    <row r="2733" spans="1:6" ht="39" customHeight="1" x14ac:dyDescent="0.25">
      <c r="A2733"/>
      <c r="B2733"/>
      <c r="C2733"/>
      <c r="D2733"/>
      <c r="E2733"/>
      <c r="F2733"/>
    </row>
    <row r="2734" spans="1:6" ht="21" customHeight="1" x14ac:dyDescent="0.25">
      <c r="A2734"/>
      <c r="B2734"/>
      <c r="C2734"/>
      <c r="D2734"/>
      <c r="E2734"/>
      <c r="F2734"/>
    </row>
    <row r="2735" spans="1:6" ht="39" customHeight="1" x14ac:dyDescent="0.25">
      <c r="A2735"/>
      <c r="B2735"/>
      <c r="C2735"/>
      <c r="D2735"/>
      <c r="E2735"/>
      <c r="F2735"/>
    </row>
    <row r="2736" spans="1:6" ht="21" customHeight="1" x14ac:dyDescent="0.25">
      <c r="A2736"/>
      <c r="B2736"/>
      <c r="C2736"/>
      <c r="D2736"/>
      <c r="E2736"/>
      <c r="F2736"/>
    </row>
    <row r="2737" spans="1:6" ht="21" customHeight="1" x14ac:dyDescent="0.25">
      <c r="A2737"/>
      <c r="B2737"/>
      <c r="C2737"/>
      <c r="D2737"/>
      <c r="E2737"/>
      <c r="F2737"/>
    </row>
    <row r="2738" spans="1:6" ht="21" customHeight="1" x14ac:dyDescent="0.25">
      <c r="A2738"/>
      <c r="B2738"/>
      <c r="C2738"/>
      <c r="D2738"/>
      <c r="E2738"/>
      <c r="F2738"/>
    </row>
    <row r="2739" spans="1:6" ht="21" customHeight="1" x14ac:dyDescent="0.25">
      <c r="A2739"/>
      <c r="B2739"/>
      <c r="C2739"/>
      <c r="D2739"/>
      <c r="E2739"/>
      <c r="F2739"/>
    </row>
    <row r="2740" spans="1:6" ht="21" customHeight="1" x14ac:dyDescent="0.25">
      <c r="A2740"/>
      <c r="B2740"/>
      <c r="C2740"/>
      <c r="D2740"/>
      <c r="E2740"/>
      <c r="F2740"/>
    </row>
    <row r="2741" spans="1:6" ht="21" customHeight="1" x14ac:dyDescent="0.25">
      <c r="A2741"/>
      <c r="B2741"/>
      <c r="C2741"/>
      <c r="D2741"/>
      <c r="E2741"/>
      <c r="F2741"/>
    </row>
    <row r="2742" spans="1:6" ht="21" customHeight="1" x14ac:dyDescent="0.25">
      <c r="A2742"/>
      <c r="B2742"/>
      <c r="C2742"/>
      <c r="D2742"/>
      <c r="E2742"/>
      <c r="F2742"/>
    </row>
    <row r="2743" spans="1:6" ht="21" customHeight="1" x14ac:dyDescent="0.25">
      <c r="A2743"/>
      <c r="B2743"/>
      <c r="C2743"/>
      <c r="D2743"/>
      <c r="E2743"/>
      <c r="F2743"/>
    </row>
    <row r="2744" spans="1:6" ht="21" customHeight="1" x14ac:dyDescent="0.25">
      <c r="A2744"/>
      <c r="B2744"/>
      <c r="C2744"/>
      <c r="D2744"/>
      <c r="E2744"/>
      <c r="F2744"/>
    </row>
    <row r="2745" spans="1:6" ht="21" customHeight="1" x14ac:dyDescent="0.25">
      <c r="A2745"/>
      <c r="B2745"/>
      <c r="C2745"/>
      <c r="D2745"/>
      <c r="E2745"/>
      <c r="F2745"/>
    </row>
    <row r="2746" spans="1:6" ht="21" customHeight="1" x14ac:dyDescent="0.25">
      <c r="A2746"/>
      <c r="B2746"/>
      <c r="C2746"/>
      <c r="D2746"/>
      <c r="E2746"/>
      <c r="F2746"/>
    </row>
    <row r="2747" spans="1:6" ht="23.1" customHeight="1" x14ac:dyDescent="0.25">
      <c r="A2747"/>
      <c r="B2747"/>
      <c r="C2747"/>
      <c r="D2747"/>
      <c r="E2747"/>
      <c r="F2747"/>
    </row>
    <row r="2748" spans="1:6" ht="21" customHeight="1" x14ac:dyDescent="0.25">
      <c r="A2748"/>
      <c r="B2748"/>
      <c r="C2748"/>
      <c r="D2748"/>
      <c r="E2748"/>
      <c r="F2748"/>
    </row>
    <row r="2749" spans="1:6" ht="21" customHeight="1" x14ac:dyDescent="0.25">
      <c r="A2749"/>
      <c r="B2749"/>
      <c r="C2749"/>
      <c r="D2749"/>
      <c r="E2749"/>
      <c r="F2749"/>
    </row>
    <row r="2750" spans="1:6" ht="21" customHeight="1" x14ac:dyDescent="0.25">
      <c r="A2750"/>
      <c r="B2750"/>
      <c r="C2750"/>
      <c r="D2750"/>
      <c r="E2750"/>
      <c r="F2750"/>
    </row>
    <row r="2751" spans="1:6" ht="39" customHeight="1" x14ac:dyDescent="0.25">
      <c r="A2751"/>
      <c r="B2751"/>
      <c r="C2751"/>
      <c r="D2751"/>
      <c r="E2751"/>
      <c r="F2751"/>
    </row>
    <row r="2752" spans="1:6" ht="21" customHeight="1" x14ac:dyDescent="0.25">
      <c r="A2752"/>
      <c r="B2752"/>
      <c r="C2752"/>
      <c r="D2752"/>
      <c r="E2752"/>
      <c r="F2752"/>
    </row>
    <row r="2753" spans="1:6" ht="21" customHeight="1" x14ac:dyDescent="0.25">
      <c r="A2753"/>
      <c r="B2753"/>
      <c r="C2753"/>
      <c r="D2753"/>
      <c r="E2753"/>
      <c r="F2753"/>
    </row>
    <row r="2754" spans="1:6" ht="39" customHeight="1" x14ac:dyDescent="0.25">
      <c r="A2754"/>
      <c r="B2754"/>
      <c r="C2754"/>
      <c r="D2754"/>
      <c r="E2754"/>
      <c r="F2754"/>
    </row>
    <row r="2755" spans="1:6" ht="21" customHeight="1" x14ac:dyDescent="0.25">
      <c r="A2755"/>
      <c r="B2755"/>
      <c r="C2755"/>
      <c r="D2755"/>
      <c r="E2755"/>
      <c r="F2755"/>
    </row>
    <row r="2756" spans="1:6" ht="21" customHeight="1" x14ac:dyDescent="0.25">
      <c r="A2756"/>
      <c r="B2756"/>
      <c r="C2756"/>
      <c r="D2756"/>
      <c r="E2756"/>
      <c r="F2756"/>
    </row>
    <row r="2757" spans="1:6" ht="21" customHeight="1" x14ac:dyDescent="0.25">
      <c r="A2757"/>
      <c r="B2757"/>
      <c r="C2757"/>
      <c r="D2757"/>
      <c r="E2757"/>
      <c r="F2757"/>
    </row>
    <row r="2758" spans="1:6" ht="39" customHeight="1" x14ac:dyDescent="0.25">
      <c r="A2758"/>
      <c r="B2758"/>
      <c r="C2758"/>
      <c r="D2758"/>
      <c r="E2758"/>
      <c r="F2758"/>
    </row>
    <row r="2759" spans="1:6" ht="39" customHeight="1" x14ac:dyDescent="0.25">
      <c r="A2759"/>
      <c r="B2759"/>
      <c r="C2759"/>
      <c r="D2759"/>
      <c r="E2759"/>
      <c r="F2759"/>
    </row>
    <row r="2760" spans="1:6" ht="21" customHeight="1" x14ac:dyDescent="0.25">
      <c r="A2760"/>
      <c r="B2760"/>
      <c r="C2760"/>
      <c r="D2760"/>
      <c r="E2760"/>
      <c r="F2760"/>
    </row>
    <row r="2761" spans="1:6" ht="39" customHeight="1" x14ac:dyDescent="0.25">
      <c r="A2761"/>
      <c r="B2761"/>
      <c r="C2761"/>
      <c r="D2761"/>
      <c r="E2761"/>
      <c r="F2761"/>
    </row>
    <row r="2762" spans="1:6" ht="21" customHeight="1" x14ac:dyDescent="0.25">
      <c r="A2762"/>
      <c r="B2762"/>
      <c r="C2762"/>
      <c r="D2762"/>
      <c r="E2762"/>
      <c r="F2762"/>
    </row>
    <row r="2763" spans="1:6" ht="39" customHeight="1" x14ac:dyDescent="0.25">
      <c r="A2763"/>
      <c r="B2763"/>
      <c r="C2763"/>
      <c r="D2763"/>
      <c r="E2763"/>
      <c r="F2763"/>
    </row>
    <row r="2764" spans="1:6" ht="21" customHeight="1" x14ac:dyDescent="0.25">
      <c r="A2764"/>
      <c r="B2764"/>
      <c r="C2764"/>
      <c r="D2764"/>
      <c r="E2764"/>
      <c r="F2764"/>
    </row>
    <row r="2765" spans="1:6" ht="21" customHeight="1" x14ac:dyDescent="0.25">
      <c r="A2765"/>
      <c r="B2765"/>
      <c r="C2765"/>
      <c r="D2765"/>
      <c r="E2765"/>
      <c r="F2765"/>
    </row>
    <row r="2766" spans="1:6" ht="21" customHeight="1" x14ac:dyDescent="0.25">
      <c r="A2766"/>
      <c r="B2766"/>
      <c r="C2766"/>
      <c r="D2766"/>
      <c r="E2766"/>
      <c r="F2766"/>
    </row>
    <row r="2767" spans="1:6" ht="21" customHeight="1" x14ac:dyDescent="0.25">
      <c r="A2767"/>
      <c r="B2767"/>
      <c r="C2767"/>
      <c r="D2767"/>
      <c r="E2767"/>
      <c r="F2767"/>
    </row>
    <row r="2768" spans="1:6" ht="21" customHeight="1" x14ac:dyDescent="0.25">
      <c r="A2768"/>
      <c r="B2768"/>
      <c r="C2768"/>
      <c r="D2768"/>
      <c r="E2768"/>
      <c r="F2768"/>
    </row>
    <row r="2769" spans="1:6" ht="21" customHeight="1" x14ac:dyDescent="0.25">
      <c r="A2769"/>
      <c r="B2769"/>
      <c r="C2769"/>
      <c r="D2769"/>
      <c r="E2769"/>
      <c r="F2769"/>
    </row>
    <row r="2770" spans="1:6" ht="21" customHeight="1" x14ac:dyDescent="0.25">
      <c r="A2770"/>
      <c r="B2770"/>
      <c r="C2770"/>
      <c r="D2770"/>
      <c r="E2770"/>
      <c r="F2770"/>
    </row>
    <row r="2771" spans="1:6" ht="21" customHeight="1" x14ac:dyDescent="0.25">
      <c r="A2771"/>
      <c r="B2771"/>
      <c r="C2771"/>
      <c r="D2771"/>
      <c r="E2771"/>
      <c r="F2771"/>
    </row>
    <row r="2772" spans="1:6" ht="21" customHeight="1" x14ac:dyDescent="0.25">
      <c r="A2772"/>
      <c r="B2772"/>
      <c r="C2772"/>
      <c r="D2772"/>
      <c r="E2772"/>
      <c r="F2772"/>
    </row>
    <row r="2773" spans="1:6" ht="21" customHeight="1" x14ac:dyDescent="0.25">
      <c r="A2773"/>
      <c r="B2773"/>
      <c r="C2773"/>
      <c r="D2773"/>
      <c r="E2773"/>
      <c r="F2773"/>
    </row>
    <row r="2774" spans="1:6" ht="21" customHeight="1" x14ac:dyDescent="0.25">
      <c r="A2774"/>
      <c r="B2774"/>
      <c r="C2774"/>
      <c r="D2774"/>
      <c r="E2774"/>
      <c r="F2774"/>
    </row>
    <row r="2775" spans="1:6" ht="23.1" customHeight="1" x14ac:dyDescent="0.25">
      <c r="A2775"/>
      <c r="B2775"/>
      <c r="C2775"/>
      <c r="D2775"/>
      <c r="E2775"/>
      <c r="F2775"/>
    </row>
    <row r="2776" spans="1:6" ht="21" customHeight="1" x14ac:dyDescent="0.25">
      <c r="A2776"/>
      <c r="B2776"/>
      <c r="C2776"/>
      <c r="D2776"/>
      <c r="E2776"/>
      <c r="F2776"/>
    </row>
    <row r="2777" spans="1:6" ht="21" customHeight="1" x14ac:dyDescent="0.25">
      <c r="A2777"/>
      <c r="B2777"/>
      <c r="C2777"/>
      <c r="D2777"/>
      <c r="E2777"/>
      <c r="F2777"/>
    </row>
    <row r="2778" spans="1:6" ht="21" customHeight="1" x14ac:dyDescent="0.25">
      <c r="A2778"/>
      <c r="B2778"/>
      <c r="C2778"/>
      <c r="D2778"/>
      <c r="E2778"/>
      <c r="F2778"/>
    </row>
    <row r="2779" spans="1:6" ht="39" customHeight="1" x14ac:dyDescent="0.25">
      <c r="A2779"/>
      <c r="B2779"/>
      <c r="C2779"/>
      <c r="D2779"/>
      <c r="E2779"/>
      <c r="F2779"/>
    </row>
    <row r="2780" spans="1:6" ht="21" customHeight="1" x14ac:dyDescent="0.25">
      <c r="A2780"/>
      <c r="B2780"/>
      <c r="C2780"/>
      <c r="D2780"/>
      <c r="E2780"/>
      <c r="F2780"/>
    </row>
    <row r="2781" spans="1:6" ht="21" customHeight="1" x14ac:dyDescent="0.25">
      <c r="A2781"/>
      <c r="B2781"/>
      <c r="C2781"/>
      <c r="D2781"/>
      <c r="E2781"/>
      <c r="F2781"/>
    </row>
    <row r="2782" spans="1:6" ht="39" customHeight="1" x14ac:dyDescent="0.25">
      <c r="A2782"/>
      <c r="B2782"/>
      <c r="C2782"/>
      <c r="D2782"/>
      <c r="E2782"/>
      <c r="F2782"/>
    </row>
    <row r="2783" spans="1:6" ht="21" customHeight="1" x14ac:dyDescent="0.25">
      <c r="A2783"/>
      <c r="B2783"/>
      <c r="C2783"/>
      <c r="D2783"/>
      <c r="E2783"/>
      <c r="F2783"/>
    </row>
    <row r="2784" spans="1:6" ht="21" customHeight="1" x14ac:dyDescent="0.25">
      <c r="A2784"/>
      <c r="B2784"/>
      <c r="C2784"/>
      <c r="D2784"/>
      <c r="E2784"/>
      <c r="F2784"/>
    </row>
    <row r="2785" spans="1:6" ht="21" customHeight="1" x14ac:dyDescent="0.25">
      <c r="A2785"/>
      <c r="B2785"/>
      <c r="C2785"/>
      <c r="D2785"/>
      <c r="E2785"/>
      <c r="F2785"/>
    </row>
    <row r="2786" spans="1:6" ht="39" customHeight="1" x14ac:dyDescent="0.25">
      <c r="A2786"/>
      <c r="B2786"/>
      <c r="C2786"/>
      <c r="D2786"/>
      <c r="E2786"/>
      <c r="F2786"/>
    </row>
    <row r="2787" spans="1:6" ht="39" customHeight="1" x14ac:dyDescent="0.25">
      <c r="A2787"/>
      <c r="B2787"/>
      <c r="C2787"/>
      <c r="D2787"/>
      <c r="E2787"/>
      <c r="F2787"/>
    </row>
    <row r="2788" spans="1:6" ht="21" customHeight="1" x14ac:dyDescent="0.25">
      <c r="A2788"/>
      <c r="B2788"/>
      <c r="C2788"/>
      <c r="D2788"/>
      <c r="E2788"/>
      <c r="F2788"/>
    </row>
    <row r="2789" spans="1:6" ht="39" customHeight="1" x14ac:dyDescent="0.25">
      <c r="A2789"/>
      <c r="B2789"/>
      <c r="C2789"/>
      <c r="D2789"/>
      <c r="E2789"/>
      <c r="F2789"/>
    </row>
    <row r="2790" spans="1:6" ht="21" customHeight="1" x14ac:dyDescent="0.25">
      <c r="A2790"/>
      <c r="B2790"/>
      <c r="C2790"/>
      <c r="D2790"/>
      <c r="E2790"/>
      <c r="F2790"/>
    </row>
    <row r="2791" spans="1:6" ht="39" customHeight="1" x14ac:dyDescent="0.25">
      <c r="A2791"/>
      <c r="B2791"/>
      <c r="C2791"/>
      <c r="D2791"/>
      <c r="E2791"/>
      <c r="F2791"/>
    </row>
    <row r="2792" spans="1:6" ht="21" customHeight="1" x14ac:dyDescent="0.25">
      <c r="A2792"/>
      <c r="B2792"/>
      <c r="C2792"/>
      <c r="D2792"/>
      <c r="E2792"/>
      <c r="F2792"/>
    </row>
    <row r="2793" spans="1:6" ht="21" customHeight="1" x14ac:dyDescent="0.25">
      <c r="A2793"/>
      <c r="B2793"/>
      <c r="C2793"/>
      <c r="D2793"/>
      <c r="E2793"/>
      <c r="F2793"/>
    </row>
    <row r="2794" spans="1:6" ht="21" customHeight="1" x14ac:dyDescent="0.25">
      <c r="A2794"/>
      <c r="B2794"/>
      <c r="C2794"/>
      <c r="D2794"/>
      <c r="E2794"/>
      <c r="F2794"/>
    </row>
    <row r="2795" spans="1:6" ht="21" customHeight="1" x14ac:dyDescent="0.25">
      <c r="A2795"/>
      <c r="B2795"/>
      <c r="C2795"/>
      <c r="D2795"/>
      <c r="E2795"/>
      <c r="F2795"/>
    </row>
    <row r="2796" spans="1:6" ht="21" customHeight="1" x14ac:dyDescent="0.25">
      <c r="A2796"/>
      <c r="B2796"/>
      <c r="C2796"/>
      <c r="D2796"/>
      <c r="E2796"/>
      <c r="F2796"/>
    </row>
    <row r="2797" spans="1:6" ht="21" customHeight="1" x14ac:dyDescent="0.25">
      <c r="A2797"/>
      <c r="B2797"/>
      <c r="C2797"/>
      <c r="D2797"/>
      <c r="E2797"/>
      <c r="F2797"/>
    </row>
    <row r="2798" spans="1:6" ht="21" customHeight="1" x14ac:dyDescent="0.25">
      <c r="A2798"/>
      <c r="B2798"/>
      <c r="C2798"/>
      <c r="D2798"/>
      <c r="E2798"/>
      <c r="F2798"/>
    </row>
    <row r="2799" spans="1:6" ht="21" customHeight="1" x14ac:dyDescent="0.25">
      <c r="A2799"/>
      <c r="B2799"/>
      <c r="C2799"/>
      <c r="D2799"/>
      <c r="E2799"/>
      <c r="F2799"/>
    </row>
    <row r="2800" spans="1:6" ht="21" customHeight="1" x14ac:dyDescent="0.25">
      <c r="A2800"/>
      <c r="B2800"/>
      <c r="C2800"/>
      <c r="D2800"/>
      <c r="E2800"/>
      <c r="F2800"/>
    </row>
    <row r="2801" spans="1:6" ht="21" customHeight="1" x14ac:dyDescent="0.25">
      <c r="A2801"/>
      <c r="B2801"/>
      <c r="C2801"/>
      <c r="D2801"/>
      <c r="E2801"/>
      <c r="F2801"/>
    </row>
    <row r="2802" spans="1:6" ht="21" customHeight="1" x14ac:dyDescent="0.25">
      <c r="A2802"/>
      <c r="B2802"/>
      <c r="C2802"/>
      <c r="D2802"/>
      <c r="E2802"/>
      <c r="F2802"/>
    </row>
    <row r="2803" spans="1:6" ht="23.1" customHeight="1" x14ac:dyDescent="0.25">
      <c r="A2803"/>
      <c r="B2803"/>
      <c r="C2803"/>
      <c r="D2803"/>
      <c r="E2803"/>
      <c r="F2803"/>
    </row>
    <row r="2804" spans="1:6" ht="21" customHeight="1" x14ac:dyDescent="0.25">
      <c r="A2804"/>
      <c r="B2804"/>
      <c r="C2804"/>
      <c r="D2804"/>
      <c r="E2804"/>
      <c r="F2804"/>
    </row>
    <row r="2805" spans="1:6" ht="21" customHeight="1" x14ac:dyDescent="0.25">
      <c r="A2805"/>
      <c r="B2805"/>
      <c r="C2805"/>
      <c r="D2805"/>
      <c r="E2805"/>
      <c r="F2805"/>
    </row>
    <row r="2806" spans="1:6" ht="21" customHeight="1" x14ac:dyDescent="0.25">
      <c r="A2806"/>
      <c r="B2806"/>
      <c r="C2806"/>
      <c r="D2806"/>
      <c r="E2806"/>
      <c r="F2806"/>
    </row>
    <row r="2807" spans="1:6" ht="39" customHeight="1" x14ac:dyDescent="0.25">
      <c r="A2807"/>
      <c r="B2807"/>
      <c r="C2807"/>
      <c r="D2807"/>
      <c r="E2807"/>
      <c r="F2807"/>
    </row>
    <row r="2808" spans="1:6" ht="21" customHeight="1" x14ac:dyDescent="0.25">
      <c r="A2808"/>
      <c r="B2808"/>
      <c r="C2808"/>
      <c r="D2808"/>
      <c r="E2808"/>
      <c r="F2808"/>
    </row>
    <row r="2809" spans="1:6" ht="21" customHeight="1" x14ac:dyDescent="0.25">
      <c r="A2809"/>
      <c r="B2809"/>
      <c r="C2809"/>
      <c r="D2809"/>
      <c r="E2809"/>
      <c r="F2809"/>
    </row>
    <row r="2810" spans="1:6" ht="39" customHeight="1" x14ac:dyDescent="0.25">
      <c r="A2810"/>
      <c r="B2810"/>
      <c r="C2810"/>
      <c r="D2810"/>
      <c r="E2810"/>
      <c r="F2810"/>
    </row>
    <row r="2811" spans="1:6" ht="21" customHeight="1" x14ac:dyDescent="0.25">
      <c r="A2811"/>
      <c r="B2811"/>
      <c r="C2811"/>
      <c r="D2811"/>
      <c r="E2811"/>
      <c r="F2811"/>
    </row>
    <row r="2812" spans="1:6" ht="39" customHeight="1" x14ac:dyDescent="0.25">
      <c r="A2812"/>
      <c r="B2812"/>
      <c r="C2812"/>
      <c r="D2812"/>
      <c r="E2812"/>
      <c r="F2812"/>
    </row>
    <row r="2813" spans="1:6" ht="21" customHeight="1" x14ac:dyDescent="0.25">
      <c r="A2813"/>
      <c r="B2813"/>
      <c r="C2813"/>
      <c r="D2813"/>
      <c r="E2813"/>
      <c r="F2813"/>
    </row>
    <row r="2814" spans="1:6" ht="39" customHeight="1" x14ac:dyDescent="0.25">
      <c r="A2814"/>
      <c r="B2814"/>
      <c r="C2814"/>
      <c r="D2814"/>
      <c r="E2814"/>
      <c r="F2814"/>
    </row>
    <row r="2815" spans="1:6" ht="39" customHeight="1" x14ac:dyDescent="0.25">
      <c r="A2815"/>
      <c r="B2815"/>
      <c r="C2815"/>
      <c r="D2815"/>
      <c r="E2815"/>
      <c r="F2815"/>
    </row>
    <row r="2816" spans="1:6" ht="21" customHeight="1" x14ac:dyDescent="0.25">
      <c r="A2816"/>
      <c r="B2816"/>
      <c r="C2816"/>
      <c r="D2816"/>
      <c r="E2816"/>
      <c r="F2816"/>
    </row>
    <row r="2817" spans="1:6" ht="39" customHeight="1" x14ac:dyDescent="0.25">
      <c r="A2817"/>
      <c r="B2817"/>
      <c r="C2817"/>
      <c r="D2817"/>
      <c r="E2817"/>
      <c r="F2817"/>
    </row>
    <row r="2818" spans="1:6" ht="21" customHeight="1" x14ac:dyDescent="0.25">
      <c r="A2818"/>
      <c r="B2818"/>
      <c r="C2818"/>
      <c r="D2818"/>
      <c r="E2818"/>
      <c r="F2818"/>
    </row>
    <row r="2819" spans="1:6" ht="39" customHeight="1" x14ac:dyDescent="0.25">
      <c r="A2819"/>
      <c r="B2819"/>
      <c r="C2819"/>
      <c r="D2819"/>
      <c r="E2819"/>
      <c r="F2819"/>
    </row>
    <row r="2820" spans="1:6" ht="21" customHeight="1" x14ac:dyDescent="0.25">
      <c r="A2820"/>
      <c r="B2820"/>
      <c r="C2820"/>
      <c r="D2820"/>
      <c r="E2820"/>
      <c r="F2820"/>
    </row>
    <row r="2821" spans="1:6" ht="21" customHeight="1" x14ac:dyDescent="0.25">
      <c r="A2821"/>
      <c r="B2821"/>
      <c r="C2821"/>
      <c r="D2821"/>
      <c r="E2821"/>
      <c r="F2821"/>
    </row>
    <row r="2822" spans="1:6" ht="21" customHeight="1" x14ac:dyDescent="0.25">
      <c r="A2822"/>
      <c r="B2822"/>
      <c r="C2822"/>
      <c r="D2822"/>
      <c r="E2822"/>
      <c r="F2822"/>
    </row>
    <row r="2823" spans="1:6" ht="21" customHeight="1" x14ac:dyDescent="0.25">
      <c r="A2823"/>
      <c r="B2823"/>
      <c r="C2823"/>
      <c r="D2823"/>
      <c r="E2823"/>
      <c r="F2823"/>
    </row>
    <row r="2824" spans="1:6" ht="21" customHeight="1" x14ac:dyDescent="0.25">
      <c r="A2824"/>
      <c r="B2824"/>
      <c r="C2824"/>
      <c r="D2824"/>
      <c r="E2824"/>
      <c r="F2824"/>
    </row>
    <row r="2825" spans="1:6" ht="21" customHeight="1" x14ac:dyDescent="0.25">
      <c r="A2825"/>
      <c r="B2825"/>
      <c r="C2825"/>
      <c r="D2825"/>
      <c r="E2825"/>
      <c r="F2825"/>
    </row>
    <row r="2826" spans="1:6" ht="21" customHeight="1" x14ac:dyDescent="0.25">
      <c r="A2826"/>
      <c r="B2826"/>
      <c r="C2826"/>
      <c r="D2826"/>
      <c r="E2826"/>
      <c r="F2826"/>
    </row>
    <row r="2827" spans="1:6" ht="21" customHeight="1" x14ac:dyDescent="0.25">
      <c r="A2827"/>
      <c r="B2827"/>
      <c r="C2827"/>
      <c r="D2827"/>
      <c r="E2827"/>
      <c r="F2827"/>
    </row>
    <row r="2828" spans="1:6" ht="21" customHeight="1" x14ac:dyDescent="0.25">
      <c r="A2828"/>
      <c r="B2828"/>
      <c r="C2828"/>
      <c r="D2828"/>
      <c r="E2828"/>
      <c r="F2828"/>
    </row>
    <row r="2829" spans="1:6" ht="21" customHeight="1" x14ac:dyDescent="0.25">
      <c r="A2829"/>
      <c r="B2829"/>
      <c r="C2829"/>
      <c r="D2829"/>
      <c r="E2829"/>
      <c r="F2829"/>
    </row>
    <row r="2830" spans="1:6" ht="21" customHeight="1" x14ac:dyDescent="0.25">
      <c r="A2830"/>
      <c r="B2830"/>
      <c r="C2830"/>
      <c r="D2830"/>
      <c r="E2830"/>
      <c r="F2830"/>
    </row>
    <row r="2831" spans="1:6" ht="23.1" customHeight="1" x14ac:dyDescent="0.25">
      <c r="A2831"/>
      <c r="B2831"/>
      <c r="C2831"/>
      <c r="D2831"/>
      <c r="E2831"/>
      <c r="F2831"/>
    </row>
    <row r="2832" spans="1:6" ht="21" customHeight="1" x14ac:dyDescent="0.25">
      <c r="A2832"/>
      <c r="B2832"/>
      <c r="C2832"/>
      <c r="D2832"/>
      <c r="E2832"/>
      <c r="F2832"/>
    </row>
    <row r="2833" spans="1:6" ht="21" customHeight="1" x14ac:dyDescent="0.25">
      <c r="A2833"/>
      <c r="B2833"/>
      <c r="C2833"/>
      <c r="D2833"/>
      <c r="E2833"/>
      <c r="F2833"/>
    </row>
    <row r="2834" spans="1:6" ht="21" customHeight="1" x14ac:dyDescent="0.25">
      <c r="A2834"/>
      <c r="B2834"/>
      <c r="C2834"/>
      <c r="D2834"/>
      <c r="E2834"/>
      <c r="F2834"/>
    </row>
    <row r="2835" spans="1:6" ht="21" customHeight="1" x14ac:dyDescent="0.25">
      <c r="A2835"/>
      <c r="B2835"/>
      <c r="C2835"/>
      <c r="D2835"/>
      <c r="E2835"/>
      <c r="F2835"/>
    </row>
    <row r="2836" spans="1:6" ht="21" customHeight="1" x14ac:dyDescent="0.25">
      <c r="A2836"/>
      <c r="B2836"/>
      <c r="C2836"/>
      <c r="D2836"/>
      <c r="E2836"/>
      <c r="F2836"/>
    </row>
    <row r="2837" spans="1:6" ht="21" customHeight="1" x14ac:dyDescent="0.25">
      <c r="A2837"/>
      <c r="B2837"/>
      <c r="C2837"/>
      <c r="D2837"/>
      <c r="E2837"/>
      <c r="F2837"/>
    </row>
    <row r="2838" spans="1:6" ht="39" customHeight="1" x14ac:dyDescent="0.25">
      <c r="A2838"/>
      <c r="B2838"/>
      <c r="C2838"/>
      <c r="D2838"/>
      <c r="E2838"/>
      <c r="F2838"/>
    </row>
    <row r="2839" spans="1:6" ht="21" customHeight="1" x14ac:dyDescent="0.25">
      <c r="A2839"/>
      <c r="B2839"/>
      <c r="C2839"/>
      <c r="D2839"/>
      <c r="E2839"/>
      <c r="F2839"/>
    </row>
    <row r="2840" spans="1:6" ht="21" customHeight="1" x14ac:dyDescent="0.25">
      <c r="A2840"/>
      <c r="B2840"/>
      <c r="C2840"/>
      <c r="D2840"/>
      <c r="E2840"/>
      <c r="F2840"/>
    </row>
    <row r="2841" spans="1:6" ht="39" customHeight="1" x14ac:dyDescent="0.25">
      <c r="A2841"/>
      <c r="B2841"/>
      <c r="C2841"/>
      <c r="D2841"/>
      <c r="E2841"/>
      <c r="F2841"/>
    </row>
    <row r="2842" spans="1:6" ht="39" customHeight="1" x14ac:dyDescent="0.25">
      <c r="A2842"/>
      <c r="B2842"/>
      <c r="C2842"/>
      <c r="D2842"/>
      <c r="E2842"/>
      <c r="F2842"/>
    </row>
    <row r="2843" spans="1:6" ht="21" customHeight="1" x14ac:dyDescent="0.25">
      <c r="A2843"/>
      <c r="B2843"/>
      <c r="C2843"/>
      <c r="D2843"/>
      <c r="E2843"/>
      <c r="F2843"/>
    </row>
    <row r="2844" spans="1:6" ht="39" customHeight="1" x14ac:dyDescent="0.25">
      <c r="A2844"/>
      <c r="B2844"/>
      <c r="C2844"/>
      <c r="D2844"/>
      <c r="E2844"/>
      <c r="F2844"/>
    </row>
    <row r="2845" spans="1:6" ht="21" customHeight="1" x14ac:dyDescent="0.25">
      <c r="A2845"/>
      <c r="B2845"/>
      <c r="C2845"/>
      <c r="D2845"/>
      <c r="E2845"/>
      <c r="F2845"/>
    </row>
    <row r="2846" spans="1:6" ht="39" customHeight="1" x14ac:dyDescent="0.25">
      <c r="A2846"/>
      <c r="B2846"/>
      <c r="C2846"/>
      <c r="D2846"/>
      <c r="E2846"/>
      <c r="F2846"/>
    </row>
    <row r="2847" spans="1:6" ht="21" customHeight="1" x14ac:dyDescent="0.25">
      <c r="A2847"/>
      <c r="B2847"/>
      <c r="C2847"/>
      <c r="D2847"/>
      <c r="E2847"/>
      <c r="F2847"/>
    </row>
    <row r="2848" spans="1:6" ht="21" customHeight="1" x14ac:dyDescent="0.25">
      <c r="A2848"/>
      <c r="B2848"/>
      <c r="C2848"/>
      <c r="D2848"/>
      <c r="E2848"/>
      <c r="F2848"/>
    </row>
    <row r="2849" spans="1:6" ht="21" customHeight="1" x14ac:dyDescent="0.25">
      <c r="A2849"/>
      <c r="B2849"/>
      <c r="C2849"/>
      <c r="D2849"/>
      <c r="E2849"/>
      <c r="F2849"/>
    </row>
    <row r="2850" spans="1:6" ht="21" customHeight="1" x14ac:dyDescent="0.25">
      <c r="A2850"/>
      <c r="B2850"/>
      <c r="C2850"/>
      <c r="D2850"/>
      <c r="E2850"/>
      <c r="F2850"/>
    </row>
    <row r="2851" spans="1:6" ht="21" customHeight="1" x14ac:dyDescent="0.25">
      <c r="A2851"/>
      <c r="B2851"/>
      <c r="C2851"/>
      <c r="D2851"/>
      <c r="E2851"/>
      <c r="F2851"/>
    </row>
    <row r="2852" spans="1:6" ht="21" customHeight="1" x14ac:dyDescent="0.25">
      <c r="A2852"/>
      <c r="B2852"/>
      <c r="C2852"/>
      <c r="D2852"/>
      <c r="E2852"/>
      <c r="F2852"/>
    </row>
    <row r="2853" spans="1:6" ht="21" customHeight="1" x14ac:dyDescent="0.25">
      <c r="A2853"/>
      <c r="B2853"/>
      <c r="C2853"/>
      <c r="D2853"/>
      <c r="E2853"/>
      <c r="F2853"/>
    </row>
    <row r="2854" spans="1:6" ht="21" customHeight="1" x14ac:dyDescent="0.25">
      <c r="A2854"/>
      <c r="B2854"/>
      <c r="C2854"/>
      <c r="D2854"/>
      <c r="E2854"/>
      <c r="F2854"/>
    </row>
    <row r="2855" spans="1:6" ht="21" customHeight="1" x14ac:dyDescent="0.25">
      <c r="A2855"/>
      <c r="B2855"/>
      <c r="C2855"/>
      <c r="D2855"/>
      <c r="E2855"/>
      <c r="F2855"/>
    </row>
    <row r="2856" spans="1:6" ht="21" customHeight="1" x14ac:dyDescent="0.25">
      <c r="A2856"/>
      <c r="B2856"/>
      <c r="C2856"/>
      <c r="D2856"/>
      <c r="E2856"/>
      <c r="F2856"/>
    </row>
    <row r="2857" spans="1:6" ht="21" customHeight="1" x14ac:dyDescent="0.25">
      <c r="A2857"/>
      <c r="B2857"/>
      <c r="C2857"/>
      <c r="D2857"/>
      <c r="E2857"/>
      <c r="F2857"/>
    </row>
    <row r="2858" spans="1:6" ht="23.1" customHeight="1" x14ac:dyDescent="0.25">
      <c r="A2858"/>
      <c r="B2858"/>
      <c r="C2858"/>
      <c r="D2858"/>
      <c r="E2858"/>
      <c r="F2858"/>
    </row>
    <row r="2859" spans="1:6" ht="21" customHeight="1" x14ac:dyDescent="0.25">
      <c r="A2859"/>
      <c r="B2859"/>
      <c r="C2859"/>
      <c r="D2859"/>
      <c r="E2859"/>
      <c r="F2859"/>
    </row>
    <row r="2860" spans="1:6" ht="21" customHeight="1" x14ac:dyDescent="0.25">
      <c r="A2860"/>
      <c r="B2860"/>
      <c r="C2860"/>
      <c r="D2860"/>
      <c r="E2860"/>
      <c r="F2860"/>
    </row>
    <row r="2861" spans="1:6" ht="21" customHeight="1" x14ac:dyDescent="0.25">
      <c r="A2861"/>
      <c r="B2861"/>
      <c r="C2861"/>
      <c r="D2861"/>
      <c r="E2861"/>
      <c r="F2861"/>
    </row>
    <row r="2862" spans="1:6" ht="39" customHeight="1" x14ac:dyDescent="0.25">
      <c r="A2862"/>
      <c r="B2862"/>
      <c r="C2862"/>
      <c r="D2862"/>
      <c r="E2862"/>
      <c r="F2862"/>
    </row>
    <row r="2863" spans="1:6" ht="21" customHeight="1" x14ac:dyDescent="0.25">
      <c r="A2863"/>
      <c r="B2863"/>
      <c r="C2863"/>
      <c r="D2863"/>
      <c r="E2863"/>
      <c r="F2863"/>
    </row>
    <row r="2864" spans="1:6" ht="21" customHeight="1" x14ac:dyDescent="0.25">
      <c r="A2864"/>
      <c r="B2864"/>
      <c r="C2864"/>
      <c r="D2864"/>
      <c r="E2864"/>
      <c r="F2864"/>
    </row>
    <row r="2865" spans="1:6" ht="39" customHeight="1" x14ac:dyDescent="0.25">
      <c r="A2865"/>
      <c r="B2865"/>
      <c r="C2865"/>
      <c r="D2865"/>
      <c r="E2865"/>
      <c r="F2865"/>
    </row>
    <row r="2866" spans="1:6" ht="21" customHeight="1" x14ac:dyDescent="0.25">
      <c r="A2866"/>
      <c r="B2866"/>
      <c r="C2866"/>
      <c r="D2866"/>
      <c r="E2866"/>
      <c r="F2866"/>
    </row>
    <row r="2867" spans="1:6" ht="21" customHeight="1" x14ac:dyDescent="0.25">
      <c r="A2867"/>
      <c r="B2867"/>
      <c r="C2867"/>
      <c r="D2867"/>
      <c r="E2867"/>
      <c r="F2867"/>
    </row>
    <row r="2868" spans="1:6" ht="21" customHeight="1" x14ac:dyDescent="0.25">
      <c r="A2868"/>
      <c r="B2868"/>
      <c r="C2868"/>
      <c r="D2868"/>
      <c r="E2868"/>
      <c r="F2868"/>
    </row>
    <row r="2869" spans="1:6" ht="39" customHeight="1" x14ac:dyDescent="0.25">
      <c r="A2869"/>
      <c r="B2869"/>
      <c r="C2869"/>
      <c r="D2869"/>
      <c r="E2869"/>
      <c r="F2869"/>
    </row>
    <row r="2870" spans="1:6" ht="39" customHeight="1" x14ac:dyDescent="0.25">
      <c r="A2870"/>
      <c r="B2870"/>
      <c r="C2870"/>
      <c r="D2870"/>
      <c r="E2870"/>
      <c r="F2870"/>
    </row>
    <row r="2871" spans="1:6" ht="21" customHeight="1" x14ac:dyDescent="0.25">
      <c r="A2871"/>
      <c r="B2871"/>
      <c r="C2871"/>
      <c r="D2871"/>
      <c r="E2871"/>
      <c r="F2871"/>
    </row>
    <row r="2872" spans="1:6" ht="39" customHeight="1" x14ac:dyDescent="0.25">
      <c r="A2872"/>
      <c r="B2872"/>
      <c r="C2872"/>
      <c r="D2872"/>
      <c r="E2872"/>
      <c r="F2872"/>
    </row>
    <row r="2873" spans="1:6" ht="21" customHeight="1" x14ac:dyDescent="0.25">
      <c r="A2873"/>
      <c r="B2873"/>
      <c r="C2873"/>
      <c r="D2873"/>
      <c r="E2873"/>
      <c r="F2873"/>
    </row>
    <row r="2874" spans="1:6" ht="39" customHeight="1" x14ac:dyDescent="0.25">
      <c r="A2874"/>
      <c r="B2874"/>
      <c r="C2874"/>
      <c r="D2874"/>
      <c r="E2874"/>
      <c r="F2874"/>
    </row>
    <row r="2875" spans="1:6" ht="21" customHeight="1" x14ac:dyDescent="0.25">
      <c r="A2875"/>
      <c r="B2875"/>
      <c r="C2875"/>
      <c r="D2875"/>
      <c r="E2875"/>
      <c r="F2875"/>
    </row>
    <row r="2876" spans="1:6" ht="21" customHeight="1" x14ac:dyDescent="0.25">
      <c r="A2876"/>
      <c r="B2876"/>
      <c r="C2876"/>
      <c r="D2876"/>
      <c r="E2876"/>
      <c r="F2876"/>
    </row>
    <row r="2877" spans="1:6" ht="21" customHeight="1" x14ac:dyDescent="0.25">
      <c r="A2877"/>
      <c r="B2877"/>
      <c r="C2877"/>
      <c r="D2877"/>
      <c r="E2877"/>
      <c r="F2877"/>
    </row>
    <row r="2878" spans="1:6" ht="21" customHeight="1" x14ac:dyDescent="0.25">
      <c r="A2878"/>
      <c r="B2878"/>
      <c r="C2878"/>
      <c r="D2878"/>
      <c r="E2878"/>
      <c r="F2878"/>
    </row>
    <row r="2879" spans="1:6" ht="21" customHeight="1" x14ac:dyDescent="0.25">
      <c r="A2879"/>
      <c r="B2879"/>
      <c r="C2879"/>
      <c r="D2879"/>
      <c r="E2879"/>
      <c r="F2879"/>
    </row>
    <row r="2880" spans="1:6" ht="21" customHeight="1" x14ac:dyDescent="0.25">
      <c r="A2880"/>
      <c r="B2880"/>
      <c r="C2880"/>
      <c r="D2880"/>
      <c r="E2880"/>
      <c r="F2880"/>
    </row>
    <row r="2881" spans="1:6" ht="21" customHeight="1" x14ac:dyDescent="0.25">
      <c r="A2881"/>
      <c r="B2881"/>
      <c r="C2881"/>
      <c r="D2881"/>
      <c r="E2881"/>
      <c r="F2881"/>
    </row>
    <row r="2882" spans="1:6" ht="21" customHeight="1" x14ac:dyDescent="0.25">
      <c r="A2882"/>
      <c r="B2882"/>
      <c r="C2882"/>
      <c r="D2882"/>
      <c r="E2882"/>
      <c r="F2882"/>
    </row>
    <row r="2883" spans="1:6" ht="21" customHeight="1" x14ac:dyDescent="0.25">
      <c r="A2883"/>
      <c r="B2883"/>
      <c r="C2883"/>
      <c r="D2883"/>
      <c r="E2883"/>
      <c r="F2883"/>
    </row>
    <row r="2884" spans="1:6" ht="21" customHeight="1" x14ac:dyDescent="0.25">
      <c r="A2884"/>
      <c r="B2884"/>
      <c r="C2884"/>
      <c r="D2884"/>
      <c r="E2884"/>
      <c r="F2884"/>
    </row>
    <row r="2885" spans="1:6" ht="21" customHeight="1" x14ac:dyDescent="0.25">
      <c r="A2885"/>
      <c r="B2885"/>
      <c r="C2885"/>
      <c r="D2885"/>
      <c r="E2885"/>
      <c r="F2885"/>
    </row>
    <row r="2886" spans="1:6" ht="23.1" customHeight="1" x14ac:dyDescent="0.25">
      <c r="A2886"/>
      <c r="B2886"/>
      <c r="C2886"/>
      <c r="D2886"/>
      <c r="E2886"/>
      <c r="F2886"/>
    </row>
    <row r="2887" spans="1:6" ht="21" customHeight="1" x14ac:dyDescent="0.25">
      <c r="A2887"/>
      <c r="B2887"/>
      <c r="C2887"/>
      <c r="D2887"/>
      <c r="E2887"/>
      <c r="F2887"/>
    </row>
    <row r="2888" spans="1:6" ht="21" customHeight="1" x14ac:dyDescent="0.25">
      <c r="A2888"/>
      <c r="B2888"/>
      <c r="C2888"/>
      <c r="D2888"/>
      <c r="E2888"/>
      <c r="F2888"/>
    </row>
    <row r="2889" spans="1:6" ht="21" customHeight="1" x14ac:dyDescent="0.25">
      <c r="A2889"/>
      <c r="B2889"/>
      <c r="C2889"/>
      <c r="D2889"/>
      <c r="E2889"/>
      <c r="F2889"/>
    </row>
    <row r="2890" spans="1:6" ht="39" customHeight="1" x14ac:dyDescent="0.25">
      <c r="A2890"/>
      <c r="B2890"/>
      <c r="C2890"/>
      <c r="D2890"/>
      <c r="E2890"/>
      <c r="F2890"/>
    </row>
    <row r="2891" spans="1:6" ht="21" customHeight="1" x14ac:dyDescent="0.25">
      <c r="A2891"/>
      <c r="B2891"/>
      <c r="C2891"/>
      <c r="D2891"/>
      <c r="E2891"/>
      <c r="F2891"/>
    </row>
    <row r="2892" spans="1:6" ht="21" customHeight="1" x14ac:dyDescent="0.25">
      <c r="A2892"/>
      <c r="B2892"/>
      <c r="C2892"/>
      <c r="D2892"/>
      <c r="E2892"/>
      <c r="F2892"/>
    </row>
    <row r="2893" spans="1:6" ht="21" customHeight="1" x14ac:dyDescent="0.25">
      <c r="A2893"/>
      <c r="B2893"/>
      <c r="C2893"/>
      <c r="D2893"/>
      <c r="E2893"/>
      <c r="F2893"/>
    </row>
    <row r="2894" spans="1:6" ht="21" customHeight="1" x14ac:dyDescent="0.25">
      <c r="A2894"/>
      <c r="B2894"/>
      <c r="C2894"/>
      <c r="D2894"/>
      <c r="E2894"/>
      <c r="F2894"/>
    </row>
    <row r="2895" spans="1:6" ht="21" customHeight="1" x14ac:dyDescent="0.25">
      <c r="A2895"/>
      <c r="B2895"/>
      <c r="C2895"/>
      <c r="D2895"/>
      <c r="E2895"/>
      <c r="F2895"/>
    </row>
    <row r="2896" spans="1:6" ht="21" customHeight="1" x14ac:dyDescent="0.25">
      <c r="A2896"/>
      <c r="B2896"/>
      <c r="C2896"/>
      <c r="D2896"/>
      <c r="E2896"/>
      <c r="F2896"/>
    </row>
    <row r="2897" spans="1:6" ht="39" customHeight="1" x14ac:dyDescent="0.25">
      <c r="A2897"/>
      <c r="B2897"/>
      <c r="C2897"/>
      <c r="D2897"/>
      <c r="E2897"/>
      <c r="F2897"/>
    </row>
    <row r="2898" spans="1:6" ht="21" customHeight="1" x14ac:dyDescent="0.25">
      <c r="A2898"/>
      <c r="B2898"/>
      <c r="C2898"/>
      <c r="D2898"/>
      <c r="E2898"/>
      <c r="F2898"/>
    </row>
    <row r="2899" spans="1:6" ht="21" customHeight="1" x14ac:dyDescent="0.25">
      <c r="A2899"/>
      <c r="B2899"/>
      <c r="C2899"/>
      <c r="D2899"/>
      <c r="E2899"/>
      <c r="F2899"/>
    </row>
    <row r="2900" spans="1:6" ht="39" customHeight="1" x14ac:dyDescent="0.25">
      <c r="A2900"/>
      <c r="B2900"/>
      <c r="C2900"/>
      <c r="D2900"/>
      <c r="E2900"/>
      <c r="F2900"/>
    </row>
    <row r="2901" spans="1:6" ht="21" customHeight="1" x14ac:dyDescent="0.25">
      <c r="A2901"/>
      <c r="B2901"/>
      <c r="C2901"/>
      <c r="D2901"/>
      <c r="E2901"/>
      <c r="F2901"/>
    </row>
    <row r="2902" spans="1:6" ht="39" customHeight="1" x14ac:dyDescent="0.25">
      <c r="A2902"/>
      <c r="B2902"/>
      <c r="C2902"/>
      <c r="D2902"/>
      <c r="E2902"/>
      <c r="F2902"/>
    </row>
    <row r="2903" spans="1:6" ht="21" customHeight="1" x14ac:dyDescent="0.25">
      <c r="A2903"/>
      <c r="B2903"/>
      <c r="C2903"/>
      <c r="D2903"/>
      <c r="E2903"/>
      <c r="F2903"/>
    </row>
    <row r="2904" spans="1:6" ht="21" customHeight="1" x14ac:dyDescent="0.25">
      <c r="A2904"/>
      <c r="B2904"/>
      <c r="C2904"/>
      <c r="D2904"/>
      <c r="E2904"/>
      <c r="F2904"/>
    </row>
    <row r="2905" spans="1:6" ht="21" customHeight="1" x14ac:dyDescent="0.25">
      <c r="A2905"/>
      <c r="B2905"/>
      <c r="C2905"/>
      <c r="D2905"/>
      <c r="E2905"/>
      <c r="F2905"/>
    </row>
    <row r="2906" spans="1:6" ht="21" customHeight="1" x14ac:dyDescent="0.25">
      <c r="A2906"/>
      <c r="B2906"/>
      <c r="C2906"/>
      <c r="D2906"/>
      <c r="E2906"/>
      <c r="F2906"/>
    </row>
    <row r="2907" spans="1:6" ht="21" customHeight="1" x14ac:dyDescent="0.25">
      <c r="A2907"/>
      <c r="B2907"/>
      <c r="C2907"/>
      <c r="D2907"/>
      <c r="E2907"/>
      <c r="F2907"/>
    </row>
    <row r="2908" spans="1:6" ht="21" customHeight="1" x14ac:dyDescent="0.25">
      <c r="A2908"/>
      <c r="B2908"/>
      <c r="C2908"/>
      <c r="D2908"/>
      <c r="E2908"/>
      <c r="F2908"/>
    </row>
    <row r="2909" spans="1:6" ht="21" customHeight="1" x14ac:dyDescent="0.25">
      <c r="A2909"/>
      <c r="B2909"/>
      <c r="C2909"/>
      <c r="D2909"/>
      <c r="E2909"/>
      <c r="F2909"/>
    </row>
    <row r="2910" spans="1:6" ht="21" customHeight="1" x14ac:dyDescent="0.25">
      <c r="A2910"/>
      <c r="B2910"/>
      <c r="C2910"/>
      <c r="D2910"/>
      <c r="E2910"/>
      <c r="F2910"/>
    </row>
    <row r="2911" spans="1:6" ht="21" customHeight="1" x14ac:dyDescent="0.25">
      <c r="A2911"/>
      <c r="B2911"/>
      <c r="C2911"/>
      <c r="D2911"/>
      <c r="E2911"/>
      <c r="F2911"/>
    </row>
    <row r="2912" spans="1:6" ht="21" customHeight="1" x14ac:dyDescent="0.25">
      <c r="A2912"/>
      <c r="B2912"/>
      <c r="C2912"/>
      <c r="D2912"/>
      <c r="E2912"/>
      <c r="F2912"/>
    </row>
    <row r="2913" spans="1:6" ht="21" customHeight="1" x14ac:dyDescent="0.25">
      <c r="A2913"/>
      <c r="B2913"/>
      <c r="C2913"/>
      <c r="D2913"/>
      <c r="E2913"/>
      <c r="F2913"/>
    </row>
    <row r="2914" spans="1:6" ht="23.1" customHeight="1" x14ac:dyDescent="0.25">
      <c r="A2914"/>
      <c r="B2914"/>
      <c r="C2914"/>
      <c r="D2914"/>
      <c r="E2914"/>
      <c r="F2914"/>
    </row>
    <row r="2915" spans="1:6" ht="21" customHeight="1" x14ac:dyDescent="0.25">
      <c r="A2915"/>
      <c r="B2915"/>
      <c r="C2915"/>
      <c r="D2915"/>
      <c r="E2915"/>
      <c r="F2915"/>
    </row>
    <row r="2916" spans="1:6" ht="21" customHeight="1" x14ac:dyDescent="0.25">
      <c r="A2916"/>
      <c r="B2916"/>
      <c r="C2916"/>
      <c r="D2916"/>
      <c r="E2916"/>
      <c r="F2916"/>
    </row>
    <row r="2917" spans="1:6" ht="21" customHeight="1" x14ac:dyDescent="0.25">
      <c r="A2917"/>
      <c r="B2917"/>
      <c r="C2917"/>
      <c r="D2917"/>
      <c r="E2917"/>
      <c r="F2917"/>
    </row>
    <row r="2918" spans="1:6" ht="39" customHeight="1" x14ac:dyDescent="0.25">
      <c r="A2918"/>
      <c r="B2918"/>
      <c r="C2918"/>
      <c r="D2918"/>
      <c r="E2918"/>
      <c r="F2918"/>
    </row>
    <row r="2919" spans="1:6" ht="21" customHeight="1" x14ac:dyDescent="0.25">
      <c r="A2919"/>
      <c r="B2919"/>
      <c r="C2919"/>
      <c r="D2919"/>
      <c r="E2919"/>
      <c r="F2919"/>
    </row>
    <row r="2920" spans="1:6" ht="21" customHeight="1" x14ac:dyDescent="0.25">
      <c r="A2920"/>
      <c r="B2920"/>
      <c r="C2920"/>
      <c r="D2920"/>
      <c r="E2920"/>
      <c r="F2920"/>
    </row>
    <row r="2921" spans="1:6" ht="21" customHeight="1" x14ac:dyDescent="0.25">
      <c r="A2921"/>
      <c r="B2921"/>
      <c r="C2921"/>
      <c r="D2921"/>
      <c r="E2921"/>
      <c r="F2921"/>
    </row>
    <row r="2922" spans="1:6" ht="21" customHeight="1" x14ac:dyDescent="0.25">
      <c r="A2922"/>
      <c r="B2922"/>
      <c r="C2922"/>
      <c r="D2922"/>
      <c r="E2922"/>
      <c r="F2922"/>
    </row>
    <row r="2923" spans="1:6" ht="21" customHeight="1" x14ac:dyDescent="0.25">
      <c r="A2923"/>
      <c r="B2923"/>
      <c r="C2923"/>
      <c r="D2923"/>
      <c r="E2923"/>
      <c r="F2923"/>
    </row>
    <row r="2924" spans="1:6" ht="21" customHeight="1" x14ac:dyDescent="0.25">
      <c r="A2924"/>
      <c r="B2924"/>
      <c r="C2924"/>
      <c r="D2924"/>
      <c r="E2924"/>
      <c r="F2924"/>
    </row>
    <row r="2925" spans="1:6" ht="21" customHeight="1" x14ac:dyDescent="0.25">
      <c r="A2925"/>
      <c r="B2925"/>
      <c r="C2925"/>
      <c r="D2925"/>
      <c r="E2925"/>
      <c r="F2925"/>
    </row>
    <row r="2926" spans="1:6" ht="21" customHeight="1" x14ac:dyDescent="0.25">
      <c r="A2926"/>
      <c r="B2926"/>
      <c r="C2926"/>
      <c r="D2926"/>
      <c r="E2926"/>
      <c r="F2926"/>
    </row>
    <row r="2927" spans="1:6" ht="21" customHeight="1" x14ac:dyDescent="0.25">
      <c r="A2927"/>
      <c r="B2927"/>
      <c r="C2927"/>
      <c r="D2927"/>
      <c r="E2927"/>
      <c r="F2927"/>
    </row>
    <row r="2928" spans="1:6" ht="39" customHeight="1" x14ac:dyDescent="0.25">
      <c r="A2928"/>
      <c r="B2928"/>
      <c r="C2928"/>
      <c r="D2928"/>
      <c r="E2928"/>
      <c r="F2928"/>
    </row>
    <row r="2929" spans="1:6" ht="21" customHeight="1" x14ac:dyDescent="0.25">
      <c r="A2929"/>
      <c r="B2929"/>
      <c r="C2929"/>
      <c r="D2929"/>
      <c r="E2929"/>
      <c r="F2929"/>
    </row>
    <row r="2930" spans="1:6" ht="39" customHeight="1" x14ac:dyDescent="0.25">
      <c r="A2930"/>
      <c r="B2930"/>
      <c r="C2930"/>
      <c r="D2930"/>
      <c r="E2930"/>
      <c r="F2930"/>
    </row>
    <row r="2931" spans="1:6" ht="21" customHeight="1" x14ac:dyDescent="0.25">
      <c r="A2931"/>
      <c r="B2931"/>
      <c r="C2931"/>
      <c r="D2931"/>
      <c r="E2931"/>
      <c r="F2931"/>
    </row>
    <row r="2932" spans="1:6" ht="21" customHeight="1" x14ac:dyDescent="0.25">
      <c r="A2932"/>
      <c r="B2932"/>
      <c r="C2932"/>
      <c r="D2932"/>
      <c r="E2932"/>
      <c r="F2932"/>
    </row>
    <row r="2933" spans="1:6" ht="21" customHeight="1" x14ac:dyDescent="0.25">
      <c r="A2933"/>
      <c r="B2933"/>
      <c r="C2933"/>
      <c r="D2933"/>
      <c r="E2933"/>
      <c r="F2933"/>
    </row>
    <row r="2934" spans="1:6" ht="21" customHeight="1" x14ac:dyDescent="0.25">
      <c r="A2934"/>
      <c r="B2934"/>
      <c r="C2934"/>
      <c r="D2934"/>
      <c r="E2934"/>
      <c r="F2934"/>
    </row>
    <row r="2935" spans="1:6" ht="21" customHeight="1" x14ac:dyDescent="0.25">
      <c r="A2935"/>
      <c r="B2935"/>
      <c r="C2935"/>
      <c r="D2935"/>
      <c r="E2935"/>
      <c r="F2935"/>
    </row>
    <row r="2936" spans="1:6" ht="21" customHeight="1" x14ac:dyDescent="0.25">
      <c r="A2936"/>
      <c r="B2936"/>
      <c r="C2936"/>
      <c r="D2936"/>
      <c r="E2936"/>
      <c r="F2936"/>
    </row>
    <row r="2937" spans="1:6" ht="21" customHeight="1" x14ac:dyDescent="0.25">
      <c r="A2937"/>
      <c r="B2937"/>
      <c r="C2937"/>
      <c r="D2937"/>
      <c r="E2937"/>
      <c r="F2937"/>
    </row>
    <row r="2938" spans="1:6" ht="21" customHeight="1" x14ac:dyDescent="0.25">
      <c r="A2938"/>
      <c r="B2938"/>
      <c r="C2938"/>
      <c r="D2938"/>
      <c r="E2938"/>
      <c r="F2938"/>
    </row>
    <row r="2939" spans="1:6" ht="21" customHeight="1" x14ac:dyDescent="0.25">
      <c r="A2939"/>
      <c r="B2939"/>
      <c r="C2939"/>
      <c r="D2939"/>
      <c r="E2939"/>
      <c r="F2939"/>
    </row>
    <row r="2940" spans="1:6" ht="21" customHeight="1" x14ac:dyDescent="0.25">
      <c r="A2940"/>
      <c r="B2940"/>
      <c r="C2940"/>
      <c r="D2940"/>
      <c r="E2940"/>
      <c r="F2940"/>
    </row>
    <row r="2941" spans="1:6" ht="21" customHeight="1" x14ac:dyDescent="0.25">
      <c r="A2941"/>
      <c r="B2941"/>
      <c r="C2941"/>
      <c r="D2941"/>
      <c r="E2941"/>
      <c r="F2941"/>
    </row>
    <row r="2942" spans="1:6" ht="23.1" customHeight="1" x14ac:dyDescent="0.25">
      <c r="A2942"/>
      <c r="B2942"/>
      <c r="C2942"/>
      <c r="D2942"/>
      <c r="E2942"/>
      <c r="F2942"/>
    </row>
    <row r="2943" spans="1:6" ht="21" customHeight="1" x14ac:dyDescent="0.25">
      <c r="A2943"/>
      <c r="B2943"/>
      <c r="C2943"/>
      <c r="D2943"/>
      <c r="E2943"/>
      <c r="F2943"/>
    </row>
    <row r="2944" spans="1:6" ht="21" customHeight="1" x14ac:dyDescent="0.25">
      <c r="A2944"/>
      <c r="B2944"/>
      <c r="C2944"/>
      <c r="D2944"/>
      <c r="E2944"/>
      <c r="F2944"/>
    </row>
    <row r="2945" spans="1:6" ht="21" customHeight="1" x14ac:dyDescent="0.25">
      <c r="A2945"/>
      <c r="B2945"/>
      <c r="C2945"/>
      <c r="D2945"/>
      <c r="E2945"/>
      <c r="F2945"/>
    </row>
    <row r="2946" spans="1:6" ht="39" customHeight="1" x14ac:dyDescent="0.25">
      <c r="A2946"/>
      <c r="B2946"/>
      <c r="C2946"/>
      <c r="D2946"/>
      <c r="E2946"/>
      <c r="F2946"/>
    </row>
    <row r="2947" spans="1:6" ht="21" customHeight="1" x14ac:dyDescent="0.25">
      <c r="A2947"/>
      <c r="B2947"/>
      <c r="C2947"/>
      <c r="D2947"/>
      <c r="E2947"/>
      <c r="F2947"/>
    </row>
    <row r="2948" spans="1:6" ht="21" customHeight="1" x14ac:dyDescent="0.25">
      <c r="A2948"/>
      <c r="B2948"/>
      <c r="C2948"/>
      <c r="D2948"/>
      <c r="E2948"/>
      <c r="F2948"/>
    </row>
    <row r="2949" spans="1:6" ht="21" customHeight="1" x14ac:dyDescent="0.25">
      <c r="A2949"/>
      <c r="B2949"/>
      <c r="C2949"/>
      <c r="D2949"/>
      <c r="E2949"/>
      <c r="F2949"/>
    </row>
    <row r="2950" spans="1:6" ht="21" customHeight="1" x14ac:dyDescent="0.25">
      <c r="A2950"/>
      <c r="B2950"/>
      <c r="C2950"/>
      <c r="D2950"/>
      <c r="E2950"/>
      <c r="F2950"/>
    </row>
    <row r="2951" spans="1:6" ht="21" customHeight="1" x14ac:dyDescent="0.25">
      <c r="A2951"/>
      <c r="B2951"/>
      <c r="C2951"/>
      <c r="D2951"/>
      <c r="E2951"/>
      <c r="F2951"/>
    </row>
    <row r="2952" spans="1:6" ht="21" customHeight="1" x14ac:dyDescent="0.25">
      <c r="A2952"/>
      <c r="B2952"/>
      <c r="C2952"/>
      <c r="D2952"/>
      <c r="E2952"/>
      <c r="F2952"/>
    </row>
    <row r="2953" spans="1:6" ht="21" customHeight="1" x14ac:dyDescent="0.25">
      <c r="A2953"/>
      <c r="B2953"/>
      <c r="C2953"/>
      <c r="D2953"/>
      <c r="E2953"/>
      <c r="F2953"/>
    </row>
    <row r="2954" spans="1:6" ht="21" customHeight="1" x14ac:dyDescent="0.25">
      <c r="A2954"/>
      <c r="B2954"/>
      <c r="C2954"/>
      <c r="D2954"/>
      <c r="E2954"/>
      <c r="F2954"/>
    </row>
    <row r="2955" spans="1:6" ht="21" customHeight="1" x14ac:dyDescent="0.25">
      <c r="A2955"/>
      <c r="B2955"/>
      <c r="C2955"/>
      <c r="D2955"/>
      <c r="E2955"/>
      <c r="F2955"/>
    </row>
    <row r="2956" spans="1:6" ht="39" customHeight="1" x14ac:dyDescent="0.25">
      <c r="A2956"/>
      <c r="B2956"/>
      <c r="C2956"/>
      <c r="D2956"/>
      <c r="E2956"/>
      <c r="F2956"/>
    </row>
    <row r="2957" spans="1:6" ht="21" customHeight="1" x14ac:dyDescent="0.25">
      <c r="A2957"/>
      <c r="B2957"/>
      <c r="C2957"/>
      <c r="D2957"/>
      <c r="E2957"/>
      <c r="F2957"/>
    </row>
    <row r="2958" spans="1:6" ht="39" customHeight="1" x14ac:dyDescent="0.25">
      <c r="A2958"/>
      <c r="B2958"/>
      <c r="C2958"/>
      <c r="D2958"/>
      <c r="E2958"/>
      <c r="F2958"/>
    </row>
    <row r="2959" spans="1:6" ht="21" customHeight="1" x14ac:dyDescent="0.25">
      <c r="A2959"/>
      <c r="B2959"/>
      <c r="C2959"/>
      <c r="D2959"/>
      <c r="E2959"/>
      <c r="F2959"/>
    </row>
    <row r="2960" spans="1:6" ht="39" customHeight="1" x14ac:dyDescent="0.25">
      <c r="A2960"/>
      <c r="B2960"/>
      <c r="C2960"/>
      <c r="D2960"/>
      <c r="E2960"/>
      <c r="F2960"/>
    </row>
    <row r="2961" spans="1:6" ht="21" customHeight="1" x14ac:dyDescent="0.25">
      <c r="A2961"/>
      <c r="B2961"/>
      <c r="C2961"/>
      <c r="D2961"/>
      <c r="E2961"/>
      <c r="F2961"/>
    </row>
    <row r="2962" spans="1:6" ht="21" customHeight="1" x14ac:dyDescent="0.25">
      <c r="A2962"/>
      <c r="B2962"/>
      <c r="C2962"/>
      <c r="D2962"/>
      <c r="E2962"/>
      <c r="F2962"/>
    </row>
    <row r="2963" spans="1:6" ht="21" customHeight="1" x14ac:dyDescent="0.25">
      <c r="A2963"/>
      <c r="B2963"/>
      <c r="C2963"/>
      <c r="D2963"/>
      <c r="E2963"/>
      <c r="F2963"/>
    </row>
    <row r="2964" spans="1:6" ht="21" customHeight="1" x14ac:dyDescent="0.25">
      <c r="A2964"/>
      <c r="B2964"/>
      <c r="C2964"/>
      <c r="D2964"/>
      <c r="E2964"/>
      <c r="F2964"/>
    </row>
    <row r="2965" spans="1:6" ht="21" customHeight="1" x14ac:dyDescent="0.25">
      <c r="A2965"/>
      <c r="B2965"/>
      <c r="C2965"/>
      <c r="D2965"/>
      <c r="E2965"/>
      <c r="F2965"/>
    </row>
    <row r="2966" spans="1:6" ht="21" customHeight="1" x14ac:dyDescent="0.25">
      <c r="A2966"/>
      <c r="B2966"/>
      <c r="C2966"/>
      <c r="D2966"/>
      <c r="E2966"/>
      <c r="F2966"/>
    </row>
    <row r="2967" spans="1:6" ht="21" customHeight="1" x14ac:dyDescent="0.25">
      <c r="A2967"/>
      <c r="B2967"/>
      <c r="C2967"/>
      <c r="D2967"/>
      <c r="E2967"/>
      <c r="F2967"/>
    </row>
    <row r="2968" spans="1:6" ht="21" customHeight="1" x14ac:dyDescent="0.25">
      <c r="A2968"/>
      <c r="B2968"/>
      <c r="C2968"/>
      <c r="D2968"/>
      <c r="E2968"/>
      <c r="F2968"/>
    </row>
    <row r="2969" spans="1:6" ht="21" customHeight="1" x14ac:dyDescent="0.25">
      <c r="A2969"/>
      <c r="B2969"/>
      <c r="C2969"/>
      <c r="D2969"/>
      <c r="E2969"/>
      <c r="F2969"/>
    </row>
    <row r="2970" spans="1:6" ht="21" customHeight="1" x14ac:dyDescent="0.25">
      <c r="A2970"/>
      <c r="B2970"/>
      <c r="C2970"/>
      <c r="D2970"/>
      <c r="E2970"/>
      <c r="F2970"/>
    </row>
    <row r="2971" spans="1:6" ht="21" customHeight="1" x14ac:dyDescent="0.25">
      <c r="A2971"/>
      <c r="B2971"/>
      <c r="C2971"/>
      <c r="D2971"/>
      <c r="E2971"/>
      <c r="F2971"/>
    </row>
    <row r="2972" spans="1:6" ht="23.1" customHeight="1" x14ac:dyDescent="0.25">
      <c r="A2972"/>
      <c r="B2972"/>
      <c r="C2972"/>
      <c r="D2972"/>
      <c r="E2972"/>
      <c r="F2972"/>
    </row>
    <row r="2973" spans="1:6" ht="21" customHeight="1" x14ac:dyDescent="0.25">
      <c r="A2973"/>
      <c r="B2973"/>
      <c r="C2973"/>
      <c r="D2973"/>
      <c r="E2973"/>
      <c r="F2973"/>
    </row>
    <row r="2974" spans="1:6" ht="21" customHeight="1" x14ac:dyDescent="0.25">
      <c r="A2974"/>
      <c r="B2974"/>
      <c r="C2974"/>
      <c r="D2974"/>
      <c r="E2974"/>
      <c r="F2974"/>
    </row>
    <row r="2975" spans="1:6" ht="21" customHeight="1" x14ac:dyDescent="0.25">
      <c r="A2975"/>
      <c r="B2975"/>
      <c r="C2975"/>
      <c r="D2975"/>
      <c r="E2975"/>
      <c r="F2975"/>
    </row>
    <row r="2976" spans="1:6" ht="39" customHeight="1" x14ac:dyDescent="0.25">
      <c r="A2976"/>
      <c r="B2976"/>
      <c r="C2976"/>
      <c r="D2976"/>
      <c r="E2976"/>
      <c r="F2976"/>
    </row>
    <row r="2977" spans="1:6" ht="21" customHeight="1" x14ac:dyDescent="0.25">
      <c r="A2977"/>
      <c r="B2977"/>
      <c r="C2977"/>
      <c r="D2977"/>
      <c r="E2977"/>
      <c r="F2977"/>
    </row>
    <row r="2978" spans="1:6" ht="21" customHeight="1" x14ac:dyDescent="0.25">
      <c r="A2978"/>
      <c r="B2978"/>
      <c r="C2978"/>
      <c r="D2978"/>
      <c r="E2978"/>
      <c r="F2978"/>
    </row>
    <row r="2979" spans="1:6" ht="21" customHeight="1" x14ac:dyDescent="0.25">
      <c r="A2979"/>
      <c r="B2979"/>
      <c r="C2979"/>
      <c r="D2979"/>
      <c r="E2979"/>
      <c r="F2979"/>
    </row>
    <row r="2980" spans="1:6" ht="21" customHeight="1" x14ac:dyDescent="0.25">
      <c r="A2980"/>
      <c r="B2980"/>
      <c r="C2980"/>
      <c r="D2980"/>
      <c r="E2980"/>
      <c r="F2980"/>
    </row>
    <row r="2981" spans="1:6" ht="21" customHeight="1" x14ac:dyDescent="0.25">
      <c r="A2981"/>
      <c r="B2981"/>
      <c r="C2981"/>
      <c r="D2981"/>
      <c r="E2981"/>
      <c r="F2981"/>
    </row>
    <row r="2982" spans="1:6" ht="21" customHeight="1" x14ac:dyDescent="0.25">
      <c r="A2982"/>
      <c r="B2982"/>
      <c r="C2982"/>
      <c r="D2982"/>
      <c r="E2982"/>
      <c r="F2982"/>
    </row>
    <row r="2983" spans="1:6" ht="21" customHeight="1" x14ac:dyDescent="0.25">
      <c r="A2983"/>
      <c r="B2983"/>
      <c r="C2983"/>
      <c r="D2983"/>
      <c r="E2983"/>
      <c r="F2983"/>
    </row>
    <row r="2984" spans="1:6" ht="39" customHeight="1" x14ac:dyDescent="0.25">
      <c r="A2984"/>
      <c r="B2984"/>
      <c r="C2984"/>
      <c r="D2984"/>
      <c r="E2984"/>
      <c r="F2984"/>
    </row>
    <row r="2985" spans="1:6" ht="21" customHeight="1" x14ac:dyDescent="0.25">
      <c r="A2985"/>
      <c r="B2985"/>
      <c r="C2985"/>
      <c r="D2985"/>
      <c r="E2985"/>
      <c r="F2985"/>
    </row>
    <row r="2986" spans="1:6" ht="21" customHeight="1" x14ac:dyDescent="0.25">
      <c r="A2986"/>
      <c r="B2986"/>
      <c r="C2986"/>
      <c r="D2986"/>
      <c r="E2986"/>
      <c r="F2986"/>
    </row>
    <row r="2987" spans="1:6" ht="39" customHeight="1" x14ac:dyDescent="0.25">
      <c r="A2987"/>
      <c r="B2987"/>
      <c r="C2987"/>
      <c r="D2987"/>
      <c r="E2987"/>
      <c r="F2987"/>
    </row>
    <row r="2988" spans="1:6" ht="21" customHeight="1" x14ac:dyDescent="0.25">
      <c r="A2988"/>
      <c r="B2988"/>
      <c r="C2988"/>
      <c r="D2988"/>
      <c r="E2988"/>
      <c r="F2988"/>
    </row>
    <row r="2989" spans="1:6" ht="39" customHeight="1" x14ac:dyDescent="0.25">
      <c r="A2989"/>
      <c r="B2989"/>
      <c r="C2989"/>
      <c r="D2989"/>
      <c r="E2989"/>
      <c r="F2989"/>
    </row>
    <row r="2990" spans="1:6" ht="21" customHeight="1" x14ac:dyDescent="0.25">
      <c r="A2990"/>
      <c r="B2990"/>
      <c r="C2990"/>
      <c r="D2990"/>
      <c r="E2990"/>
      <c r="F2990"/>
    </row>
    <row r="2991" spans="1:6" ht="21" customHeight="1" x14ac:dyDescent="0.25">
      <c r="A2991"/>
      <c r="B2991"/>
      <c r="C2991"/>
      <c r="D2991"/>
      <c r="E2991"/>
      <c r="F2991"/>
    </row>
    <row r="2992" spans="1:6" ht="21" customHeight="1" x14ac:dyDescent="0.25">
      <c r="A2992"/>
      <c r="B2992"/>
      <c r="C2992"/>
      <c r="D2992"/>
      <c r="E2992"/>
      <c r="F2992"/>
    </row>
    <row r="2993" spans="1:6" ht="21" customHeight="1" x14ac:dyDescent="0.25">
      <c r="A2993"/>
      <c r="B2993"/>
      <c r="C2993"/>
      <c r="D2993"/>
      <c r="E2993"/>
      <c r="F2993"/>
    </row>
    <row r="2994" spans="1:6" ht="21" customHeight="1" x14ac:dyDescent="0.25">
      <c r="A2994"/>
      <c r="B2994"/>
      <c r="C2994"/>
      <c r="D2994"/>
      <c r="E2994"/>
      <c r="F2994"/>
    </row>
    <row r="2995" spans="1:6" ht="21" customHeight="1" x14ac:dyDescent="0.25">
      <c r="A2995"/>
      <c r="B2995"/>
      <c r="C2995"/>
      <c r="D2995"/>
      <c r="E2995"/>
      <c r="F2995"/>
    </row>
    <row r="2996" spans="1:6" ht="21" customHeight="1" x14ac:dyDescent="0.25">
      <c r="A2996"/>
      <c r="B2996"/>
      <c r="C2996"/>
      <c r="D2996"/>
      <c r="E2996"/>
      <c r="F2996"/>
    </row>
    <row r="2997" spans="1:6" ht="21" customHeight="1" x14ac:dyDescent="0.25">
      <c r="A2997"/>
      <c r="B2997"/>
      <c r="C2997"/>
      <c r="D2997"/>
      <c r="E2997"/>
      <c r="F2997"/>
    </row>
    <row r="2998" spans="1:6" ht="21" customHeight="1" x14ac:dyDescent="0.25">
      <c r="A2998"/>
      <c r="B2998"/>
      <c r="C2998"/>
      <c r="D2998"/>
      <c r="E2998"/>
      <c r="F2998"/>
    </row>
    <row r="2999" spans="1:6" ht="21" customHeight="1" x14ac:dyDescent="0.25">
      <c r="A2999"/>
      <c r="B2999"/>
      <c r="C2999"/>
      <c r="D2999"/>
      <c r="E2999"/>
      <c r="F2999"/>
    </row>
    <row r="3000" spans="1:6" ht="21" customHeight="1" x14ac:dyDescent="0.25">
      <c r="A3000"/>
      <c r="B3000"/>
      <c r="C3000"/>
      <c r="D3000"/>
      <c r="E3000"/>
      <c r="F3000"/>
    </row>
    <row r="3001" spans="1:6" ht="21" customHeight="1" x14ac:dyDescent="0.25">
      <c r="A3001"/>
      <c r="B3001"/>
      <c r="C3001"/>
      <c r="D3001"/>
      <c r="E3001"/>
      <c r="F3001"/>
    </row>
    <row r="3002" spans="1:6" ht="21" customHeight="1" x14ac:dyDescent="0.25">
      <c r="A3002"/>
      <c r="B3002"/>
      <c r="C3002"/>
      <c r="D3002"/>
      <c r="E3002"/>
      <c r="F3002"/>
    </row>
    <row r="3003" spans="1:6" ht="23.1" customHeight="1" x14ac:dyDescent="0.25">
      <c r="A3003"/>
      <c r="B3003"/>
      <c r="C3003"/>
      <c r="D3003"/>
      <c r="E3003"/>
      <c r="F3003"/>
    </row>
    <row r="3004" spans="1:6" ht="21" customHeight="1" x14ac:dyDescent="0.25">
      <c r="A3004"/>
      <c r="B3004"/>
      <c r="C3004"/>
      <c r="D3004"/>
      <c r="E3004"/>
      <c r="F3004"/>
    </row>
    <row r="3005" spans="1:6" ht="21" customHeight="1" x14ac:dyDescent="0.25">
      <c r="A3005"/>
      <c r="B3005"/>
      <c r="C3005"/>
      <c r="D3005"/>
      <c r="E3005"/>
      <c r="F3005"/>
    </row>
    <row r="3006" spans="1:6" ht="21" customHeight="1" x14ac:dyDescent="0.25">
      <c r="A3006"/>
      <c r="B3006"/>
      <c r="C3006"/>
      <c r="D3006"/>
      <c r="E3006"/>
      <c r="F3006"/>
    </row>
    <row r="3007" spans="1:6" ht="39" customHeight="1" x14ac:dyDescent="0.25">
      <c r="A3007"/>
      <c r="B3007"/>
      <c r="C3007"/>
      <c r="D3007"/>
      <c r="E3007"/>
      <c r="F3007"/>
    </row>
    <row r="3008" spans="1:6" ht="21" customHeight="1" x14ac:dyDescent="0.25">
      <c r="A3008"/>
      <c r="B3008"/>
      <c r="C3008"/>
      <c r="D3008"/>
      <c r="E3008"/>
      <c r="F3008"/>
    </row>
    <row r="3009" spans="1:6" ht="21" customHeight="1" x14ac:dyDescent="0.25">
      <c r="A3009"/>
      <c r="B3009"/>
      <c r="C3009"/>
      <c r="D3009"/>
      <c r="E3009"/>
      <c r="F3009"/>
    </row>
    <row r="3010" spans="1:6" ht="21" customHeight="1" x14ac:dyDescent="0.25">
      <c r="A3010"/>
      <c r="B3010"/>
      <c r="C3010"/>
      <c r="D3010"/>
      <c r="E3010"/>
      <c r="F3010"/>
    </row>
    <row r="3011" spans="1:6" ht="21" customHeight="1" x14ac:dyDescent="0.25">
      <c r="A3011"/>
      <c r="B3011"/>
      <c r="C3011"/>
      <c r="D3011"/>
      <c r="E3011"/>
      <c r="F3011"/>
    </row>
    <row r="3012" spans="1:6" ht="21" customHeight="1" x14ac:dyDescent="0.25">
      <c r="A3012"/>
      <c r="B3012"/>
      <c r="C3012"/>
      <c r="D3012"/>
      <c r="E3012"/>
      <c r="F3012"/>
    </row>
    <row r="3013" spans="1:6" ht="21" customHeight="1" x14ac:dyDescent="0.25">
      <c r="A3013"/>
      <c r="B3013"/>
      <c r="C3013"/>
      <c r="D3013"/>
      <c r="E3013"/>
      <c r="F3013"/>
    </row>
    <row r="3014" spans="1:6" ht="39" customHeight="1" x14ac:dyDescent="0.25">
      <c r="A3014"/>
      <c r="B3014"/>
      <c r="C3014"/>
      <c r="D3014"/>
      <c r="E3014"/>
      <c r="F3014"/>
    </row>
    <row r="3015" spans="1:6" ht="39" customHeight="1" x14ac:dyDescent="0.25">
      <c r="A3015"/>
      <c r="B3015"/>
      <c r="C3015"/>
      <c r="D3015"/>
      <c r="E3015"/>
      <c r="F3015"/>
    </row>
    <row r="3016" spans="1:6" ht="21" customHeight="1" x14ac:dyDescent="0.25">
      <c r="A3016"/>
      <c r="B3016"/>
      <c r="C3016"/>
      <c r="D3016"/>
      <c r="E3016"/>
      <c r="F3016"/>
    </row>
    <row r="3017" spans="1:6" ht="21" customHeight="1" x14ac:dyDescent="0.25">
      <c r="A3017"/>
      <c r="B3017"/>
      <c r="C3017"/>
      <c r="D3017"/>
      <c r="E3017"/>
      <c r="F3017"/>
    </row>
    <row r="3018" spans="1:6" ht="21" customHeight="1" x14ac:dyDescent="0.25">
      <c r="A3018"/>
      <c r="B3018"/>
      <c r="C3018"/>
      <c r="D3018"/>
      <c r="E3018"/>
      <c r="F3018"/>
    </row>
    <row r="3019" spans="1:6" ht="39" customHeight="1" x14ac:dyDescent="0.25">
      <c r="A3019"/>
      <c r="B3019"/>
      <c r="C3019"/>
      <c r="D3019"/>
      <c r="E3019"/>
      <c r="F3019"/>
    </row>
    <row r="3020" spans="1:6" ht="21" customHeight="1" x14ac:dyDescent="0.25">
      <c r="A3020"/>
      <c r="B3020"/>
      <c r="C3020"/>
      <c r="D3020"/>
      <c r="E3020"/>
      <c r="F3020"/>
    </row>
    <row r="3021" spans="1:6" ht="39" customHeight="1" x14ac:dyDescent="0.25">
      <c r="A3021"/>
      <c r="B3021"/>
      <c r="C3021"/>
      <c r="D3021"/>
      <c r="E3021"/>
      <c r="F3021"/>
    </row>
    <row r="3022" spans="1:6" ht="21" customHeight="1" x14ac:dyDescent="0.25">
      <c r="A3022"/>
      <c r="B3022"/>
      <c r="C3022"/>
      <c r="D3022"/>
      <c r="E3022"/>
      <c r="F3022"/>
    </row>
    <row r="3023" spans="1:6" ht="21" customHeight="1" x14ac:dyDescent="0.25">
      <c r="A3023"/>
      <c r="B3023"/>
      <c r="C3023"/>
      <c r="D3023"/>
      <c r="E3023"/>
      <c r="F3023"/>
    </row>
    <row r="3024" spans="1:6" ht="21" customHeight="1" x14ac:dyDescent="0.25">
      <c r="A3024"/>
      <c r="B3024"/>
      <c r="C3024"/>
      <c r="D3024"/>
      <c r="E3024"/>
      <c r="F3024"/>
    </row>
    <row r="3025" spans="1:6" ht="21" customHeight="1" x14ac:dyDescent="0.25">
      <c r="A3025"/>
      <c r="B3025"/>
      <c r="C3025"/>
      <c r="D3025"/>
      <c r="E3025"/>
      <c r="F3025"/>
    </row>
    <row r="3026" spans="1:6" ht="21" customHeight="1" x14ac:dyDescent="0.25">
      <c r="A3026"/>
      <c r="B3026"/>
      <c r="C3026"/>
      <c r="D3026"/>
      <c r="E3026"/>
      <c r="F3026"/>
    </row>
    <row r="3027" spans="1:6" ht="21" customHeight="1" x14ac:dyDescent="0.25">
      <c r="A3027"/>
      <c r="B3027"/>
      <c r="C3027"/>
      <c r="D3027"/>
      <c r="E3027"/>
      <c r="F3027"/>
    </row>
    <row r="3028" spans="1:6" ht="21" customHeight="1" x14ac:dyDescent="0.25">
      <c r="A3028"/>
      <c r="B3028"/>
      <c r="C3028"/>
      <c r="D3028"/>
      <c r="E3028"/>
      <c r="F3028"/>
    </row>
    <row r="3029" spans="1:6" ht="21" customHeight="1" x14ac:dyDescent="0.25">
      <c r="A3029"/>
      <c r="B3029"/>
      <c r="C3029"/>
      <c r="D3029"/>
      <c r="E3029"/>
      <c r="F3029"/>
    </row>
    <row r="3030" spans="1:6" ht="21" customHeight="1" x14ac:dyDescent="0.25">
      <c r="A3030"/>
      <c r="B3030"/>
      <c r="C3030"/>
      <c r="D3030"/>
      <c r="E3030"/>
      <c r="F3030"/>
    </row>
    <row r="3031" spans="1:6" ht="21" customHeight="1" x14ac:dyDescent="0.25">
      <c r="A3031"/>
      <c r="B3031"/>
      <c r="C3031"/>
      <c r="D3031"/>
      <c r="E3031"/>
      <c r="F3031"/>
    </row>
    <row r="3032" spans="1:6" ht="21" customHeight="1" x14ac:dyDescent="0.25">
      <c r="A3032"/>
      <c r="B3032"/>
      <c r="C3032"/>
      <c r="D3032"/>
      <c r="E3032"/>
      <c r="F3032"/>
    </row>
    <row r="3033" spans="1:6" ht="21" customHeight="1" x14ac:dyDescent="0.25">
      <c r="A3033"/>
      <c r="B3033"/>
      <c r="C3033"/>
      <c r="D3033"/>
      <c r="E3033"/>
      <c r="F3033"/>
    </row>
    <row r="3034" spans="1:6" ht="21" customHeight="1" x14ac:dyDescent="0.25">
      <c r="A3034"/>
      <c r="B3034"/>
      <c r="C3034"/>
      <c r="D3034"/>
      <c r="E3034"/>
      <c r="F3034"/>
    </row>
    <row r="3035" spans="1:6" ht="23.1" customHeight="1" x14ac:dyDescent="0.25">
      <c r="A3035"/>
      <c r="B3035"/>
      <c r="C3035"/>
      <c r="D3035"/>
      <c r="E3035"/>
      <c r="F3035"/>
    </row>
    <row r="3036" spans="1:6" ht="21" customHeight="1" x14ac:dyDescent="0.25">
      <c r="A3036"/>
      <c r="B3036"/>
      <c r="C3036"/>
      <c r="D3036"/>
      <c r="E3036"/>
      <c r="F3036"/>
    </row>
    <row r="3037" spans="1:6" ht="21" customHeight="1" x14ac:dyDescent="0.25">
      <c r="A3037"/>
      <c r="B3037"/>
      <c r="C3037"/>
      <c r="D3037"/>
      <c r="E3037"/>
      <c r="F3037"/>
    </row>
    <row r="3038" spans="1:6" ht="21" customHeight="1" x14ac:dyDescent="0.25">
      <c r="A3038"/>
      <c r="B3038"/>
      <c r="C3038"/>
      <c r="D3038"/>
      <c r="E3038"/>
      <c r="F3038"/>
    </row>
    <row r="3039" spans="1:6" ht="21" customHeight="1" x14ac:dyDescent="0.25">
      <c r="A3039"/>
      <c r="B3039"/>
      <c r="C3039"/>
      <c r="D3039"/>
      <c r="E3039"/>
      <c r="F3039"/>
    </row>
    <row r="3040" spans="1:6" ht="21" customHeight="1" x14ac:dyDescent="0.25">
      <c r="A3040"/>
      <c r="B3040"/>
      <c r="C3040"/>
      <c r="D3040"/>
      <c r="E3040"/>
      <c r="F3040"/>
    </row>
    <row r="3041" spans="1:6" ht="21" customHeight="1" x14ac:dyDescent="0.25">
      <c r="A3041"/>
      <c r="B3041"/>
      <c r="C3041"/>
      <c r="D3041"/>
      <c r="E3041"/>
      <c r="F3041"/>
    </row>
    <row r="3042" spans="1:6" ht="21" customHeight="1" x14ac:dyDescent="0.25">
      <c r="A3042"/>
      <c r="B3042"/>
      <c r="C3042"/>
      <c r="D3042"/>
      <c r="E3042"/>
      <c r="F3042"/>
    </row>
    <row r="3043" spans="1:6" ht="21" customHeight="1" x14ac:dyDescent="0.25">
      <c r="A3043"/>
      <c r="B3043"/>
      <c r="C3043"/>
      <c r="D3043"/>
      <c r="E3043"/>
      <c r="F3043"/>
    </row>
    <row r="3044" spans="1:6" ht="21" customHeight="1" x14ac:dyDescent="0.25">
      <c r="A3044"/>
      <c r="B3044"/>
      <c r="C3044"/>
      <c r="D3044"/>
      <c r="E3044"/>
      <c r="F3044"/>
    </row>
    <row r="3045" spans="1:6" ht="21" customHeight="1" x14ac:dyDescent="0.25">
      <c r="A3045"/>
      <c r="B3045"/>
      <c r="C3045"/>
      <c r="D3045"/>
      <c r="E3045"/>
      <c r="F3045"/>
    </row>
    <row r="3046" spans="1:6" ht="21" customHeight="1" x14ac:dyDescent="0.25">
      <c r="A3046"/>
      <c r="B3046"/>
      <c r="C3046"/>
      <c r="D3046"/>
      <c r="E3046"/>
      <c r="F3046"/>
    </row>
    <row r="3047" spans="1:6" ht="21" customHeight="1" x14ac:dyDescent="0.25">
      <c r="A3047"/>
      <c r="B3047"/>
      <c r="C3047"/>
      <c r="D3047"/>
      <c r="E3047"/>
      <c r="F3047"/>
    </row>
    <row r="3048" spans="1:6" ht="39" customHeight="1" x14ac:dyDescent="0.25">
      <c r="A3048"/>
      <c r="B3048"/>
      <c r="C3048"/>
      <c r="D3048"/>
      <c r="E3048"/>
      <c r="F3048"/>
    </row>
    <row r="3049" spans="1:6" ht="21" customHeight="1" x14ac:dyDescent="0.25">
      <c r="A3049"/>
      <c r="B3049"/>
      <c r="C3049"/>
      <c r="D3049"/>
      <c r="E3049"/>
      <c r="F3049"/>
    </row>
    <row r="3050" spans="1:6" ht="39" customHeight="1" x14ac:dyDescent="0.25">
      <c r="A3050"/>
      <c r="B3050"/>
      <c r="C3050"/>
      <c r="D3050"/>
      <c r="E3050"/>
      <c r="F3050"/>
    </row>
    <row r="3051" spans="1:6" ht="21" customHeight="1" x14ac:dyDescent="0.25">
      <c r="A3051"/>
      <c r="B3051"/>
      <c r="C3051"/>
      <c r="D3051"/>
      <c r="E3051"/>
      <c r="F3051"/>
    </row>
    <row r="3052" spans="1:6" ht="21" customHeight="1" x14ac:dyDescent="0.25">
      <c r="A3052"/>
      <c r="B3052"/>
      <c r="C3052"/>
      <c r="D3052"/>
      <c r="E3052"/>
      <c r="F3052"/>
    </row>
    <row r="3053" spans="1:6" ht="21" customHeight="1" x14ac:dyDescent="0.25">
      <c r="A3053"/>
      <c r="B3053"/>
      <c r="C3053"/>
      <c r="D3053"/>
      <c r="E3053"/>
      <c r="F3053"/>
    </row>
    <row r="3054" spans="1:6" ht="21" customHeight="1" x14ac:dyDescent="0.25">
      <c r="A3054"/>
      <c r="B3054"/>
      <c r="C3054"/>
      <c r="D3054"/>
      <c r="E3054"/>
      <c r="F3054"/>
    </row>
    <row r="3055" spans="1:6" ht="21" customHeight="1" x14ac:dyDescent="0.25">
      <c r="A3055"/>
      <c r="B3055"/>
      <c r="C3055"/>
      <c r="D3055"/>
      <c r="E3055"/>
      <c r="F3055"/>
    </row>
    <row r="3056" spans="1:6" ht="21" customHeight="1" x14ac:dyDescent="0.25">
      <c r="A3056"/>
      <c r="B3056"/>
      <c r="C3056"/>
      <c r="D3056"/>
      <c r="E3056"/>
      <c r="F3056"/>
    </row>
    <row r="3057" spans="1:6" ht="21" customHeight="1" x14ac:dyDescent="0.25">
      <c r="A3057"/>
      <c r="B3057"/>
      <c r="C3057"/>
      <c r="D3057"/>
      <c r="E3057"/>
      <c r="F3057"/>
    </row>
    <row r="3058" spans="1:6" ht="21" customHeight="1" x14ac:dyDescent="0.25">
      <c r="A3058"/>
      <c r="B3058"/>
      <c r="C3058"/>
      <c r="D3058"/>
      <c r="E3058"/>
      <c r="F3058"/>
    </row>
    <row r="3059" spans="1:6" ht="21" customHeight="1" x14ac:dyDescent="0.25">
      <c r="A3059"/>
      <c r="B3059"/>
      <c r="C3059"/>
      <c r="D3059"/>
      <c r="E3059"/>
      <c r="F3059"/>
    </row>
    <row r="3060" spans="1:6" ht="21" customHeight="1" x14ac:dyDescent="0.25">
      <c r="A3060"/>
      <c r="B3060"/>
      <c r="C3060"/>
      <c r="D3060"/>
      <c r="E3060"/>
      <c r="F3060"/>
    </row>
    <row r="3061" spans="1:6" ht="21" customHeight="1" x14ac:dyDescent="0.25">
      <c r="A3061"/>
      <c r="B3061"/>
      <c r="C3061"/>
      <c r="D3061"/>
      <c r="E3061"/>
      <c r="F3061"/>
    </row>
    <row r="3062" spans="1:6" ht="21" customHeight="1" x14ac:dyDescent="0.25">
      <c r="A3062"/>
      <c r="B3062"/>
      <c r="C3062"/>
      <c r="D3062"/>
      <c r="E3062"/>
      <c r="F3062"/>
    </row>
    <row r="3063" spans="1:6" ht="21" customHeight="1" x14ac:dyDescent="0.25">
      <c r="A3063"/>
      <c r="B3063"/>
      <c r="C3063"/>
      <c r="D3063"/>
      <c r="E3063"/>
      <c r="F3063"/>
    </row>
    <row r="3064" spans="1:6" ht="23.1" customHeight="1" x14ac:dyDescent="0.25">
      <c r="A3064"/>
      <c r="B3064"/>
      <c r="C3064"/>
      <c r="D3064"/>
      <c r="E3064"/>
      <c r="F3064"/>
    </row>
    <row r="3065" spans="1:6" ht="21" customHeight="1" x14ac:dyDescent="0.25">
      <c r="A3065"/>
      <c r="B3065"/>
      <c r="C3065"/>
      <c r="D3065"/>
      <c r="E3065"/>
      <c r="F3065"/>
    </row>
    <row r="3066" spans="1:6" ht="21" customHeight="1" x14ac:dyDescent="0.25">
      <c r="A3066"/>
      <c r="B3066"/>
      <c r="C3066"/>
      <c r="D3066"/>
      <c r="E3066"/>
      <c r="F3066"/>
    </row>
    <row r="3067" spans="1:6" ht="21" customHeight="1" x14ac:dyDescent="0.25">
      <c r="A3067"/>
      <c r="B3067"/>
      <c r="C3067"/>
      <c r="D3067"/>
      <c r="E3067"/>
      <c r="F3067"/>
    </row>
    <row r="3068" spans="1:6" ht="39" customHeight="1" x14ac:dyDescent="0.25">
      <c r="A3068"/>
      <c r="B3068"/>
      <c r="C3068"/>
      <c r="D3068"/>
      <c r="E3068"/>
      <c r="F3068"/>
    </row>
    <row r="3069" spans="1:6" ht="21" customHeight="1" x14ac:dyDescent="0.25">
      <c r="A3069"/>
      <c r="B3069"/>
      <c r="C3069"/>
      <c r="D3069"/>
      <c r="E3069"/>
      <c r="F3069"/>
    </row>
    <row r="3070" spans="1:6" ht="21" customHeight="1" x14ac:dyDescent="0.25">
      <c r="A3070"/>
      <c r="B3070"/>
      <c r="C3070"/>
      <c r="D3070"/>
      <c r="E3070"/>
      <c r="F3070"/>
    </row>
    <row r="3071" spans="1:6" ht="21" customHeight="1" x14ac:dyDescent="0.25">
      <c r="A3071"/>
      <c r="B3071"/>
      <c r="C3071"/>
      <c r="D3071"/>
      <c r="E3071"/>
      <c r="F3071"/>
    </row>
    <row r="3072" spans="1:6" ht="21" customHeight="1" x14ac:dyDescent="0.25">
      <c r="A3072"/>
      <c r="B3072"/>
      <c r="C3072"/>
      <c r="D3072"/>
      <c r="E3072"/>
      <c r="F3072"/>
    </row>
    <row r="3073" spans="1:6" ht="39" customHeight="1" x14ac:dyDescent="0.25">
      <c r="A3073"/>
      <c r="B3073"/>
      <c r="C3073"/>
      <c r="D3073"/>
      <c r="E3073"/>
      <c r="F3073"/>
    </row>
    <row r="3074" spans="1:6" ht="39" customHeight="1" x14ac:dyDescent="0.25">
      <c r="A3074"/>
      <c r="B3074"/>
      <c r="C3074"/>
      <c r="D3074"/>
      <c r="E3074"/>
      <c r="F3074"/>
    </row>
    <row r="3075" spans="1:6" ht="21" customHeight="1" x14ac:dyDescent="0.25">
      <c r="A3075"/>
      <c r="B3075"/>
      <c r="C3075"/>
      <c r="D3075"/>
      <c r="E3075"/>
      <c r="F3075"/>
    </row>
    <row r="3076" spans="1:6" ht="21" customHeight="1" x14ac:dyDescent="0.25">
      <c r="A3076"/>
      <c r="B3076"/>
      <c r="C3076"/>
      <c r="D3076"/>
      <c r="E3076"/>
      <c r="F3076"/>
    </row>
    <row r="3077" spans="1:6" ht="21" customHeight="1" x14ac:dyDescent="0.25">
      <c r="A3077"/>
      <c r="B3077"/>
      <c r="C3077"/>
      <c r="D3077"/>
      <c r="E3077"/>
      <c r="F3077"/>
    </row>
    <row r="3078" spans="1:6" ht="39" customHeight="1" x14ac:dyDescent="0.25">
      <c r="A3078"/>
      <c r="B3078"/>
      <c r="C3078"/>
      <c r="D3078"/>
      <c r="E3078"/>
      <c r="F3078"/>
    </row>
    <row r="3079" spans="1:6" ht="21" customHeight="1" x14ac:dyDescent="0.25">
      <c r="A3079"/>
      <c r="B3079"/>
      <c r="C3079"/>
      <c r="D3079"/>
      <c r="E3079"/>
      <c r="F3079"/>
    </row>
    <row r="3080" spans="1:6" ht="39" customHeight="1" x14ac:dyDescent="0.25">
      <c r="A3080"/>
      <c r="B3080"/>
      <c r="C3080"/>
      <c r="D3080"/>
      <c r="E3080"/>
      <c r="F3080"/>
    </row>
    <row r="3081" spans="1:6" ht="21" customHeight="1" x14ac:dyDescent="0.25">
      <c r="A3081"/>
      <c r="B3081"/>
      <c r="C3081"/>
      <c r="D3081"/>
      <c r="E3081"/>
      <c r="F3081"/>
    </row>
    <row r="3082" spans="1:6" ht="21" customHeight="1" x14ac:dyDescent="0.25">
      <c r="A3082"/>
      <c r="B3082"/>
      <c r="C3082"/>
      <c r="D3082"/>
      <c r="E3082"/>
      <c r="F3082"/>
    </row>
    <row r="3083" spans="1:6" ht="21" customHeight="1" x14ac:dyDescent="0.25">
      <c r="A3083"/>
      <c r="B3083"/>
      <c r="C3083"/>
      <c r="D3083"/>
      <c r="E3083"/>
      <c r="F3083"/>
    </row>
    <row r="3084" spans="1:6" ht="21" customHeight="1" x14ac:dyDescent="0.25">
      <c r="A3084"/>
      <c r="B3084"/>
      <c r="C3084"/>
      <c r="D3084"/>
      <c r="E3084"/>
      <c r="F3084"/>
    </row>
    <row r="3085" spans="1:6" ht="21" customHeight="1" x14ac:dyDescent="0.25">
      <c r="A3085"/>
      <c r="B3085"/>
      <c r="C3085"/>
      <c r="D3085"/>
      <c r="E3085"/>
      <c r="F3085"/>
    </row>
    <row r="3086" spans="1:6" ht="21" customHeight="1" x14ac:dyDescent="0.25">
      <c r="A3086"/>
      <c r="B3086"/>
      <c r="C3086"/>
      <c r="D3086"/>
      <c r="E3086"/>
      <c r="F3086"/>
    </row>
    <row r="3087" spans="1:6" ht="21" customHeight="1" x14ac:dyDescent="0.25">
      <c r="A3087"/>
      <c r="B3087"/>
      <c r="C3087"/>
      <c r="D3087"/>
      <c r="E3087"/>
      <c r="F3087"/>
    </row>
    <row r="3088" spans="1:6" ht="21" customHeight="1" x14ac:dyDescent="0.25">
      <c r="A3088"/>
      <c r="B3088"/>
      <c r="C3088"/>
      <c r="D3088"/>
      <c r="E3088"/>
      <c r="F3088"/>
    </row>
    <row r="3089" spans="1:6" ht="21" customHeight="1" x14ac:dyDescent="0.25">
      <c r="A3089"/>
      <c r="B3089"/>
      <c r="C3089"/>
      <c r="D3089"/>
      <c r="E3089"/>
      <c r="F3089"/>
    </row>
    <row r="3090" spans="1:6" ht="21" customHeight="1" x14ac:dyDescent="0.25">
      <c r="A3090"/>
      <c r="B3090"/>
      <c r="C3090"/>
      <c r="D3090"/>
      <c r="E3090"/>
      <c r="F3090"/>
    </row>
    <row r="3091" spans="1:6" ht="21" customHeight="1" x14ac:dyDescent="0.25">
      <c r="A3091"/>
      <c r="B3091"/>
      <c r="C3091"/>
      <c r="D3091"/>
      <c r="E3091"/>
      <c r="F3091"/>
    </row>
    <row r="3092" spans="1:6" ht="23.1" customHeight="1" x14ac:dyDescent="0.25">
      <c r="A3092"/>
      <c r="B3092"/>
      <c r="C3092"/>
      <c r="D3092"/>
      <c r="E3092"/>
      <c r="F3092"/>
    </row>
    <row r="3093" spans="1:6" ht="21" customHeight="1" x14ac:dyDescent="0.25">
      <c r="A3093"/>
      <c r="B3093"/>
      <c r="C3093"/>
      <c r="D3093"/>
      <c r="E3093"/>
      <c r="F3093"/>
    </row>
    <row r="3094" spans="1:6" ht="21" customHeight="1" x14ac:dyDescent="0.25">
      <c r="A3094"/>
      <c r="B3094"/>
      <c r="C3094"/>
      <c r="D3094"/>
      <c r="E3094"/>
      <c r="F3094"/>
    </row>
    <row r="3095" spans="1:6" ht="21" customHeight="1" x14ac:dyDescent="0.25">
      <c r="A3095"/>
      <c r="B3095"/>
      <c r="C3095"/>
      <c r="D3095"/>
      <c r="E3095"/>
      <c r="F3095"/>
    </row>
    <row r="3096" spans="1:6" ht="39" customHeight="1" x14ac:dyDescent="0.25">
      <c r="A3096"/>
      <c r="B3096"/>
      <c r="C3096"/>
      <c r="D3096"/>
      <c r="E3096"/>
      <c r="F3096"/>
    </row>
    <row r="3097" spans="1:6" ht="21" customHeight="1" x14ac:dyDescent="0.25">
      <c r="A3097"/>
      <c r="B3097"/>
      <c r="C3097"/>
      <c r="D3097"/>
      <c r="E3097"/>
      <c r="F3097"/>
    </row>
    <row r="3098" spans="1:6" ht="21" customHeight="1" x14ac:dyDescent="0.25">
      <c r="A3098"/>
      <c r="B3098"/>
      <c r="C3098"/>
      <c r="D3098"/>
      <c r="E3098"/>
      <c r="F3098"/>
    </row>
    <row r="3099" spans="1:6" ht="21" customHeight="1" x14ac:dyDescent="0.25">
      <c r="A3099"/>
      <c r="B3099"/>
      <c r="C3099"/>
      <c r="D3099"/>
      <c r="E3099"/>
      <c r="F3099"/>
    </row>
    <row r="3100" spans="1:6" ht="21" customHeight="1" x14ac:dyDescent="0.25">
      <c r="A3100"/>
      <c r="B3100"/>
      <c r="C3100"/>
      <c r="D3100"/>
      <c r="E3100"/>
      <c r="F3100"/>
    </row>
    <row r="3101" spans="1:6" ht="39" customHeight="1" x14ac:dyDescent="0.25">
      <c r="A3101"/>
      <c r="B3101"/>
      <c r="C3101"/>
      <c r="D3101"/>
      <c r="E3101"/>
      <c r="F3101"/>
    </row>
    <row r="3102" spans="1:6" ht="39" customHeight="1" x14ac:dyDescent="0.25">
      <c r="A3102"/>
      <c r="B3102"/>
      <c r="C3102"/>
      <c r="D3102"/>
      <c r="E3102"/>
      <c r="F3102"/>
    </row>
    <row r="3103" spans="1:6" ht="21" customHeight="1" x14ac:dyDescent="0.25">
      <c r="A3103"/>
      <c r="B3103"/>
      <c r="C3103"/>
      <c r="D3103"/>
      <c r="E3103"/>
      <c r="F3103"/>
    </row>
    <row r="3104" spans="1:6" ht="21" customHeight="1" x14ac:dyDescent="0.25">
      <c r="A3104"/>
      <c r="B3104"/>
      <c r="C3104"/>
      <c r="D3104"/>
      <c r="E3104"/>
      <c r="F3104"/>
    </row>
    <row r="3105" spans="1:6" ht="21" customHeight="1" x14ac:dyDescent="0.25">
      <c r="A3105"/>
      <c r="B3105"/>
      <c r="C3105"/>
      <c r="D3105"/>
      <c r="E3105"/>
      <c r="F3105"/>
    </row>
    <row r="3106" spans="1:6" ht="39" customHeight="1" x14ac:dyDescent="0.25">
      <c r="A3106"/>
      <c r="B3106"/>
      <c r="C3106"/>
      <c r="D3106"/>
      <c r="E3106"/>
      <c r="F3106"/>
    </row>
    <row r="3107" spans="1:6" ht="21" customHeight="1" x14ac:dyDescent="0.25">
      <c r="A3107"/>
      <c r="B3107"/>
      <c r="C3107"/>
      <c r="D3107"/>
      <c r="E3107"/>
      <c r="F3107"/>
    </row>
    <row r="3108" spans="1:6" ht="39" customHeight="1" x14ac:dyDescent="0.25">
      <c r="A3108"/>
      <c r="B3108"/>
      <c r="C3108"/>
      <c r="D3108"/>
      <c r="E3108"/>
      <c r="F3108"/>
    </row>
    <row r="3109" spans="1:6" ht="21" customHeight="1" x14ac:dyDescent="0.25">
      <c r="A3109"/>
      <c r="B3109"/>
      <c r="C3109"/>
      <c r="D3109"/>
      <c r="E3109"/>
      <c r="F3109"/>
    </row>
    <row r="3110" spans="1:6" ht="21" customHeight="1" x14ac:dyDescent="0.25">
      <c r="A3110"/>
      <c r="B3110"/>
      <c r="C3110"/>
      <c r="D3110"/>
      <c r="E3110"/>
      <c r="F3110"/>
    </row>
    <row r="3111" spans="1:6" ht="21" customHeight="1" x14ac:dyDescent="0.25">
      <c r="A3111"/>
      <c r="B3111"/>
      <c r="C3111"/>
      <c r="D3111"/>
      <c r="E3111"/>
      <c r="F3111"/>
    </row>
    <row r="3112" spans="1:6" ht="21" customHeight="1" x14ac:dyDescent="0.25">
      <c r="A3112"/>
      <c r="B3112"/>
      <c r="C3112"/>
      <c r="D3112"/>
      <c r="E3112"/>
      <c r="F3112"/>
    </row>
    <row r="3113" spans="1:6" ht="21" customHeight="1" x14ac:dyDescent="0.25">
      <c r="A3113"/>
      <c r="B3113"/>
      <c r="C3113"/>
      <c r="D3113"/>
      <c r="E3113"/>
      <c r="F3113"/>
    </row>
    <row r="3114" spans="1:6" ht="21" customHeight="1" x14ac:dyDescent="0.25">
      <c r="A3114"/>
      <c r="B3114"/>
      <c r="C3114"/>
      <c r="D3114"/>
      <c r="E3114"/>
      <c r="F3114"/>
    </row>
    <row r="3115" spans="1:6" ht="21" customHeight="1" x14ac:dyDescent="0.25">
      <c r="A3115"/>
      <c r="B3115"/>
      <c r="C3115"/>
      <c r="D3115"/>
      <c r="E3115"/>
      <c r="F3115"/>
    </row>
    <row r="3116" spans="1:6" ht="21" customHeight="1" x14ac:dyDescent="0.25">
      <c r="A3116"/>
      <c r="B3116"/>
      <c r="C3116"/>
      <c r="D3116"/>
      <c r="E3116"/>
      <c r="F3116"/>
    </row>
    <row r="3117" spans="1:6" ht="21" customHeight="1" x14ac:dyDescent="0.25">
      <c r="A3117"/>
      <c r="B3117"/>
      <c r="C3117"/>
      <c r="D3117"/>
      <c r="E3117"/>
      <c r="F3117"/>
    </row>
    <row r="3118" spans="1:6" ht="21" customHeight="1" x14ac:dyDescent="0.25">
      <c r="A3118"/>
      <c r="B3118"/>
      <c r="C3118"/>
      <c r="D3118"/>
      <c r="E3118"/>
      <c r="F3118"/>
    </row>
    <row r="3119" spans="1:6" ht="21" customHeight="1" x14ac:dyDescent="0.25">
      <c r="A3119"/>
      <c r="B3119"/>
      <c r="C3119"/>
      <c r="D3119"/>
      <c r="E3119"/>
      <c r="F3119"/>
    </row>
    <row r="3120" spans="1:6" ht="21" customHeight="1" x14ac:dyDescent="0.25">
      <c r="A3120"/>
      <c r="B3120"/>
      <c r="C3120"/>
      <c r="D3120"/>
      <c r="E3120"/>
      <c r="F3120"/>
    </row>
    <row r="3121" spans="1:6" ht="21" customHeight="1" x14ac:dyDescent="0.25">
      <c r="A3121"/>
      <c r="B3121"/>
      <c r="C3121"/>
      <c r="D3121"/>
      <c r="E3121"/>
      <c r="F3121"/>
    </row>
    <row r="3122" spans="1:6" ht="23.1" customHeight="1" x14ac:dyDescent="0.25">
      <c r="A3122"/>
      <c r="B3122"/>
      <c r="C3122"/>
      <c r="D3122"/>
      <c r="E3122"/>
      <c r="F3122"/>
    </row>
    <row r="3123" spans="1:6" ht="21" customHeight="1" x14ac:dyDescent="0.25">
      <c r="A3123"/>
      <c r="B3123"/>
      <c r="C3123"/>
      <c r="D3123"/>
      <c r="E3123"/>
      <c r="F3123"/>
    </row>
    <row r="3124" spans="1:6" ht="21" customHeight="1" x14ac:dyDescent="0.25">
      <c r="A3124"/>
      <c r="B3124"/>
      <c r="C3124"/>
      <c r="D3124"/>
      <c r="E3124"/>
      <c r="F3124"/>
    </row>
    <row r="3125" spans="1:6" ht="21" customHeight="1" x14ac:dyDescent="0.25">
      <c r="A3125"/>
      <c r="B3125"/>
      <c r="C3125"/>
      <c r="D3125"/>
      <c r="E3125"/>
      <c r="F3125"/>
    </row>
    <row r="3126" spans="1:6" ht="21" customHeight="1" x14ac:dyDescent="0.25">
      <c r="A3126"/>
      <c r="B3126"/>
      <c r="C3126"/>
      <c r="D3126"/>
      <c r="E3126"/>
      <c r="F3126"/>
    </row>
    <row r="3127" spans="1:6" ht="21" customHeight="1" x14ac:dyDescent="0.25">
      <c r="A3127"/>
      <c r="B3127"/>
      <c r="C3127"/>
      <c r="D3127"/>
      <c r="E3127"/>
      <c r="F3127"/>
    </row>
    <row r="3128" spans="1:6" ht="21" customHeight="1" x14ac:dyDescent="0.25">
      <c r="A3128"/>
      <c r="B3128"/>
      <c r="C3128"/>
      <c r="D3128"/>
      <c r="E3128"/>
      <c r="F3128"/>
    </row>
    <row r="3129" spans="1:6" ht="21" customHeight="1" x14ac:dyDescent="0.25">
      <c r="A3129"/>
      <c r="B3129"/>
      <c r="C3129"/>
      <c r="D3129"/>
      <c r="E3129"/>
      <c r="F3129"/>
    </row>
    <row r="3130" spans="1:6" ht="21" customHeight="1" x14ac:dyDescent="0.25">
      <c r="A3130"/>
      <c r="B3130"/>
      <c r="C3130"/>
      <c r="D3130"/>
      <c r="E3130"/>
      <c r="F3130"/>
    </row>
    <row r="3131" spans="1:6" ht="21" customHeight="1" x14ac:dyDescent="0.25">
      <c r="A3131"/>
      <c r="B3131"/>
      <c r="C3131"/>
      <c r="D3131"/>
      <c r="E3131"/>
      <c r="F3131"/>
    </row>
    <row r="3132" spans="1:6" ht="21" customHeight="1" x14ac:dyDescent="0.25">
      <c r="A3132"/>
      <c r="B3132"/>
      <c r="C3132"/>
      <c r="D3132"/>
      <c r="E3132"/>
      <c r="F3132"/>
    </row>
    <row r="3133" spans="1:6" ht="21" customHeight="1" x14ac:dyDescent="0.25">
      <c r="A3133"/>
      <c r="B3133"/>
      <c r="C3133"/>
      <c r="D3133"/>
      <c r="E3133"/>
      <c r="F3133"/>
    </row>
    <row r="3134" spans="1:6" ht="39" customHeight="1" x14ac:dyDescent="0.25">
      <c r="A3134"/>
      <c r="B3134"/>
      <c r="C3134"/>
      <c r="D3134"/>
      <c r="E3134"/>
      <c r="F3134"/>
    </row>
    <row r="3135" spans="1:6" ht="21" customHeight="1" x14ac:dyDescent="0.25">
      <c r="A3135"/>
      <c r="B3135"/>
      <c r="C3135"/>
      <c r="D3135"/>
      <c r="E3135"/>
      <c r="F3135"/>
    </row>
    <row r="3136" spans="1:6" ht="39" customHeight="1" x14ac:dyDescent="0.25">
      <c r="A3136"/>
      <c r="B3136"/>
      <c r="C3136"/>
      <c r="D3136"/>
      <c r="E3136"/>
      <c r="F3136"/>
    </row>
    <row r="3137" spans="1:6" ht="21" customHeight="1" x14ac:dyDescent="0.25">
      <c r="A3137"/>
      <c r="B3137"/>
      <c r="C3137"/>
      <c r="D3137"/>
      <c r="E3137"/>
      <c r="F3137"/>
    </row>
    <row r="3138" spans="1:6" ht="21" customHeight="1" x14ac:dyDescent="0.25">
      <c r="A3138"/>
      <c r="B3138"/>
      <c r="C3138"/>
      <c r="D3138"/>
      <c r="E3138"/>
      <c r="F3138"/>
    </row>
    <row r="3139" spans="1:6" ht="21" customHeight="1" x14ac:dyDescent="0.25">
      <c r="A3139"/>
      <c r="B3139"/>
      <c r="C3139"/>
      <c r="D3139"/>
      <c r="E3139"/>
      <c r="F3139"/>
    </row>
    <row r="3140" spans="1:6" ht="21" customHeight="1" x14ac:dyDescent="0.25">
      <c r="A3140"/>
      <c r="B3140"/>
      <c r="C3140"/>
      <c r="D3140"/>
      <c r="E3140"/>
      <c r="F3140"/>
    </row>
    <row r="3141" spans="1:6" ht="21" customHeight="1" x14ac:dyDescent="0.25">
      <c r="A3141"/>
      <c r="B3141"/>
      <c r="C3141"/>
      <c r="D3141"/>
      <c r="E3141"/>
      <c r="F3141"/>
    </row>
    <row r="3142" spans="1:6" ht="21" customHeight="1" x14ac:dyDescent="0.25">
      <c r="A3142"/>
      <c r="B3142"/>
      <c r="C3142"/>
      <c r="D3142"/>
      <c r="E3142"/>
      <c r="F3142"/>
    </row>
    <row r="3143" spans="1:6" ht="21" customHeight="1" x14ac:dyDescent="0.25">
      <c r="A3143"/>
      <c r="B3143"/>
      <c r="C3143"/>
      <c r="D3143"/>
      <c r="E3143"/>
      <c r="F3143"/>
    </row>
    <row r="3144" spans="1:6" ht="21" customHeight="1" x14ac:dyDescent="0.25">
      <c r="A3144"/>
      <c r="B3144"/>
      <c r="C3144"/>
      <c r="D3144"/>
      <c r="E3144"/>
      <c r="F3144"/>
    </row>
    <row r="3145" spans="1:6" ht="21" customHeight="1" x14ac:dyDescent="0.25">
      <c r="A3145"/>
      <c r="B3145"/>
      <c r="C3145"/>
      <c r="D3145"/>
      <c r="E3145"/>
      <c r="F3145"/>
    </row>
    <row r="3146" spans="1:6" ht="21" customHeight="1" x14ac:dyDescent="0.25">
      <c r="A3146"/>
      <c r="B3146"/>
      <c r="C3146"/>
      <c r="D3146"/>
      <c r="E3146"/>
      <c r="F3146"/>
    </row>
    <row r="3147" spans="1:6" ht="21" customHeight="1" x14ac:dyDescent="0.25">
      <c r="A3147"/>
      <c r="B3147"/>
      <c r="C3147"/>
      <c r="D3147"/>
      <c r="E3147"/>
      <c r="F3147"/>
    </row>
    <row r="3148" spans="1:6" ht="21" customHeight="1" x14ac:dyDescent="0.25">
      <c r="A3148"/>
      <c r="B3148"/>
      <c r="C3148"/>
      <c r="D3148"/>
      <c r="E3148"/>
      <c r="F3148"/>
    </row>
    <row r="3149" spans="1:6" ht="21" customHeight="1" x14ac:dyDescent="0.25">
      <c r="A3149"/>
      <c r="B3149"/>
      <c r="C3149"/>
      <c r="D3149"/>
      <c r="E3149"/>
      <c r="F3149"/>
    </row>
    <row r="3150" spans="1:6" ht="23.1" customHeight="1" x14ac:dyDescent="0.25">
      <c r="A3150"/>
      <c r="B3150"/>
      <c r="C3150"/>
      <c r="D3150"/>
      <c r="E3150"/>
      <c r="F3150"/>
    </row>
    <row r="3151" spans="1:6" ht="21" customHeight="1" x14ac:dyDescent="0.25">
      <c r="A3151"/>
      <c r="B3151"/>
      <c r="C3151"/>
      <c r="D3151"/>
      <c r="E3151"/>
      <c r="F3151"/>
    </row>
    <row r="3152" spans="1:6" ht="21" customHeight="1" x14ac:dyDescent="0.25">
      <c r="A3152"/>
      <c r="B3152"/>
      <c r="C3152"/>
      <c r="D3152"/>
      <c r="E3152"/>
      <c r="F3152"/>
    </row>
    <row r="3153" spans="1:6" ht="21" customHeight="1" x14ac:dyDescent="0.25">
      <c r="A3153"/>
      <c r="B3153"/>
      <c r="C3153"/>
      <c r="D3153"/>
      <c r="E3153"/>
      <c r="F3153"/>
    </row>
    <row r="3154" spans="1:6" ht="21" customHeight="1" x14ac:dyDescent="0.25">
      <c r="A3154"/>
      <c r="B3154"/>
      <c r="C3154"/>
      <c r="D3154"/>
      <c r="E3154"/>
      <c r="F3154"/>
    </row>
    <row r="3155" spans="1:6" ht="21" customHeight="1" x14ac:dyDescent="0.25">
      <c r="A3155"/>
      <c r="B3155"/>
      <c r="C3155"/>
      <c r="D3155"/>
      <c r="E3155"/>
      <c r="F3155"/>
    </row>
    <row r="3156" spans="1:6" ht="21" customHeight="1" x14ac:dyDescent="0.25">
      <c r="A3156"/>
      <c r="B3156"/>
      <c r="C3156"/>
      <c r="D3156"/>
      <c r="E3156"/>
      <c r="F3156"/>
    </row>
    <row r="3157" spans="1:6" ht="39" customHeight="1" x14ac:dyDescent="0.25">
      <c r="A3157"/>
      <c r="B3157"/>
      <c r="C3157"/>
      <c r="D3157"/>
      <c r="E3157"/>
      <c r="F3157"/>
    </row>
    <row r="3158" spans="1:6" ht="21" customHeight="1" x14ac:dyDescent="0.25">
      <c r="A3158"/>
      <c r="B3158"/>
      <c r="C3158"/>
      <c r="D3158"/>
      <c r="E3158"/>
      <c r="F3158"/>
    </row>
    <row r="3159" spans="1:6" ht="39" customHeight="1" x14ac:dyDescent="0.25">
      <c r="A3159"/>
      <c r="B3159"/>
      <c r="C3159"/>
      <c r="D3159"/>
      <c r="E3159"/>
      <c r="F3159"/>
    </row>
    <row r="3160" spans="1:6" ht="21" customHeight="1" x14ac:dyDescent="0.25">
      <c r="A3160"/>
      <c r="B3160"/>
      <c r="C3160"/>
      <c r="D3160"/>
      <c r="E3160"/>
      <c r="F3160"/>
    </row>
    <row r="3161" spans="1:6" ht="39" customHeight="1" x14ac:dyDescent="0.25">
      <c r="A3161"/>
      <c r="B3161"/>
      <c r="C3161"/>
      <c r="D3161"/>
      <c r="E3161"/>
      <c r="F3161"/>
    </row>
    <row r="3162" spans="1:6" ht="21" customHeight="1" x14ac:dyDescent="0.25">
      <c r="A3162"/>
      <c r="B3162"/>
      <c r="C3162"/>
      <c r="D3162"/>
      <c r="E3162"/>
      <c r="F3162"/>
    </row>
    <row r="3163" spans="1:6" ht="39" customHeight="1" x14ac:dyDescent="0.25">
      <c r="A3163"/>
      <c r="B3163"/>
      <c r="C3163"/>
      <c r="D3163"/>
      <c r="E3163"/>
      <c r="F3163"/>
    </row>
    <row r="3164" spans="1:6" ht="21" customHeight="1" x14ac:dyDescent="0.25">
      <c r="A3164"/>
      <c r="B3164"/>
      <c r="C3164"/>
      <c r="D3164"/>
      <c r="E3164"/>
      <c r="F3164"/>
    </row>
    <row r="3165" spans="1:6" ht="39" customHeight="1" x14ac:dyDescent="0.25">
      <c r="A3165"/>
      <c r="B3165"/>
      <c r="C3165"/>
      <c r="D3165"/>
      <c r="E3165"/>
      <c r="F3165"/>
    </row>
    <row r="3166" spans="1:6" ht="21" customHeight="1" x14ac:dyDescent="0.25">
      <c r="A3166"/>
      <c r="B3166"/>
      <c r="C3166"/>
      <c r="D3166"/>
      <c r="E3166"/>
      <c r="F3166"/>
    </row>
    <row r="3167" spans="1:6" ht="21" customHeight="1" x14ac:dyDescent="0.25">
      <c r="A3167"/>
      <c r="B3167"/>
      <c r="C3167"/>
      <c r="D3167"/>
      <c r="E3167"/>
      <c r="F3167"/>
    </row>
    <row r="3168" spans="1:6" ht="21" customHeight="1" x14ac:dyDescent="0.25">
      <c r="A3168"/>
      <c r="B3168"/>
      <c r="C3168"/>
      <c r="D3168"/>
      <c r="E3168"/>
      <c r="F3168"/>
    </row>
    <row r="3169" spans="1:6" ht="21" customHeight="1" x14ac:dyDescent="0.25">
      <c r="A3169"/>
      <c r="B3169"/>
      <c r="C3169"/>
      <c r="D3169"/>
      <c r="E3169"/>
      <c r="F3169"/>
    </row>
    <row r="3170" spans="1:6" ht="21" customHeight="1" x14ac:dyDescent="0.25">
      <c r="A3170"/>
      <c r="B3170"/>
      <c r="C3170"/>
      <c r="D3170"/>
      <c r="E3170"/>
      <c r="F3170"/>
    </row>
    <row r="3171" spans="1:6" ht="21" customHeight="1" x14ac:dyDescent="0.25">
      <c r="A3171"/>
      <c r="B3171"/>
      <c r="C3171"/>
      <c r="D3171"/>
      <c r="E3171"/>
      <c r="F3171"/>
    </row>
    <row r="3172" spans="1:6" ht="21" customHeight="1" x14ac:dyDescent="0.25">
      <c r="A3172"/>
      <c r="B3172"/>
      <c r="C3172"/>
      <c r="D3172"/>
      <c r="E3172"/>
      <c r="F3172"/>
    </row>
    <row r="3173" spans="1:6" ht="21" customHeight="1" x14ac:dyDescent="0.25">
      <c r="A3173"/>
      <c r="B3173"/>
      <c r="C3173"/>
      <c r="D3173"/>
      <c r="E3173"/>
      <c r="F3173"/>
    </row>
    <row r="3174" spans="1:6" ht="21" customHeight="1" x14ac:dyDescent="0.25">
      <c r="A3174"/>
      <c r="B3174"/>
      <c r="C3174"/>
      <c r="D3174"/>
      <c r="E3174"/>
      <c r="F3174"/>
    </row>
    <row r="3175" spans="1:6" ht="21" customHeight="1" x14ac:dyDescent="0.25">
      <c r="A3175"/>
      <c r="B3175"/>
      <c r="C3175"/>
      <c r="D3175"/>
      <c r="E3175"/>
      <c r="F3175"/>
    </row>
    <row r="3176" spans="1:6" ht="21" customHeight="1" x14ac:dyDescent="0.25">
      <c r="A3176"/>
      <c r="B3176"/>
      <c r="C3176"/>
      <c r="D3176"/>
      <c r="E3176"/>
      <c r="F3176"/>
    </row>
    <row r="3177" spans="1:6" ht="23.1" customHeight="1" x14ac:dyDescent="0.25">
      <c r="A3177"/>
      <c r="B3177"/>
      <c r="C3177"/>
      <c r="D3177"/>
      <c r="E3177"/>
      <c r="F3177"/>
    </row>
    <row r="3178" spans="1:6" ht="21" customHeight="1" x14ac:dyDescent="0.25">
      <c r="A3178"/>
      <c r="B3178"/>
      <c r="C3178"/>
      <c r="D3178"/>
      <c r="E3178"/>
      <c r="F3178"/>
    </row>
    <row r="3179" spans="1:6" ht="21" customHeight="1" x14ac:dyDescent="0.25">
      <c r="A3179"/>
      <c r="B3179"/>
      <c r="C3179"/>
      <c r="D3179"/>
      <c r="E3179"/>
      <c r="F3179"/>
    </row>
    <row r="3180" spans="1:6" ht="21" customHeight="1" x14ac:dyDescent="0.25">
      <c r="A3180"/>
      <c r="B3180"/>
      <c r="C3180"/>
      <c r="D3180"/>
      <c r="E3180"/>
      <c r="F3180"/>
    </row>
    <row r="3181" spans="1:6" ht="21" customHeight="1" x14ac:dyDescent="0.25">
      <c r="A3181"/>
      <c r="B3181"/>
      <c r="C3181"/>
      <c r="D3181"/>
      <c r="E3181"/>
      <c r="F3181"/>
    </row>
    <row r="3182" spans="1:6" ht="21" customHeight="1" x14ac:dyDescent="0.25">
      <c r="A3182"/>
      <c r="B3182"/>
      <c r="C3182"/>
      <c r="D3182"/>
      <c r="E3182"/>
      <c r="F3182"/>
    </row>
    <row r="3183" spans="1:6" ht="21" customHeight="1" x14ac:dyDescent="0.25">
      <c r="A3183"/>
      <c r="B3183"/>
      <c r="C3183"/>
      <c r="D3183"/>
      <c r="E3183"/>
      <c r="F3183"/>
    </row>
    <row r="3184" spans="1:6" ht="39" customHeight="1" x14ac:dyDescent="0.25">
      <c r="A3184"/>
      <c r="B3184"/>
      <c r="C3184"/>
      <c r="D3184"/>
      <c r="E3184"/>
      <c r="F3184"/>
    </row>
    <row r="3185" spans="1:6" ht="39" customHeight="1" x14ac:dyDescent="0.25">
      <c r="A3185"/>
      <c r="B3185"/>
      <c r="C3185"/>
      <c r="D3185"/>
      <c r="E3185"/>
      <c r="F3185"/>
    </row>
    <row r="3186" spans="1:6" ht="39" customHeight="1" x14ac:dyDescent="0.25">
      <c r="A3186"/>
      <c r="B3186"/>
      <c r="C3186"/>
      <c r="D3186"/>
      <c r="E3186"/>
      <c r="F3186"/>
    </row>
    <row r="3187" spans="1:6" ht="21" customHeight="1" x14ac:dyDescent="0.25">
      <c r="A3187"/>
      <c r="B3187"/>
      <c r="C3187"/>
      <c r="D3187"/>
      <c r="E3187"/>
      <c r="F3187"/>
    </row>
    <row r="3188" spans="1:6" ht="39" customHeight="1" x14ac:dyDescent="0.25">
      <c r="A3188"/>
      <c r="B3188"/>
      <c r="C3188"/>
      <c r="D3188"/>
      <c r="E3188"/>
      <c r="F3188"/>
    </row>
    <row r="3189" spans="1:6" ht="21" customHeight="1" x14ac:dyDescent="0.25">
      <c r="A3189"/>
      <c r="B3189"/>
      <c r="C3189"/>
      <c r="D3189"/>
      <c r="E3189"/>
      <c r="F3189"/>
    </row>
    <row r="3190" spans="1:6" ht="39" customHeight="1" x14ac:dyDescent="0.25">
      <c r="A3190"/>
      <c r="B3190"/>
      <c r="C3190"/>
      <c r="D3190"/>
      <c r="E3190"/>
      <c r="F3190"/>
    </row>
    <row r="3191" spans="1:6" ht="21" customHeight="1" x14ac:dyDescent="0.25">
      <c r="A3191"/>
      <c r="B3191"/>
      <c r="C3191"/>
      <c r="D3191"/>
      <c r="E3191"/>
      <c r="F3191"/>
    </row>
    <row r="3192" spans="1:6" ht="39" customHeight="1" x14ac:dyDescent="0.25">
      <c r="A3192"/>
      <c r="B3192"/>
      <c r="C3192"/>
      <c r="D3192"/>
      <c r="E3192"/>
      <c r="F3192"/>
    </row>
    <row r="3193" spans="1:6" ht="21" customHeight="1" x14ac:dyDescent="0.25">
      <c r="A3193"/>
      <c r="B3193"/>
      <c r="C3193"/>
      <c r="D3193"/>
      <c r="E3193"/>
      <c r="F3193"/>
    </row>
    <row r="3194" spans="1:6" ht="21" customHeight="1" x14ac:dyDescent="0.25">
      <c r="A3194"/>
      <c r="B3194"/>
      <c r="C3194"/>
      <c r="D3194"/>
      <c r="E3194"/>
      <c r="F3194"/>
    </row>
    <row r="3195" spans="1:6" ht="21" customHeight="1" x14ac:dyDescent="0.25">
      <c r="A3195"/>
      <c r="B3195"/>
      <c r="C3195"/>
      <c r="D3195"/>
      <c r="E3195"/>
      <c r="F3195"/>
    </row>
    <row r="3196" spans="1:6" ht="21" customHeight="1" x14ac:dyDescent="0.25">
      <c r="A3196"/>
      <c r="B3196"/>
      <c r="C3196"/>
      <c r="D3196"/>
      <c r="E3196"/>
      <c r="F3196"/>
    </row>
    <row r="3197" spans="1:6" ht="21" customHeight="1" x14ac:dyDescent="0.25">
      <c r="A3197"/>
      <c r="B3197"/>
      <c r="C3197"/>
      <c r="D3197"/>
      <c r="E3197"/>
      <c r="F3197"/>
    </row>
    <row r="3198" spans="1:6" ht="21" customHeight="1" x14ac:dyDescent="0.25">
      <c r="A3198"/>
      <c r="B3198"/>
      <c r="C3198"/>
      <c r="D3198"/>
      <c r="E3198"/>
      <c r="F3198"/>
    </row>
    <row r="3199" spans="1:6" ht="21" customHeight="1" x14ac:dyDescent="0.25">
      <c r="A3199"/>
      <c r="B3199"/>
      <c r="C3199"/>
      <c r="D3199"/>
      <c r="E3199"/>
      <c r="F3199"/>
    </row>
    <row r="3200" spans="1:6" ht="21" customHeight="1" x14ac:dyDescent="0.25">
      <c r="A3200"/>
      <c r="B3200"/>
      <c r="C3200"/>
      <c r="D3200"/>
      <c r="E3200"/>
      <c r="F3200"/>
    </row>
    <row r="3201" spans="1:6" ht="21" customHeight="1" x14ac:dyDescent="0.25">
      <c r="A3201"/>
      <c r="B3201"/>
      <c r="C3201"/>
      <c r="D3201"/>
      <c r="E3201"/>
      <c r="F3201"/>
    </row>
    <row r="3202" spans="1:6" ht="21" customHeight="1" x14ac:dyDescent="0.25">
      <c r="A3202"/>
      <c r="B3202"/>
      <c r="C3202"/>
      <c r="D3202"/>
      <c r="E3202"/>
      <c r="F3202"/>
    </row>
    <row r="3203" spans="1:6" ht="21" customHeight="1" x14ac:dyDescent="0.25">
      <c r="A3203"/>
      <c r="B3203"/>
      <c r="C3203"/>
      <c r="D3203"/>
      <c r="E3203"/>
      <c r="F3203"/>
    </row>
    <row r="3204" spans="1:6" ht="23.1" customHeight="1" x14ac:dyDescent="0.25">
      <c r="A3204"/>
      <c r="B3204"/>
      <c r="C3204"/>
      <c r="D3204"/>
      <c r="E3204"/>
      <c r="F3204"/>
    </row>
    <row r="3205" spans="1:6" ht="21" customHeight="1" x14ac:dyDescent="0.25">
      <c r="A3205"/>
      <c r="B3205"/>
      <c r="C3205"/>
      <c r="D3205"/>
      <c r="E3205"/>
      <c r="F3205"/>
    </row>
    <row r="3206" spans="1:6" ht="21" customHeight="1" x14ac:dyDescent="0.25">
      <c r="A3206"/>
      <c r="B3206"/>
      <c r="C3206"/>
      <c r="D3206"/>
      <c r="E3206"/>
      <c r="F3206"/>
    </row>
    <row r="3207" spans="1:6" ht="21" customHeight="1" x14ac:dyDescent="0.25">
      <c r="A3207"/>
      <c r="B3207"/>
      <c r="C3207"/>
      <c r="D3207"/>
      <c r="E3207"/>
      <c r="F3207"/>
    </row>
    <row r="3208" spans="1:6" ht="39" customHeight="1" x14ac:dyDescent="0.25">
      <c r="A3208"/>
      <c r="B3208"/>
      <c r="C3208"/>
      <c r="D3208"/>
      <c r="E3208"/>
      <c r="F3208"/>
    </row>
    <row r="3209" spans="1:6" ht="21" customHeight="1" x14ac:dyDescent="0.25">
      <c r="A3209"/>
      <c r="B3209"/>
      <c r="C3209"/>
      <c r="D3209"/>
      <c r="E3209"/>
      <c r="F3209"/>
    </row>
    <row r="3210" spans="1:6" ht="21" customHeight="1" x14ac:dyDescent="0.25">
      <c r="A3210"/>
      <c r="B3210"/>
      <c r="C3210"/>
      <c r="D3210"/>
      <c r="E3210"/>
      <c r="F3210"/>
    </row>
    <row r="3211" spans="1:6" ht="39" customHeight="1" x14ac:dyDescent="0.25">
      <c r="A3211"/>
      <c r="B3211"/>
      <c r="C3211"/>
      <c r="D3211"/>
      <c r="E3211"/>
      <c r="F3211"/>
    </row>
    <row r="3212" spans="1:6" ht="39" customHeight="1" x14ac:dyDescent="0.25">
      <c r="A3212"/>
      <c r="B3212"/>
      <c r="C3212"/>
      <c r="D3212"/>
      <c r="E3212"/>
      <c r="F3212"/>
    </row>
    <row r="3213" spans="1:6" ht="39" customHeight="1" x14ac:dyDescent="0.25">
      <c r="A3213"/>
      <c r="B3213"/>
      <c r="C3213"/>
      <c r="D3213"/>
      <c r="E3213"/>
      <c r="F3213"/>
    </row>
    <row r="3214" spans="1:6" ht="21" customHeight="1" x14ac:dyDescent="0.25">
      <c r="A3214"/>
      <c r="B3214"/>
      <c r="C3214"/>
      <c r="D3214"/>
      <c r="E3214"/>
      <c r="F3214"/>
    </row>
    <row r="3215" spans="1:6" ht="39" customHeight="1" x14ac:dyDescent="0.25">
      <c r="A3215"/>
      <c r="B3215"/>
      <c r="C3215"/>
      <c r="D3215"/>
      <c r="E3215"/>
      <c r="F3215"/>
    </row>
    <row r="3216" spans="1:6" ht="39" customHeight="1" x14ac:dyDescent="0.25">
      <c r="A3216"/>
      <c r="B3216"/>
      <c r="C3216"/>
      <c r="D3216"/>
      <c r="E3216"/>
      <c r="F3216"/>
    </row>
    <row r="3217" spans="1:6" ht="21" customHeight="1" x14ac:dyDescent="0.25">
      <c r="A3217"/>
      <c r="B3217"/>
      <c r="C3217"/>
      <c r="D3217"/>
      <c r="E3217"/>
      <c r="F3217"/>
    </row>
    <row r="3218" spans="1:6" ht="39" customHeight="1" x14ac:dyDescent="0.25">
      <c r="A3218"/>
      <c r="B3218"/>
      <c r="C3218"/>
      <c r="D3218"/>
      <c r="E3218"/>
      <c r="F3218"/>
    </row>
    <row r="3219" spans="1:6" ht="21" customHeight="1" x14ac:dyDescent="0.25">
      <c r="A3219"/>
      <c r="B3219"/>
      <c r="C3219"/>
      <c r="D3219"/>
      <c r="E3219"/>
      <c r="F3219"/>
    </row>
    <row r="3220" spans="1:6" ht="39" customHeight="1" x14ac:dyDescent="0.25">
      <c r="A3220"/>
      <c r="B3220"/>
      <c r="C3220"/>
      <c r="D3220"/>
      <c r="E3220"/>
      <c r="F3220"/>
    </row>
    <row r="3221" spans="1:6" ht="21" customHeight="1" x14ac:dyDescent="0.25">
      <c r="A3221"/>
      <c r="B3221"/>
      <c r="C3221"/>
      <c r="D3221"/>
      <c r="E3221"/>
      <c r="F3221"/>
    </row>
    <row r="3222" spans="1:6" ht="21" customHeight="1" x14ac:dyDescent="0.25">
      <c r="A3222"/>
      <c r="B3222"/>
      <c r="C3222"/>
      <c r="D3222"/>
      <c r="E3222"/>
      <c r="F3222"/>
    </row>
    <row r="3223" spans="1:6" ht="21" customHeight="1" x14ac:dyDescent="0.25">
      <c r="A3223"/>
      <c r="B3223"/>
      <c r="C3223"/>
      <c r="D3223"/>
      <c r="E3223"/>
      <c r="F3223"/>
    </row>
    <row r="3224" spans="1:6" ht="21" customHeight="1" x14ac:dyDescent="0.25">
      <c r="A3224"/>
      <c r="B3224"/>
      <c r="C3224"/>
      <c r="D3224"/>
      <c r="E3224"/>
      <c r="F3224"/>
    </row>
    <row r="3225" spans="1:6" ht="21" customHeight="1" x14ac:dyDescent="0.25">
      <c r="A3225"/>
      <c r="B3225"/>
      <c r="C3225"/>
      <c r="D3225"/>
      <c r="E3225"/>
      <c r="F3225"/>
    </row>
    <row r="3226" spans="1:6" ht="21" customHeight="1" x14ac:dyDescent="0.25">
      <c r="A3226"/>
      <c r="B3226"/>
      <c r="C3226"/>
      <c r="D3226"/>
      <c r="E3226"/>
      <c r="F3226"/>
    </row>
    <row r="3227" spans="1:6" ht="21" customHeight="1" x14ac:dyDescent="0.25">
      <c r="A3227"/>
      <c r="B3227"/>
      <c r="C3227"/>
      <c r="D3227"/>
      <c r="E3227"/>
      <c r="F3227"/>
    </row>
    <row r="3228" spans="1:6" ht="21" customHeight="1" x14ac:dyDescent="0.25">
      <c r="A3228"/>
      <c r="B3228"/>
      <c r="C3228"/>
      <c r="D3228"/>
      <c r="E3228"/>
      <c r="F3228"/>
    </row>
    <row r="3229" spans="1:6" ht="21" customHeight="1" x14ac:dyDescent="0.25">
      <c r="A3229"/>
      <c r="B3229"/>
      <c r="C3229"/>
      <c r="D3229"/>
      <c r="E3229"/>
      <c r="F3229"/>
    </row>
    <row r="3230" spans="1:6" ht="21" customHeight="1" x14ac:dyDescent="0.25">
      <c r="A3230"/>
      <c r="B3230"/>
      <c r="C3230"/>
      <c r="D3230"/>
      <c r="E3230"/>
      <c r="F3230"/>
    </row>
    <row r="3231" spans="1:6" ht="21" customHeight="1" x14ac:dyDescent="0.25">
      <c r="A3231"/>
      <c r="B3231"/>
      <c r="C3231"/>
      <c r="D3231"/>
      <c r="E3231"/>
      <c r="F3231"/>
    </row>
    <row r="3232" spans="1:6" ht="23.1" customHeight="1" x14ac:dyDescent="0.25">
      <c r="A3232"/>
      <c r="B3232"/>
      <c r="C3232"/>
      <c r="D3232"/>
      <c r="E3232"/>
      <c r="F3232"/>
    </row>
    <row r="3233" spans="1:6" ht="21" customHeight="1" x14ac:dyDescent="0.25">
      <c r="A3233"/>
      <c r="B3233"/>
      <c r="C3233"/>
      <c r="D3233"/>
      <c r="E3233"/>
      <c r="F3233"/>
    </row>
    <row r="3234" spans="1:6" ht="21" customHeight="1" x14ac:dyDescent="0.25">
      <c r="A3234"/>
      <c r="B3234"/>
      <c r="C3234"/>
      <c r="D3234"/>
      <c r="E3234"/>
      <c r="F3234"/>
    </row>
    <row r="3235" spans="1:6" ht="21" customHeight="1" x14ac:dyDescent="0.25">
      <c r="A3235"/>
      <c r="B3235"/>
      <c r="C3235"/>
      <c r="D3235"/>
      <c r="E3235"/>
      <c r="F3235"/>
    </row>
    <row r="3236" spans="1:6" ht="21" customHeight="1" x14ac:dyDescent="0.25">
      <c r="A3236"/>
      <c r="B3236"/>
      <c r="C3236"/>
      <c r="D3236"/>
      <c r="E3236"/>
      <c r="F3236"/>
    </row>
    <row r="3237" spans="1:6" ht="21" customHeight="1" x14ac:dyDescent="0.25">
      <c r="A3237"/>
      <c r="B3237"/>
      <c r="C3237"/>
      <c r="D3237"/>
      <c r="E3237"/>
      <c r="F3237"/>
    </row>
    <row r="3238" spans="1:6" ht="21" customHeight="1" x14ac:dyDescent="0.25">
      <c r="A3238"/>
      <c r="B3238"/>
      <c r="C3238"/>
      <c r="D3238"/>
      <c r="E3238"/>
      <c r="F3238"/>
    </row>
    <row r="3239" spans="1:6" ht="21" customHeight="1" x14ac:dyDescent="0.25">
      <c r="A3239"/>
      <c r="B3239"/>
      <c r="C3239"/>
      <c r="D3239"/>
      <c r="E3239"/>
      <c r="F3239"/>
    </row>
    <row r="3240" spans="1:6" ht="39" customHeight="1" x14ac:dyDescent="0.25">
      <c r="A3240"/>
      <c r="B3240"/>
      <c r="C3240"/>
      <c r="D3240"/>
      <c r="E3240"/>
      <c r="F3240"/>
    </row>
    <row r="3241" spans="1:6" ht="21" customHeight="1" x14ac:dyDescent="0.25">
      <c r="A3241"/>
      <c r="B3241"/>
      <c r="C3241"/>
      <c r="D3241"/>
      <c r="E3241"/>
      <c r="F3241"/>
    </row>
    <row r="3242" spans="1:6" ht="39" customHeight="1" x14ac:dyDescent="0.25">
      <c r="A3242"/>
      <c r="B3242"/>
      <c r="C3242"/>
      <c r="D3242"/>
      <c r="E3242"/>
      <c r="F3242"/>
    </row>
    <row r="3243" spans="1:6" ht="21" customHeight="1" x14ac:dyDescent="0.25">
      <c r="A3243"/>
      <c r="B3243"/>
      <c r="C3243"/>
      <c r="D3243"/>
      <c r="E3243"/>
      <c r="F3243"/>
    </row>
    <row r="3244" spans="1:6" ht="21" customHeight="1" x14ac:dyDescent="0.25">
      <c r="A3244"/>
      <c r="B3244"/>
      <c r="C3244"/>
      <c r="D3244"/>
      <c r="E3244"/>
      <c r="F3244"/>
    </row>
    <row r="3245" spans="1:6" ht="21" customHeight="1" x14ac:dyDescent="0.25">
      <c r="A3245"/>
      <c r="B3245"/>
      <c r="C3245"/>
      <c r="D3245"/>
      <c r="E3245"/>
      <c r="F3245"/>
    </row>
    <row r="3246" spans="1:6" ht="21" customHeight="1" x14ac:dyDescent="0.25">
      <c r="A3246"/>
      <c r="B3246"/>
      <c r="C3246"/>
      <c r="D3246"/>
      <c r="E3246"/>
      <c r="F3246"/>
    </row>
    <row r="3247" spans="1:6" ht="21" customHeight="1" x14ac:dyDescent="0.25">
      <c r="A3247"/>
      <c r="B3247"/>
      <c r="C3247"/>
      <c r="D3247"/>
      <c r="E3247"/>
      <c r="F3247"/>
    </row>
    <row r="3248" spans="1:6" ht="21" customHeight="1" x14ac:dyDescent="0.25">
      <c r="A3248"/>
      <c r="B3248"/>
      <c r="C3248"/>
      <c r="D3248"/>
      <c r="E3248"/>
      <c r="F3248"/>
    </row>
    <row r="3249" spans="1:6" ht="21" customHeight="1" x14ac:dyDescent="0.25">
      <c r="A3249"/>
      <c r="B3249"/>
      <c r="C3249"/>
      <c r="D3249"/>
      <c r="E3249"/>
      <c r="F3249"/>
    </row>
    <row r="3250" spans="1:6" ht="21" customHeight="1" x14ac:dyDescent="0.25">
      <c r="A3250"/>
      <c r="B3250"/>
      <c r="C3250"/>
      <c r="D3250"/>
      <c r="E3250"/>
      <c r="F3250"/>
    </row>
    <row r="3251" spans="1:6" ht="21" customHeight="1" x14ac:dyDescent="0.25">
      <c r="A3251"/>
      <c r="B3251"/>
      <c r="C3251"/>
      <c r="D3251"/>
      <c r="E3251"/>
      <c r="F3251"/>
    </row>
    <row r="3252" spans="1:6" ht="21" customHeight="1" x14ac:dyDescent="0.25">
      <c r="A3252"/>
      <c r="B3252"/>
      <c r="C3252"/>
      <c r="D3252"/>
      <c r="E3252"/>
      <c r="F3252"/>
    </row>
    <row r="3253" spans="1:6" ht="21" customHeight="1" x14ac:dyDescent="0.25">
      <c r="A3253"/>
      <c r="B3253"/>
      <c r="C3253"/>
      <c r="D3253"/>
      <c r="E3253"/>
      <c r="F3253"/>
    </row>
    <row r="3254" spans="1:6" ht="23.1" customHeight="1" x14ac:dyDescent="0.25">
      <c r="A3254"/>
      <c r="B3254"/>
      <c r="C3254"/>
      <c r="D3254"/>
      <c r="E3254"/>
      <c r="F3254"/>
    </row>
    <row r="3255" spans="1:6" ht="21" customHeight="1" x14ac:dyDescent="0.25">
      <c r="A3255"/>
      <c r="B3255"/>
      <c r="C3255"/>
      <c r="D3255"/>
      <c r="E3255"/>
      <c r="F3255"/>
    </row>
    <row r="3256" spans="1:6" ht="21" customHeight="1" x14ac:dyDescent="0.25">
      <c r="A3256"/>
      <c r="B3256"/>
      <c r="C3256"/>
      <c r="D3256"/>
      <c r="E3256"/>
      <c r="F3256"/>
    </row>
    <row r="3257" spans="1:6" ht="21" customHeight="1" x14ac:dyDescent="0.25">
      <c r="A3257"/>
      <c r="B3257"/>
      <c r="C3257"/>
      <c r="D3257"/>
      <c r="E3257"/>
      <c r="F3257"/>
    </row>
    <row r="3258" spans="1:6" ht="39" customHeight="1" x14ac:dyDescent="0.25">
      <c r="A3258"/>
      <c r="B3258"/>
      <c r="C3258"/>
      <c r="D3258"/>
      <c r="E3258"/>
      <c r="F3258"/>
    </row>
    <row r="3259" spans="1:6" ht="21" customHeight="1" x14ac:dyDescent="0.25">
      <c r="A3259"/>
      <c r="B3259"/>
      <c r="C3259"/>
      <c r="D3259"/>
      <c r="E3259"/>
      <c r="F3259"/>
    </row>
    <row r="3260" spans="1:6" ht="21" customHeight="1" x14ac:dyDescent="0.25">
      <c r="A3260"/>
      <c r="B3260"/>
      <c r="C3260"/>
      <c r="D3260"/>
      <c r="E3260"/>
      <c r="F3260"/>
    </row>
    <row r="3261" spans="1:6" ht="39" customHeight="1" x14ac:dyDescent="0.25">
      <c r="A3261"/>
      <c r="B3261"/>
      <c r="C3261"/>
      <c r="D3261"/>
      <c r="E3261"/>
      <c r="F3261"/>
    </row>
    <row r="3262" spans="1:6" ht="39" customHeight="1" x14ac:dyDescent="0.25">
      <c r="A3262"/>
      <c r="B3262"/>
      <c r="C3262"/>
      <c r="D3262"/>
      <c r="E3262"/>
      <c r="F3262"/>
    </row>
    <row r="3263" spans="1:6" ht="39" customHeight="1" x14ac:dyDescent="0.25">
      <c r="A3263"/>
      <c r="B3263"/>
      <c r="C3263"/>
      <c r="D3263"/>
      <c r="E3263"/>
      <c r="F3263"/>
    </row>
    <row r="3264" spans="1:6" ht="21" customHeight="1" x14ac:dyDescent="0.25">
      <c r="A3264"/>
      <c r="B3264"/>
      <c r="C3264"/>
      <c r="D3264"/>
      <c r="E3264"/>
      <c r="F3264"/>
    </row>
    <row r="3265" spans="1:6" ht="39" customHeight="1" x14ac:dyDescent="0.25">
      <c r="A3265"/>
      <c r="B3265"/>
      <c r="C3265"/>
      <c r="D3265"/>
      <c r="E3265"/>
      <c r="F3265"/>
    </row>
    <row r="3266" spans="1:6" ht="21" customHeight="1" x14ac:dyDescent="0.25">
      <c r="A3266"/>
      <c r="B3266"/>
      <c r="C3266"/>
      <c r="D3266"/>
      <c r="E3266"/>
      <c r="F3266"/>
    </row>
    <row r="3267" spans="1:6" ht="39" customHeight="1" x14ac:dyDescent="0.25">
      <c r="A3267"/>
      <c r="B3267"/>
      <c r="C3267"/>
      <c r="D3267"/>
      <c r="E3267"/>
      <c r="F3267"/>
    </row>
    <row r="3268" spans="1:6" ht="21" customHeight="1" x14ac:dyDescent="0.25">
      <c r="A3268"/>
      <c r="B3268"/>
      <c r="C3268"/>
      <c r="D3268"/>
      <c r="E3268"/>
      <c r="F3268"/>
    </row>
    <row r="3269" spans="1:6" ht="39" customHeight="1" x14ac:dyDescent="0.25">
      <c r="A3269"/>
      <c r="B3269"/>
      <c r="C3269"/>
      <c r="D3269"/>
      <c r="E3269"/>
      <c r="F3269"/>
    </row>
    <row r="3270" spans="1:6" ht="21" customHeight="1" x14ac:dyDescent="0.25">
      <c r="A3270"/>
      <c r="B3270"/>
      <c r="C3270"/>
      <c r="D3270"/>
      <c r="E3270"/>
      <c r="F3270"/>
    </row>
    <row r="3271" spans="1:6" ht="39" customHeight="1" x14ac:dyDescent="0.25">
      <c r="A3271"/>
      <c r="B3271"/>
      <c r="C3271"/>
      <c r="D3271"/>
      <c r="E3271"/>
      <c r="F3271"/>
    </row>
    <row r="3272" spans="1:6" ht="21" customHeight="1" x14ac:dyDescent="0.25">
      <c r="A3272"/>
      <c r="B3272"/>
      <c r="C3272"/>
      <c r="D3272"/>
      <c r="E3272"/>
      <c r="F3272"/>
    </row>
    <row r="3273" spans="1:6" ht="21" customHeight="1" x14ac:dyDescent="0.25">
      <c r="A3273"/>
      <c r="B3273"/>
      <c r="C3273"/>
      <c r="D3273"/>
      <c r="E3273"/>
      <c r="F3273"/>
    </row>
    <row r="3274" spans="1:6" ht="21" customHeight="1" x14ac:dyDescent="0.25">
      <c r="A3274"/>
      <c r="B3274"/>
      <c r="C3274"/>
      <c r="D3274"/>
      <c r="E3274"/>
      <c r="F3274"/>
    </row>
    <row r="3275" spans="1:6" ht="21" customHeight="1" x14ac:dyDescent="0.25">
      <c r="A3275"/>
      <c r="B3275"/>
      <c r="C3275"/>
      <c r="D3275"/>
      <c r="E3275"/>
      <c r="F3275"/>
    </row>
    <row r="3276" spans="1:6" ht="21" customHeight="1" x14ac:dyDescent="0.25">
      <c r="A3276"/>
      <c r="B3276"/>
      <c r="C3276"/>
      <c r="D3276"/>
      <c r="E3276"/>
      <c r="F3276"/>
    </row>
    <row r="3277" spans="1:6" ht="21" customHeight="1" x14ac:dyDescent="0.25">
      <c r="A3277"/>
      <c r="B3277"/>
      <c r="C3277"/>
      <c r="D3277"/>
      <c r="E3277"/>
      <c r="F3277"/>
    </row>
    <row r="3278" spans="1:6" ht="21" customHeight="1" x14ac:dyDescent="0.25">
      <c r="A3278"/>
      <c r="B3278"/>
      <c r="C3278"/>
      <c r="D3278"/>
      <c r="E3278"/>
      <c r="F3278"/>
    </row>
    <row r="3279" spans="1:6" ht="21" customHeight="1" x14ac:dyDescent="0.25">
      <c r="A3279"/>
      <c r="B3279"/>
      <c r="C3279"/>
      <c r="D3279"/>
      <c r="E3279"/>
      <c r="F3279"/>
    </row>
    <row r="3280" spans="1:6" ht="21" customHeight="1" x14ac:dyDescent="0.25">
      <c r="A3280"/>
      <c r="B3280"/>
      <c r="C3280"/>
      <c r="D3280"/>
      <c r="E3280"/>
      <c r="F3280"/>
    </row>
    <row r="3281" spans="1:6" ht="21" customHeight="1" x14ac:dyDescent="0.25">
      <c r="A3281"/>
      <c r="B3281"/>
      <c r="C3281"/>
      <c r="D3281"/>
      <c r="E3281"/>
      <c r="F3281"/>
    </row>
    <row r="3282" spans="1:6" ht="21" customHeight="1" x14ac:dyDescent="0.25">
      <c r="A3282"/>
      <c r="B3282"/>
      <c r="C3282"/>
      <c r="D3282"/>
      <c r="E3282"/>
      <c r="F3282"/>
    </row>
    <row r="3283" spans="1:6" ht="23.1" customHeight="1" x14ac:dyDescent="0.25">
      <c r="A3283"/>
      <c r="B3283"/>
      <c r="C3283"/>
      <c r="D3283"/>
      <c r="E3283"/>
      <c r="F3283"/>
    </row>
    <row r="3284" spans="1:6" ht="21" customHeight="1" x14ac:dyDescent="0.25">
      <c r="A3284"/>
      <c r="B3284"/>
      <c r="C3284"/>
      <c r="D3284"/>
      <c r="E3284"/>
      <c r="F3284"/>
    </row>
    <row r="3285" spans="1:6" ht="21" customHeight="1" x14ac:dyDescent="0.25">
      <c r="A3285"/>
      <c r="B3285"/>
      <c r="C3285"/>
      <c r="D3285"/>
      <c r="E3285"/>
      <c r="F3285"/>
    </row>
    <row r="3286" spans="1:6" ht="21" customHeight="1" x14ac:dyDescent="0.25">
      <c r="A3286"/>
      <c r="B3286"/>
      <c r="C3286"/>
      <c r="D3286"/>
      <c r="E3286"/>
      <c r="F3286"/>
    </row>
    <row r="3287" spans="1:6" ht="23.1" customHeight="1" x14ac:dyDescent="0.25">
      <c r="A3287"/>
      <c r="B3287"/>
      <c r="C3287"/>
      <c r="D3287"/>
      <c r="E3287"/>
      <c r="F3287"/>
    </row>
    <row r="3288" spans="1:6" ht="21" customHeight="1" x14ac:dyDescent="0.25">
      <c r="A3288"/>
      <c r="B3288"/>
      <c r="C3288"/>
      <c r="D3288"/>
      <c r="E3288"/>
      <c r="F3288"/>
    </row>
    <row r="3289" spans="1:6" ht="21" customHeight="1" x14ac:dyDescent="0.25">
      <c r="A3289"/>
      <c r="B3289"/>
      <c r="C3289"/>
      <c r="D3289"/>
      <c r="E3289"/>
      <c r="F3289"/>
    </row>
    <row r="3290" spans="1:6" ht="21" customHeight="1" x14ac:dyDescent="0.25">
      <c r="A3290"/>
      <c r="B3290"/>
      <c r="C3290"/>
      <c r="D3290"/>
      <c r="E3290"/>
      <c r="F3290"/>
    </row>
    <row r="3291" spans="1:6" ht="21" customHeight="1" x14ac:dyDescent="0.25">
      <c r="A3291"/>
      <c r="B3291"/>
      <c r="C3291"/>
      <c r="D3291"/>
      <c r="E3291"/>
      <c r="F3291"/>
    </row>
    <row r="3292" spans="1:6" ht="21" customHeight="1" x14ac:dyDescent="0.25">
      <c r="A3292"/>
      <c r="B3292"/>
      <c r="C3292"/>
      <c r="D3292"/>
      <c r="E3292"/>
      <c r="F3292"/>
    </row>
    <row r="3293" spans="1:6" ht="21" customHeight="1" x14ac:dyDescent="0.25">
      <c r="A3293"/>
      <c r="B3293"/>
      <c r="C3293"/>
      <c r="D3293"/>
      <c r="E3293"/>
      <c r="F3293"/>
    </row>
    <row r="3294" spans="1:6" ht="21" customHeight="1" x14ac:dyDescent="0.25">
      <c r="A3294"/>
      <c r="B3294"/>
      <c r="C3294"/>
      <c r="D3294"/>
      <c r="E3294"/>
      <c r="F3294"/>
    </row>
    <row r="3295" spans="1:6" ht="21" customHeight="1" x14ac:dyDescent="0.25">
      <c r="A3295"/>
      <c r="B3295"/>
      <c r="C3295"/>
      <c r="D3295"/>
      <c r="E3295"/>
      <c r="F3295"/>
    </row>
    <row r="3296" spans="1:6" ht="21" customHeight="1" x14ac:dyDescent="0.25">
      <c r="A3296"/>
      <c r="B3296"/>
      <c r="C3296"/>
      <c r="D3296"/>
      <c r="E3296"/>
      <c r="F3296"/>
    </row>
    <row r="3297" spans="1:6" ht="21" customHeight="1" x14ac:dyDescent="0.25">
      <c r="A3297"/>
      <c r="B3297"/>
      <c r="C3297"/>
      <c r="D3297"/>
      <c r="E3297"/>
      <c r="F3297"/>
    </row>
    <row r="3298" spans="1:6" ht="21" customHeight="1" x14ac:dyDescent="0.25">
      <c r="A3298"/>
      <c r="B3298"/>
      <c r="C3298"/>
      <c r="D3298"/>
      <c r="E3298"/>
      <c r="F3298"/>
    </row>
    <row r="3299" spans="1:6" ht="21" customHeight="1" x14ac:dyDescent="0.25">
      <c r="A3299"/>
      <c r="B3299"/>
      <c r="C3299"/>
      <c r="D3299"/>
      <c r="E3299"/>
      <c r="F3299"/>
    </row>
    <row r="3300" spans="1:6" ht="21" customHeight="1" x14ac:dyDescent="0.25">
      <c r="A3300"/>
      <c r="B3300"/>
      <c r="C3300"/>
      <c r="D3300"/>
      <c r="E3300"/>
      <c r="F3300"/>
    </row>
    <row r="3301" spans="1:6" ht="21" customHeight="1" x14ac:dyDescent="0.25">
      <c r="A3301"/>
      <c r="B3301"/>
      <c r="C3301"/>
      <c r="D3301"/>
      <c r="E3301"/>
      <c r="F3301"/>
    </row>
    <row r="3302" spans="1:6" ht="21" customHeight="1" x14ac:dyDescent="0.25">
      <c r="A3302"/>
      <c r="B3302"/>
      <c r="C3302"/>
      <c r="D3302"/>
      <c r="E3302"/>
      <c r="F3302"/>
    </row>
    <row r="3303" spans="1:6" ht="21" customHeight="1" x14ac:dyDescent="0.25">
      <c r="A3303"/>
      <c r="B3303"/>
      <c r="C3303"/>
      <c r="D3303"/>
      <c r="E3303"/>
      <c r="F3303"/>
    </row>
    <row r="3304" spans="1:6" ht="21" customHeight="1" x14ac:dyDescent="0.25">
      <c r="A3304"/>
      <c r="B3304"/>
      <c r="C3304"/>
      <c r="D3304"/>
      <c r="E3304"/>
      <c r="F3304"/>
    </row>
    <row r="3305" spans="1:6" ht="21" customHeight="1" x14ac:dyDescent="0.25">
      <c r="A3305"/>
      <c r="B3305"/>
      <c r="C3305"/>
      <c r="D3305"/>
      <c r="E3305"/>
      <c r="F3305"/>
    </row>
    <row r="3306" spans="1:6" ht="21" customHeight="1" x14ac:dyDescent="0.25">
      <c r="A3306"/>
      <c r="B3306"/>
      <c r="C3306"/>
      <c r="D3306"/>
      <c r="E3306"/>
      <c r="F3306"/>
    </row>
    <row r="3307" spans="1:6" ht="21" customHeight="1" x14ac:dyDescent="0.25">
      <c r="A3307"/>
      <c r="B3307"/>
      <c r="C3307"/>
      <c r="D3307"/>
      <c r="E3307"/>
      <c r="F3307"/>
    </row>
    <row r="3308" spans="1:6" ht="21" customHeight="1" x14ac:dyDescent="0.25">
      <c r="A3308"/>
      <c r="B3308"/>
      <c r="C3308"/>
      <c r="D3308"/>
      <c r="E3308"/>
      <c r="F3308"/>
    </row>
    <row r="3309" spans="1:6" ht="23.1" customHeight="1" x14ac:dyDescent="0.25">
      <c r="A3309"/>
      <c r="B3309"/>
      <c r="C3309"/>
      <c r="D3309"/>
      <c r="E3309"/>
      <c r="F3309"/>
    </row>
    <row r="3310" spans="1:6" ht="21" customHeight="1" x14ac:dyDescent="0.25">
      <c r="A3310"/>
      <c r="B3310"/>
      <c r="C3310"/>
      <c r="D3310"/>
      <c r="E3310"/>
      <c r="F3310"/>
    </row>
    <row r="3311" spans="1:6" ht="21" customHeight="1" x14ac:dyDescent="0.25">
      <c r="A3311"/>
      <c r="B3311"/>
      <c r="C3311"/>
      <c r="D3311"/>
      <c r="E3311"/>
      <c r="F3311"/>
    </row>
    <row r="3312" spans="1:6" ht="21" customHeight="1" x14ac:dyDescent="0.25">
      <c r="A3312"/>
      <c r="B3312"/>
      <c r="C3312"/>
      <c r="D3312"/>
      <c r="E3312"/>
      <c r="F3312"/>
    </row>
    <row r="3313" spans="1:6" ht="21" customHeight="1" x14ac:dyDescent="0.25">
      <c r="A3313"/>
      <c r="B3313"/>
      <c r="C3313"/>
      <c r="D3313"/>
      <c r="E3313"/>
      <c r="F3313"/>
    </row>
    <row r="3314" spans="1:6" ht="21" customHeight="1" x14ac:dyDescent="0.25">
      <c r="A3314"/>
      <c r="B3314"/>
      <c r="C3314"/>
      <c r="D3314"/>
      <c r="E3314"/>
      <c r="F3314"/>
    </row>
    <row r="3315" spans="1:6" ht="21" customHeight="1" x14ac:dyDescent="0.25">
      <c r="A3315"/>
      <c r="B3315"/>
      <c r="C3315"/>
      <c r="D3315"/>
      <c r="E3315"/>
      <c r="F3315"/>
    </row>
    <row r="3316" spans="1:6" ht="21" customHeight="1" x14ac:dyDescent="0.25">
      <c r="A3316"/>
      <c r="B3316"/>
      <c r="C3316"/>
      <c r="D3316"/>
      <c r="E3316"/>
      <c r="F3316"/>
    </row>
    <row r="3317" spans="1:6" ht="21" customHeight="1" x14ac:dyDescent="0.25">
      <c r="A3317"/>
      <c r="B3317"/>
      <c r="C3317"/>
      <c r="D3317"/>
      <c r="E3317"/>
      <c r="F3317"/>
    </row>
    <row r="3318" spans="1:6" ht="21" customHeight="1" x14ac:dyDescent="0.25">
      <c r="A3318"/>
      <c r="B3318"/>
      <c r="C3318"/>
      <c r="D3318"/>
      <c r="E3318"/>
      <c r="F3318"/>
    </row>
    <row r="3319" spans="1:6" ht="21" customHeight="1" x14ac:dyDescent="0.25">
      <c r="A3319"/>
      <c r="B3319"/>
      <c r="C3319"/>
      <c r="D3319"/>
      <c r="E3319"/>
      <c r="F3319"/>
    </row>
    <row r="3320" spans="1:6" ht="21" customHeight="1" x14ac:dyDescent="0.25">
      <c r="A3320"/>
      <c r="B3320"/>
      <c r="C3320"/>
      <c r="D3320"/>
      <c r="E3320"/>
      <c r="F3320"/>
    </row>
    <row r="3321" spans="1:6" ht="21" customHeight="1" x14ac:dyDescent="0.25">
      <c r="A3321"/>
      <c r="B3321"/>
      <c r="C3321"/>
      <c r="D3321"/>
      <c r="E3321"/>
      <c r="F3321"/>
    </row>
    <row r="3322" spans="1:6" ht="21" customHeight="1" x14ac:dyDescent="0.25">
      <c r="A3322"/>
      <c r="B3322"/>
      <c r="C3322"/>
      <c r="D3322"/>
      <c r="E3322"/>
      <c r="F3322"/>
    </row>
    <row r="3323" spans="1:6" ht="21" customHeight="1" x14ac:dyDescent="0.25">
      <c r="A3323"/>
      <c r="B3323"/>
      <c r="C3323"/>
      <c r="D3323"/>
      <c r="E3323"/>
      <c r="F3323"/>
    </row>
    <row r="3324" spans="1:6" ht="21" customHeight="1" x14ac:dyDescent="0.25">
      <c r="A3324"/>
      <c r="B3324"/>
      <c r="C3324"/>
      <c r="D3324"/>
      <c r="E3324"/>
      <c r="F3324"/>
    </row>
    <row r="3325" spans="1:6" ht="21" customHeight="1" x14ac:dyDescent="0.25">
      <c r="A3325"/>
      <c r="B3325"/>
      <c r="C3325"/>
      <c r="D3325"/>
      <c r="E3325"/>
      <c r="F3325"/>
    </row>
    <row r="3326" spans="1:6" ht="21" customHeight="1" x14ac:dyDescent="0.25">
      <c r="A3326"/>
      <c r="B3326"/>
      <c r="C3326"/>
      <c r="D3326"/>
      <c r="E3326"/>
      <c r="F3326"/>
    </row>
    <row r="3327" spans="1:6" ht="21" customHeight="1" x14ac:dyDescent="0.25">
      <c r="A3327"/>
      <c r="B3327"/>
      <c r="C3327"/>
      <c r="D3327"/>
      <c r="E3327"/>
      <c r="F3327"/>
    </row>
    <row r="3328" spans="1:6" ht="21" customHeight="1" x14ac:dyDescent="0.25">
      <c r="A3328"/>
      <c r="B3328"/>
      <c r="C3328"/>
      <c r="D3328"/>
      <c r="E3328"/>
      <c r="F3328"/>
    </row>
    <row r="3329" spans="1:6" ht="21" customHeight="1" x14ac:dyDescent="0.25">
      <c r="A3329"/>
      <c r="B3329"/>
      <c r="C3329"/>
      <c r="D3329"/>
      <c r="E3329"/>
      <c r="F3329"/>
    </row>
    <row r="3330" spans="1:6" ht="21" customHeight="1" x14ac:dyDescent="0.25">
      <c r="A3330"/>
      <c r="B3330"/>
      <c r="C3330"/>
      <c r="D3330"/>
      <c r="E3330"/>
      <c r="F3330"/>
    </row>
    <row r="3331" spans="1:6" ht="21" customHeight="1" x14ac:dyDescent="0.25">
      <c r="A3331"/>
      <c r="B3331"/>
      <c r="C3331"/>
      <c r="D3331"/>
      <c r="E3331"/>
      <c r="F3331"/>
    </row>
    <row r="3332" spans="1:6" ht="23.1" customHeight="1" x14ac:dyDescent="0.25">
      <c r="A3332"/>
      <c r="B3332"/>
      <c r="C3332"/>
      <c r="D3332"/>
      <c r="E3332"/>
      <c r="F3332"/>
    </row>
    <row r="3333" spans="1:6" ht="21" customHeight="1" x14ac:dyDescent="0.25">
      <c r="A3333"/>
      <c r="B3333"/>
      <c r="C3333"/>
      <c r="D3333"/>
      <c r="E3333"/>
      <c r="F3333"/>
    </row>
    <row r="3334" spans="1:6" ht="21" customHeight="1" x14ac:dyDescent="0.25">
      <c r="A3334"/>
      <c r="B3334"/>
      <c r="C3334"/>
      <c r="D3334"/>
      <c r="E3334"/>
      <c r="F3334"/>
    </row>
    <row r="3335" spans="1:6" ht="21" customHeight="1" x14ac:dyDescent="0.25">
      <c r="A3335"/>
      <c r="B3335"/>
      <c r="C3335"/>
      <c r="D3335"/>
      <c r="E3335"/>
      <c r="F3335"/>
    </row>
    <row r="3336" spans="1:6" ht="21" customHeight="1" x14ac:dyDescent="0.25">
      <c r="A3336"/>
      <c r="B3336"/>
      <c r="C3336"/>
      <c r="D3336"/>
      <c r="E3336"/>
      <c r="F3336"/>
    </row>
    <row r="3337" spans="1:6" ht="21" customHeight="1" x14ac:dyDescent="0.25">
      <c r="A3337"/>
      <c r="B3337"/>
      <c r="C3337"/>
      <c r="D3337"/>
      <c r="E3337"/>
      <c r="F3337"/>
    </row>
    <row r="3338" spans="1:6" ht="21" customHeight="1" x14ac:dyDescent="0.25">
      <c r="A3338"/>
      <c r="B3338"/>
      <c r="C3338"/>
      <c r="D3338"/>
      <c r="E3338"/>
      <c r="F3338"/>
    </row>
    <row r="3339" spans="1:6" ht="39" customHeight="1" x14ac:dyDescent="0.25">
      <c r="A3339"/>
      <c r="B3339"/>
      <c r="C3339"/>
      <c r="D3339"/>
      <c r="E3339"/>
      <c r="F3339"/>
    </row>
    <row r="3340" spans="1:6" ht="21" customHeight="1" x14ac:dyDescent="0.25">
      <c r="A3340"/>
      <c r="B3340"/>
      <c r="C3340"/>
      <c r="D3340"/>
      <c r="E3340"/>
      <c r="F3340"/>
    </row>
    <row r="3341" spans="1:6" ht="21" customHeight="1" x14ac:dyDescent="0.25">
      <c r="A3341"/>
      <c r="B3341"/>
      <c r="C3341"/>
      <c r="D3341"/>
      <c r="E3341"/>
      <c r="F3341"/>
    </row>
    <row r="3342" spans="1:6" ht="21" customHeight="1" x14ac:dyDescent="0.25">
      <c r="A3342"/>
      <c r="B3342"/>
      <c r="C3342"/>
      <c r="D3342"/>
      <c r="E3342"/>
      <c r="F3342"/>
    </row>
    <row r="3343" spans="1:6" ht="21" customHeight="1" x14ac:dyDescent="0.25">
      <c r="A3343"/>
      <c r="B3343"/>
      <c r="C3343"/>
      <c r="D3343"/>
      <c r="E3343"/>
      <c r="F3343"/>
    </row>
    <row r="3344" spans="1:6" ht="21" customHeight="1" x14ac:dyDescent="0.25">
      <c r="A3344"/>
      <c r="B3344"/>
      <c r="C3344"/>
      <c r="D3344"/>
      <c r="E3344"/>
      <c r="F3344"/>
    </row>
    <row r="3345" spans="1:6" ht="21" customHeight="1" x14ac:dyDescent="0.25">
      <c r="A3345"/>
      <c r="B3345"/>
      <c r="C3345"/>
      <c r="D3345"/>
      <c r="E3345"/>
      <c r="F3345"/>
    </row>
    <row r="3346" spans="1:6" ht="21" customHeight="1" x14ac:dyDescent="0.25">
      <c r="A3346"/>
      <c r="B3346"/>
      <c r="C3346"/>
      <c r="D3346"/>
      <c r="E3346"/>
      <c r="F3346"/>
    </row>
    <row r="3347" spans="1:6" ht="21" customHeight="1" x14ac:dyDescent="0.25">
      <c r="A3347"/>
      <c r="B3347"/>
      <c r="C3347"/>
      <c r="D3347"/>
      <c r="E3347"/>
      <c r="F3347"/>
    </row>
    <row r="3348" spans="1:6" ht="21" customHeight="1" x14ac:dyDescent="0.25">
      <c r="A3348"/>
      <c r="B3348"/>
      <c r="C3348"/>
      <c r="D3348"/>
      <c r="E3348"/>
      <c r="F3348"/>
    </row>
    <row r="3349" spans="1:6" ht="21" customHeight="1" x14ac:dyDescent="0.25">
      <c r="A3349"/>
      <c r="B3349"/>
      <c r="C3349"/>
      <c r="D3349"/>
      <c r="E3349"/>
      <c r="F3349"/>
    </row>
    <row r="3350" spans="1:6" ht="21" customHeight="1" x14ac:dyDescent="0.25">
      <c r="A3350"/>
      <c r="B3350"/>
      <c r="C3350"/>
      <c r="D3350"/>
      <c r="E3350"/>
      <c r="F3350"/>
    </row>
    <row r="3351" spans="1:6" ht="21" customHeight="1" x14ac:dyDescent="0.25">
      <c r="A3351"/>
      <c r="B3351"/>
      <c r="C3351"/>
      <c r="D3351"/>
      <c r="E3351"/>
      <c r="F3351"/>
    </row>
    <row r="3352" spans="1:6" ht="21" customHeight="1" x14ac:dyDescent="0.25">
      <c r="A3352"/>
      <c r="B3352"/>
      <c r="C3352"/>
      <c r="D3352"/>
      <c r="E3352"/>
      <c r="F3352"/>
    </row>
    <row r="3353" spans="1:6" ht="21" customHeight="1" x14ac:dyDescent="0.25">
      <c r="A3353"/>
      <c r="B3353"/>
      <c r="C3353"/>
      <c r="D3353"/>
      <c r="E3353"/>
      <c r="F3353"/>
    </row>
    <row r="3354" spans="1:6" ht="21" customHeight="1" x14ac:dyDescent="0.25">
      <c r="A3354"/>
      <c r="B3354"/>
      <c r="C3354"/>
      <c r="D3354"/>
      <c r="E3354"/>
      <c r="F3354"/>
    </row>
    <row r="3355" spans="1:6" ht="21" customHeight="1" x14ac:dyDescent="0.25">
      <c r="A3355"/>
      <c r="B3355"/>
      <c r="C3355"/>
      <c r="D3355"/>
      <c r="E3355"/>
      <c r="F3355"/>
    </row>
    <row r="3356" spans="1:6" ht="21" customHeight="1" x14ac:dyDescent="0.25">
      <c r="A3356"/>
      <c r="B3356"/>
      <c r="C3356"/>
      <c r="D3356"/>
      <c r="E3356"/>
      <c r="F3356"/>
    </row>
    <row r="3357" spans="1:6" ht="21" customHeight="1" x14ac:dyDescent="0.25">
      <c r="A3357"/>
      <c r="B3357"/>
      <c r="C3357"/>
      <c r="D3357"/>
      <c r="E3357"/>
      <c r="F3357"/>
    </row>
    <row r="3358" spans="1:6" ht="21" customHeight="1" x14ac:dyDescent="0.25">
      <c r="A3358"/>
      <c r="B3358"/>
      <c r="C3358"/>
      <c r="D3358"/>
      <c r="E3358"/>
      <c r="F3358"/>
    </row>
    <row r="3359" spans="1:6" ht="21" customHeight="1" x14ac:dyDescent="0.25">
      <c r="A3359"/>
      <c r="B3359"/>
      <c r="C3359"/>
      <c r="D3359"/>
      <c r="E3359"/>
      <c r="F3359"/>
    </row>
    <row r="3360" spans="1:6" ht="21" customHeight="1" x14ac:dyDescent="0.25">
      <c r="A3360"/>
      <c r="B3360"/>
      <c r="C3360"/>
      <c r="D3360"/>
      <c r="E3360"/>
      <c r="F3360"/>
    </row>
    <row r="3361" spans="1:6" ht="23.1" customHeight="1" x14ac:dyDescent="0.25">
      <c r="A3361"/>
      <c r="B3361"/>
      <c r="C3361"/>
      <c r="D3361"/>
      <c r="E3361"/>
      <c r="F3361"/>
    </row>
    <row r="3362" spans="1:6" ht="21" customHeight="1" x14ac:dyDescent="0.25">
      <c r="A3362"/>
      <c r="B3362"/>
      <c r="C3362"/>
      <c r="D3362"/>
      <c r="E3362"/>
      <c r="F3362"/>
    </row>
    <row r="3363" spans="1:6" ht="21" customHeight="1" x14ac:dyDescent="0.25">
      <c r="A3363"/>
      <c r="B3363"/>
      <c r="C3363"/>
      <c r="D3363"/>
      <c r="E3363"/>
      <c r="F3363"/>
    </row>
    <row r="3364" spans="1:6" ht="21" customHeight="1" x14ac:dyDescent="0.25">
      <c r="A3364"/>
      <c r="B3364"/>
      <c r="C3364"/>
      <c r="D3364"/>
      <c r="E3364"/>
      <c r="F3364"/>
    </row>
    <row r="3365" spans="1:6" ht="21" customHeight="1" x14ac:dyDescent="0.25">
      <c r="A3365"/>
      <c r="B3365"/>
      <c r="C3365"/>
      <c r="D3365"/>
      <c r="E3365"/>
      <c r="F3365"/>
    </row>
    <row r="3366" spans="1:6" ht="21" customHeight="1" x14ac:dyDescent="0.25">
      <c r="A3366"/>
      <c r="B3366"/>
      <c r="C3366"/>
      <c r="D3366"/>
      <c r="E3366"/>
      <c r="F3366"/>
    </row>
    <row r="3367" spans="1:6" ht="21" customHeight="1" x14ac:dyDescent="0.25">
      <c r="A3367"/>
      <c r="B3367"/>
      <c r="C3367"/>
      <c r="D3367"/>
      <c r="E3367"/>
      <c r="F3367"/>
    </row>
    <row r="3368" spans="1:6" ht="39" customHeight="1" x14ac:dyDescent="0.25">
      <c r="A3368"/>
      <c r="B3368"/>
      <c r="C3368"/>
      <c r="D3368"/>
      <c r="E3368"/>
      <c r="F3368"/>
    </row>
    <row r="3369" spans="1:6" ht="21" customHeight="1" x14ac:dyDescent="0.25">
      <c r="A3369"/>
      <c r="B3369"/>
      <c r="C3369"/>
      <c r="D3369"/>
      <c r="E3369"/>
      <c r="F3369"/>
    </row>
    <row r="3370" spans="1:6" ht="21" customHeight="1" x14ac:dyDescent="0.25">
      <c r="A3370"/>
      <c r="B3370"/>
      <c r="C3370"/>
      <c r="D3370"/>
      <c r="E3370"/>
      <c r="F3370"/>
    </row>
    <row r="3371" spans="1:6" ht="21" customHeight="1" x14ac:dyDescent="0.25">
      <c r="A3371"/>
      <c r="B3371"/>
      <c r="C3371"/>
      <c r="D3371"/>
      <c r="E3371"/>
      <c r="F3371"/>
    </row>
    <row r="3372" spans="1:6" ht="21" customHeight="1" x14ac:dyDescent="0.25">
      <c r="A3372"/>
      <c r="B3372"/>
      <c r="C3372"/>
      <c r="D3372"/>
      <c r="E3372"/>
      <c r="F3372"/>
    </row>
    <row r="3373" spans="1:6" ht="39" customHeight="1" x14ac:dyDescent="0.25">
      <c r="A3373"/>
      <c r="B3373"/>
      <c r="C3373"/>
      <c r="D3373"/>
      <c r="E3373"/>
      <c r="F3373"/>
    </row>
    <row r="3374" spans="1:6" ht="21" customHeight="1" x14ac:dyDescent="0.25">
      <c r="A3374"/>
      <c r="B3374"/>
      <c r="C3374"/>
      <c r="D3374"/>
      <c r="E3374"/>
      <c r="F3374"/>
    </row>
    <row r="3375" spans="1:6" ht="21" customHeight="1" x14ac:dyDescent="0.25">
      <c r="A3375"/>
      <c r="B3375"/>
      <c r="C3375"/>
      <c r="D3375"/>
      <c r="E3375"/>
      <c r="F3375"/>
    </row>
    <row r="3376" spans="1:6" ht="21" customHeight="1" x14ac:dyDescent="0.25">
      <c r="A3376"/>
      <c r="B3376"/>
      <c r="C3376"/>
      <c r="D3376"/>
      <c r="E3376"/>
      <c r="F3376"/>
    </row>
    <row r="3377" spans="1:6" ht="21" customHeight="1" x14ac:dyDescent="0.25">
      <c r="A3377"/>
      <c r="B3377"/>
      <c r="C3377"/>
      <c r="D3377"/>
      <c r="E3377"/>
      <c r="F3377"/>
    </row>
    <row r="3378" spans="1:6" ht="21" customHeight="1" x14ac:dyDescent="0.25">
      <c r="A3378"/>
      <c r="B3378"/>
      <c r="C3378"/>
      <c r="D3378"/>
      <c r="E3378"/>
      <c r="F3378"/>
    </row>
    <row r="3379" spans="1:6" ht="21" customHeight="1" x14ac:dyDescent="0.25">
      <c r="A3379"/>
      <c r="B3379"/>
      <c r="C3379"/>
      <c r="D3379"/>
      <c r="E3379"/>
      <c r="F3379"/>
    </row>
    <row r="3380" spans="1:6" ht="21" customHeight="1" x14ac:dyDescent="0.25">
      <c r="A3380"/>
      <c r="B3380"/>
      <c r="C3380"/>
      <c r="D3380"/>
      <c r="E3380"/>
      <c r="F3380"/>
    </row>
    <row r="3381" spans="1:6" ht="21" customHeight="1" x14ac:dyDescent="0.25">
      <c r="A3381"/>
      <c r="B3381"/>
      <c r="C3381"/>
      <c r="D3381"/>
      <c r="E3381"/>
      <c r="F3381"/>
    </row>
    <row r="3382" spans="1:6" ht="21" customHeight="1" x14ac:dyDescent="0.25">
      <c r="A3382"/>
      <c r="B3382"/>
      <c r="C3382"/>
      <c r="D3382"/>
      <c r="E3382"/>
      <c r="F3382"/>
    </row>
    <row r="3383" spans="1:6" ht="21" customHeight="1" x14ac:dyDescent="0.25">
      <c r="A3383"/>
      <c r="B3383"/>
      <c r="C3383"/>
      <c r="D3383"/>
      <c r="E3383"/>
      <c r="F3383"/>
    </row>
    <row r="3384" spans="1:6" ht="21" customHeight="1" x14ac:dyDescent="0.25">
      <c r="A3384"/>
      <c r="B3384"/>
      <c r="C3384"/>
      <c r="D3384"/>
      <c r="E3384"/>
      <c r="F3384"/>
    </row>
    <row r="3385" spans="1:6" ht="21" customHeight="1" x14ac:dyDescent="0.25">
      <c r="A3385"/>
      <c r="B3385"/>
      <c r="C3385"/>
      <c r="D3385"/>
      <c r="E3385"/>
      <c r="F3385"/>
    </row>
    <row r="3386" spans="1:6" ht="21" customHeight="1" x14ac:dyDescent="0.25">
      <c r="A3386"/>
      <c r="B3386"/>
      <c r="C3386"/>
      <c r="D3386"/>
      <c r="E3386"/>
      <c r="F3386"/>
    </row>
    <row r="3387" spans="1:6" ht="21" customHeight="1" x14ac:dyDescent="0.25">
      <c r="A3387"/>
      <c r="B3387"/>
      <c r="C3387"/>
      <c r="D3387"/>
      <c r="E3387"/>
      <c r="F3387"/>
    </row>
    <row r="3388" spans="1:6" ht="21" customHeight="1" x14ac:dyDescent="0.25">
      <c r="A3388"/>
      <c r="B3388"/>
      <c r="C3388"/>
      <c r="D3388"/>
      <c r="E3388"/>
      <c r="F3388"/>
    </row>
    <row r="3389" spans="1:6" ht="21" customHeight="1" x14ac:dyDescent="0.25">
      <c r="A3389"/>
      <c r="B3389"/>
      <c r="C3389"/>
      <c r="D3389"/>
      <c r="E3389"/>
      <c r="F3389"/>
    </row>
    <row r="3390" spans="1:6" ht="21" customHeight="1" x14ac:dyDescent="0.25">
      <c r="A3390"/>
      <c r="B3390"/>
      <c r="C3390"/>
      <c r="D3390"/>
      <c r="E3390"/>
      <c r="F3390"/>
    </row>
    <row r="3391" spans="1:6" ht="23.1" customHeight="1" x14ac:dyDescent="0.25">
      <c r="A3391"/>
      <c r="B3391"/>
      <c r="C3391"/>
      <c r="D3391"/>
      <c r="E3391"/>
      <c r="F3391"/>
    </row>
    <row r="3392" spans="1:6" ht="21" customHeight="1" x14ac:dyDescent="0.25">
      <c r="A3392"/>
      <c r="B3392"/>
      <c r="C3392"/>
      <c r="D3392"/>
      <c r="E3392"/>
      <c r="F3392"/>
    </row>
    <row r="3393" spans="1:6" ht="21" customHeight="1" x14ac:dyDescent="0.25">
      <c r="A3393"/>
      <c r="B3393"/>
      <c r="C3393"/>
      <c r="D3393"/>
      <c r="E3393"/>
      <c r="F3393"/>
    </row>
    <row r="3394" spans="1:6" ht="21" customHeight="1" x14ac:dyDescent="0.25">
      <c r="A3394"/>
      <c r="B3394"/>
      <c r="C3394"/>
      <c r="D3394"/>
      <c r="E3394"/>
      <c r="F3394"/>
    </row>
    <row r="3395" spans="1:6" ht="21" customHeight="1" x14ac:dyDescent="0.25">
      <c r="A3395"/>
      <c r="B3395"/>
      <c r="C3395"/>
      <c r="D3395"/>
      <c r="E3395"/>
      <c r="F3395"/>
    </row>
    <row r="3396" spans="1:6" ht="21" customHeight="1" x14ac:dyDescent="0.25">
      <c r="A3396"/>
      <c r="B3396"/>
      <c r="C3396"/>
      <c r="D3396"/>
      <c r="E3396"/>
      <c r="F3396"/>
    </row>
    <row r="3397" spans="1:6" ht="21" customHeight="1" x14ac:dyDescent="0.25">
      <c r="A3397"/>
      <c r="B3397"/>
      <c r="C3397"/>
      <c r="D3397"/>
      <c r="E3397"/>
      <c r="F3397"/>
    </row>
    <row r="3398" spans="1:6" ht="39" customHeight="1" x14ac:dyDescent="0.25">
      <c r="A3398"/>
      <c r="B3398"/>
      <c r="C3398"/>
      <c r="D3398"/>
      <c r="E3398"/>
      <c r="F3398"/>
    </row>
    <row r="3399" spans="1:6" ht="21" customHeight="1" x14ac:dyDescent="0.25">
      <c r="A3399"/>
      <c r="B3399"/>
      <c r="C3399"/>
      <c r="D3399"/>
      <c r="E3399"/>
      <c r="F3399"/>
    </row>
    <row r="3400" spans="1:6" ht="21" customHeight="1" x14ac:dyDescent="0.25">
      <c r="A3400"/>
      <c r="B3400"/>
      <c r="C3400"/>
      <c r="D3400"/>
      <c r="E3400"/>
      <c r="F3400"/>
    </row>
    <row r="3401" spans="1:6" ht="21" customHeight="1" x14ac:dyDescent="0.25">
      <c r="A3401"/>
      <c r="B3401"/>
      <c r="C3401"/>
      <c r="D3401"/>
      <c r="E3401"/>
      <c r="F3401"/>
    </row>
    <row r="3402" spans="1:6" ht="21" customHeight="1" x14ac:dyDescent="0.25">
      <c r="A3402"/>
      <c r="B3402"/>
      <c r="C3402"/>
      <c r="D3402"/>
      <c r="E3402"/>
      <c r="F3402"/>
    </row>
    <row r="3403" spans="1:6" ht="21" customHeight="1" x14ac:dyDescent="0.25">
      <c r="A3403"/>
      <c r="B3403"/>
      <c r="C3403"/>
      <c r="D3403"/>
      <c r="E3403"/>
      <c r="F3403"/>
    </row>
    <row r="3404" spans="1:6" ht="21" customHeight="1" x14ac:dyDescent="0.25">
      <c r="A3404"/>
      <c r="B3404"/>
      <c r="C3404"/>
      <c r="D3404"/>
      <c r="E3404"/>
      <c r="F3404"/>
    </row>
    <row r="3405" spans="1:6" ht="21" customHeight="1" x14ac:dyDescent="0.25">
      <c r="A3405"/>
      <c r="B3405"/>
      <c r="C3405"/>
      <c r="D3405"/>
      <c r="E3405"/>
      <c r="F3405"/>
    </row>
    <row r="3406" spans="1:6" ht="21" customHeight="1" x14ac:dyDescent="0.25">
      <c r="A3406"/>
      <c r="B3406"/>
      <c r="C3406"/>
      <c r="D3406"/>
      <c r="E3406"/>
      <c r="F3406"/>
    </row>
    <row r="3407" spans="1:6" ht="21" customHeight="1" x14ac:dyDescent="0.25">
      <c r="A3407"/>
      <c r="B3407"/>
      <c r="C3407"/>
      <c r="D3407"/>
      <c r="E3407"/>
      <c r="F3407"/>
    </row>
    <row r="3408" spans="1:6" ht="21" customHeight="1" x14ac:dyDescent="0.25">
      <c r="A3408"/>
      <c r="B3408"/>
      <c r="C3408"/>
      <c r="D3408"/>
      <c r="E3408"/>
      <c r="F3408"/>
    </row>
    <row r="3409" spans="1:6" ht="21" customHeight="1" x14ac:dyDescent="0.25">
      <c r="A3409"/>
      <c r="B3409"/>
      <c r="C3409"/>
      <c r="D3409"/>
      <c r="E3409"/>
      <c r="F3409"/>
    </row>
    <row r="3410" spans="1:6" ht="21" customHeight="1" x14ac:dyDescent="0.25">
      <c r="A3410"/>
      <c r="B3410"/>
      <c r="C3410"/>
      <c r="D3410"/>
      <c r="E3410"/>
      <c r="F3410"/>
    </row>
    <row r="3411" spans="1:6" ht="21" customHeight="1" x14ac:dyDescent="0.25">
      <c r="A3411"/>
      <c r="B3411"/>
      <c r="C3411"/>
      <c r="D3411"/>
      <c r="E3411"/>
      <c r="F3411"/>
    </row>
    <row r="3412" spans="1:6" ht="21" customHeight="1" x14ac:dyDescent="0.25">
      <c r="A3412"/>
      <c r="B3412"/>
      <c r="C3412"/>
      <c r="D3412"/>
      <c r="E3412"/>
      <c r="F3412"/>
    </row>
    <row r="3413" spans="1:6" ht="21" customHeight="1" x14ac:dyDescent="0.25">
      <c r="A3413"/>
      <c r="B3413"/>
      <c r="C3413"/>
      <c r="D3413"/>
      <c r="E3413"/>
      <c r="F3413"/>
    </row>
    <row r="3414" spans="1:6" ht="21" customHeight="1" x14ac:dyDescent="0.25">
      <c r="A3414"/>
      <c r="B3414"/>
      <c r="C3414"/>
      <c r="D3414"/>
      <c r="E3414"/>
      <c r="F3414"/>
    </row>
    <row r="3415" spans="1:6" ht="21" customHeight="1" x14ac:dyDescent="0.25">
      <c r="A3415"/>
      <c r="B3415"/>
      <c r="C3415"/>
      <c r="D3415"/>
      <c r="E3415"/>
      <c r="F3415"/>
    </row>
    <row r="3416" spans="1:6" ht="23.1" customHeight="1" x14ac:dyDescent="0.25">
      <c r="A3416"/>
      <c r="B3416"/>
      <c r="C3416"/>
      <c r="D3416"/>
      <c r="E3416"/>
      <c r="F3416"/>
    </row>
    <row r="3417" spans="1:6" ht="21" customHeight="1" x14ac:dyDescent="0.25">
      <c r="A3417"/>
      <c r="B3417"/>
      <c r="C3417"/>
      <c r="D3417"/>
      <c r="E3417"/>
      <c r="F3417"/>
    </row>
    <row r="3418" spans="1:6" ht="21" customHeight="1" x14ac:dyDescent="0.25">
      <c r="A3418"/>
      <c r="B3418"/>
      <c r="C3418"/>
      <c r="D3418"/>
      <c r="E3418"/>
      <c r="F3418"/>
    </row>
    <row r="3419" spans="1:6" ht="21" customHeight="1" x14ac:dyDescent="0.25">
      <c r="A3419"/>
      <c r="B3419"/>
      <c r="C3419"/>
      <c r="D3419"/>
      <c r="E3419"/>
      <c r="F3419"/>
    </row>
    <row r="3420" spans="1:6" ht="21" customHeight="1" x14ac:dyDescent="0.25">
      <c r="A3420"/>
      <c r="B3420"/>
      <c r="C3420"/>
      <c r="D3420"/>
      <c r="E3420"/>
      <c r="F3420"/>
    </row>
    <row r="3421" spans="1:6" ht="21" customHeight="1" x14ac:dyDescent="0.25">
      <c r="A3421"/>
      <c r="B3421"/>
      <c r="C3421"/>
      <c r="D3421"/>
      <c r="E3421"/>
      <c r="F3421"/>
    </row>
    <row r="3422" spans="1:6" ht="21" customHeight="1" x14ac:dyDescent="0.25">
      <c r="A3422"/>
      <c r="B3422"/>
      <c r="C3422"/>
      <c r="D3422"/>
      <c r="E3422"/>
      <c r="F3422"/>
    </row>
    <row r="3423" spans="1:6" ht="21" customHeight="1" x14ac:dyDescent="0.25">
      <c r="A3423"/>
      <c r="B3423"/>
      <c r="C3423"/>
      <c r="D3423"/>
      <c r="E3423"/>
      <c r="F3423"/>
    </row>
    <row r="3424" spans="1:6" ht="21" customHeight="1" x14ac:dyDescent="0.25">
      <c r="A3424"/>
      <c r="B3424"/>
      <c r="C3424"/>
      <c r="D3424"/>
      <c r="E3424"/>
      <c r="F3424"/>
    </row>
    <row r="3425" spans="1:6" ht="21" customHeight="1" x14ac:dyDescent="0.25">
      <c r="A3425"/>
      <c r="B3425"/>
      <c r="C3425"/>
      <c r="D3425"/>
      <c r="E3425"/>
      <c r="F3425"/>
    </row>
    <row r="3426" spans="1:6" ht="21" customHeight="1" x14ac:dyDescent="0.25">
      <c r="A3426"/>
      <c r="B3426"/>
      <c r="C3426"/>
      <c r="D3426"/>
      <c r="E3426"/>
      <c r="F3426"/>
    </row>
    <row r="3427" spans="1:6" ht="21" customHeight="1" x14ac:dyDescent="0.25">
      <c r="A3427"/>
      <c r="B3427"/>
      <c r="C3427"/>
      <c r="D3427"/>
      <c r="E3427"/>
      <c r="F3427"/>
    </row>
    <row r="3428" spans="1:6" ht="21" customHeight="1" x14ac:dyDescent="0.25">
      <c r="A3428"/>
      <c r="B3428"/>
      <c r="C3428"/>
      <c r="D3428"/>
      <c r="E3428"/>
      <c r="F3428"/>
    </row>
    <row r="3429" spans="1:6" ht="21" customHeight="1" x14ac:dyDescent="0.25">
      <c r="A3429"/>
      <c r="B3429"/>
      <c r="C3429"/>
      <c r="D3429"/>
      <c r="E3429"/>
      <c r="F3429"/>
    </row>
    <row r="3430" spans="1:6" ht="21" customHeight="1" x14ac:dyDescent="0.25">
      <c r="A3430"/>
      <c r="B3430"/>
      <c r="C3430"/>
      <c r="D3430"/>
      <c r="E3430"/>
      <c r="F3430"/>
    </row>
    <row r="3431" spans="1:6" ht="21" customHeight="1" x14ac:dyDescent="0.25">
      <c r="A3431"/>
      <c r="B3431"/>
      <c r="C3431"/>
      <c r="D3431"/>
      <c r="E3431"/>
      <c r="F3431"/>
    </row>
    <row r="3432" spans="1:6" ht="21" customHeight="1" x14ac:dyDescent="0.25">
      <c r="A3432"/>
      <c r="B3432"/>
      <c r="C3432"/>
      <c r="D3432"/>
      <c r="E3432"/>
      <c r="F3432"/>
    </row>
    <row r="3433" spans="1:6" ht="21" customHeight="1" x14ac:dyDescent="0.25">
      <c r="A3433"/>
      <c r="B3433"/>
      <c r="C3433"/>
      <c r="D3433"/>
      <c r="E3433"/>
      <c r="F3433"/>
    </row>
    <row r="3434" spans="1:6" ht="21" customHeight="1" x14ac:dyDescent="0.25">
      <c r="A3434"/>
      <c r="B3434"/>
      <c r="C3434"/>
      <c r="D3434"/>
      <c r="E3434"/>
      <c r="F3434"/>
    </row>
    <row r="3435" spans="1:6" ht="21" customHeight="1" x14ac:dyDescent="0.25">
      <c r="A3435"/>
      <c r="B3435"/>
      <c r="C3435"/>
      <c r="D3435"/>
      <c r="E3435"/>
      <c r="F3435"/>
    </row>
    <row r="3436" spans="1:6" ht="21" customHeight="1" x14ac:dyDescent="0.25">
      <c r="A3436"/>
      <c r="B3436"/>
      <c r="C3436"/>
      <c r="D3436"/>
      <c r="E3436"/>
      <c r="F3436"/>
    </row>
    <row r="3437" spans="1:6" ht="21" customHeight="1" x14ac:dyDescent="0.25">
      <c r="A3437"/>
      <c r="B3437"/>
      <c r="C3437"/>
      <c r="D3437"/>
      <c r="E3437"/>
      <c r="F3437"/>
    </row>
    <row r="3438" spans="1:6" ht="23.1" customHeight="1" x14ac:dyDescent="0.25">
      <c r="A3438"/>
      <c r="B3438"/>
      <c r="C3438"/>
      <c r="D3438"/>
      <c r="E3438"/>
      <c r="F3438"/>
    </row>
    <row r="3439" spans="1:6" ht="21" customHeight="1" x14ac:dyDescent="0.25">
      <c r="A3439"/>
      <c r="B3439"/>
      <c r="C3439"/>
      <c r="D3439"/>
      <c r="E3439"/>
      <c r="F3439"/>
    </row>
    <row r="3440" spans="1:6" ht="21" customHeight="1" x14ac:dyDescent="0.25">
      <c r="A3440"/>
      <c r="B3440"/>
      <c r="C3440"/>
      <c r="D3440"/>
      <c r="E3440"/>
      <c r="F3440"/>
    </row>
    <row r="3441" spans="1:6" ht="21" customHeight="1" x14ac:dyDescent="0.25">
      <c r="A3441"/>
      <c r="B3441"/>
      <c r="C3441"/>
      <c r="D3441"/>
      <c r="E3441"/>
      <c r="F3441"/>
    </row>
    <row r="3442" spans="1:6" ht="21" customHeight="1" x14ac:dyDescent="0.25">
      <c r="A3442"/>
      <c r="B3442"/>
      <c r="C3442"/>
      <c r="D3442"/>
      <c r="E3442"/>
      <c r="F3442"/>
    </row>
    <row r="3443" spans="1:6" ht="21" customHeight="1" x14ac:dyDescent="0.25">
      <c r="A3443"/>
      <c r="B3443"/>
      <c r="C3443"/>
      <c r="D3443"/>
      <c r="E3443"/>
      <c r="F3443"/>
    </row>
    <row r="3444" spans="1:6" ht="21" customHeight="1" x14ac:dyDescent="0.25">
      <c r="A3444"/>
      <c r="B3444"/>
      <c r="C3444"/>
      <c r="D3444"/>
      <c r="E3444"/>
      <c r="F3444"/>
    </row>
    <row r="3445" spans="1:6" ht="21" customHeight="1" x14ac:dyDescent="0.25">
      <c r="A3445"/>
      <c r="B3445"/>
      <c r="C3445"/>
      <c r="D3445"/>
      <c r="E3445"/>
      <c r="F3445"/>
    </row>
    <row r="3446" spans="1:6" ht="21" customHeight="1" x14ac:dyDescent="0.25">
      <c r="A3446"/>
      <c r="B3446"/>
      <c r="C3446"/>
      <c r="D3446"/>
      <c r="E3446"/>
      <c r="F3446"/>
    </row>
    <row r="3447" spans="1:6" ht="21" customHeight="1" x14ac:dyDescent="0.25">
      <c r="A3447"/>
      <c r="B3447"/>
      <c r="C3447"/>
      <c r="D3447"/>
      <c r="E3447"/>
      <c r="F3447"/>
    </row>
    <row r="3448" spans="1:6" ht="21" customHeight="1" x14ac:dyDescent="0.25">
      <c r="A3448"/>
      <c r="B3448"/>
      <c r="C3448"/>
      <c r="D3448"/>
      <c r="E3448"/>
      <c r="F3448"/>
    </row>
    <row r="3449" spans="1:6" ht="21" customHeight="1" x14ac:dyDescent="0.25">
      <c r="A3449"/>
      <c r="B3449"/>
      <c r="C3449"/>
      <c r="D3449"/>
      <c r="E3449"/>
      <c r="F3449"/>
    </row>
    <row r="3450" spans="1:6" ht="21" customHeight="1" x14ac:dyDescent="0.25">
      <c r="A3450"/>
      <c r="B3450"/>
      <c r="C3450"/>
      <c r="D3450"/>
      <c r="E3450"/>
      <c r="F3450"/>
    </row>
    <row r="3451" spans="1:6" ht="21" customHeight="1" x14ac:dyDescent="0.25">
      <c r="A3451"/>
      <c r="B3451"/>
      <c r="C3451"/>
      <c r="D3451"/>
      <c r="E3451"/>
      <c r="F3451"/>
    </row>
    <row r="3452" spans="1:6" ht="21" customHeight="1" x14ac:dyDescent="0.25">
      <c r="A3452"/>
      <c r="B3452"/>
      <c r="C3452"/>
      <c r="D3452"/>
      <c r="E3452"/>
      <c r="F3452"/>
    </row>
    <row r="3453" spans="1:6" ht="21" customHeight="1" x14ac:dyDescent="0.25">
      <c r="A3453"/>
      <c r="B3453"/>
      <c r="C3453"/>
      <c r="D3453"/>
      <c r="E3453"/>
      <c r="F3453"/>
    </row>
    <row r="3454" spans="1:6" ht="21" customHeight="1" x14ac:dyDescent="0.25">
      <c r="A3454"/>
      <c r="B3454"/>
      <c r="C3454"/>
      <c r="D3454"/>
      <c r="E3454"/>
      <c r="F3454"/>
    </row>
    <row r="3455" spans="1:6" ht="21" customHeight="1" x14ac:dyDescent="0.25">
      <c r="A3455"/>
      <c r="B3455"/>
      <c r="C3455"/>
      <c r="D3455"/>
      <c r="E3455"/>
      <c r="F3455"/>
    </row>
    <row r="3456" spans="1:6" ht="21" customHeight="1" x14ac:dyDescent="0.25">
      <c r="A3456"/>
      <c r="B3456"/>
      <c r="C3456"/>
      <c r="D3456"/>
      <c r="E3456"/>
      <c r="F3456"/>
    </row>
    <row r="3457" spans="1:6" ht="21" customHeight="1" x14ac:dyDescent="0.25">
      <c r="A3457"/>
      <c r="B3457"/>
      <c r="C3457"/>
      <c r="D3457"/>
      <c r="E3457"/>
      <c r="F3457"/>
    </row>
    <row r="3458" spans="1:6" ht="21" customHeight="1" x14ac:dyDescent="0.25">
      <c r="A3458"/>
      <c r="B3458"/>
      <c r="C3458"/>
      <c r="D3458"/>
      <c r="E3458"/>
      <c r="F3458"/>
    </row>
    <row r="3459" spans="1:6" ht="21" customHeight="1" x14ac:dyDescent="0.25">
      <c r="A3459"/>
      <c r="B3459"/>
      <c r="C3459"/>
      <c r="D3459"/>
      <c r="E3459"/>
      <c r="F3459"/>
    </row>
    <row r="3460" spans="1:6" ht="21" customHeight="1" x14ac:dyDescent="0.25">
      <c r="A3460"/>
      <c r="B3460"/>
      <c r="C3460"/>
      <c r="D3460"/>
      <c r="E3460"/>
      <c r="F3460"/>
    </row>
    <row r="3461" spans="1:6" ht="21" customHeight="1" x14ac:dyDescent="0.25">
      <c r="A3461"/>
      <c r="B3461"/>
      <c r="C3461"/>
      <c r="D3461"/>
      <c r="E3461"/>
      <c r="F3461"/>
    </row>
    <row r="3462" spans="1:6" ht="23.1" customHeight="1" x14ac:dyDescent="0.25">
      <c r="A3462"/>
      <c r="B3462"/>
      <c r="C3462"/>
      <c r="D3462"/>
      <c r="E3462"/>
      <c r="F3462"/>
    </row>
    <row r="3463" spans="1:6" ht="21" customHeight="1" x14ac:dyDescent="0.25">
      <c r="A3463"/>
      <c r="B3463"/>
      <c r="C3463"/>
      <c r="D3463"/>
      <c r="E3463"/>
      <c r="F3463"/>
    </row>
    <row r="3464" spans="1:6" ht="21" customHeight="1" x14ac:dyDescent="0.25">
      <c r="A3464"/>
      <c r="B3464"/>
      <c r="C3464"/>
      <c r="D3464"/>
      <c r="E3464"/>
      <c r="F3464"/>
    </row>
    <row r="3465" spans="1:6" ht="21" customHeight="1" x14ac:dyDescent="0.25">
      <c r="A3465"/>
      <c r="B3465"/>
      <c r="C3465"/>
      <c r="D3465"/>
      <c r="E3465"/>
      <c r="F3465"/>
    </row>
    <row r="3466" spans="1:6" ht="21" customHeight="1" x14ac:dyDescent="0.25">
      <c r="A3466"/>
      <c r="B3466"/>
      <c r="C3466"/>
      <c r="D3466"/>
      <c r="E3466"/>
      <c r="F3466"/>
    </row>
    <row r="3467" spans="1:6" ht="21" customHeight="1" x14ac:dyDescent="0.25">
      <c r="A3467"/>
      <c r="B3467"/>
      <c r="C3467"/>
      <c r="D3467"/>
      <c r="E3467"/>
      <c r="F3467"/>
    </row>
    <row r="3468" spans="1:6" ht="21" customHeight="1" x14ac:dyDescent="0.25">
      <c r="A3468"/>
      <c r="B3468"/>
      <c r="C3468"/>
      <c r="D3468"/>
      <c r="E3468"/>
      <c r="F3468"/>
    </row>
    <row r="3469" spans="1:6" ht="21" customHeight="1" x14ac:dyDescent="0.25">
      <c r="A3469"/>
      <c r="B3469"/>
      <c r="C3469"/>
      <c r="D3469"/>
      <c r="E3469"/>
      <c r="F3469"/>
    </row>
    <row r="3470" spans="1:6" ht="21" customHeight="1" x14ac:dyDescent="0.25">
      <c r="A3470"/>
      <c r="B3470"/>
      <c r="C3470"/>
      <c r="D3470"/>
      <c r="E3470"/>
      <c r="F3470"/>
    </row>
    <row r="3471" spans="1:6" ht="21" customHeight="1" x14ac:dyDescent="0.25">
      <c r="A3471"/>
      <c r="B3471"/>
      <c r="C3471"/>
      <c r="D3471"/>
      <c r="E3471"/>
      <c r="F3471"/>
    </row>
    <row r="3472" spans="1:6" ht="21" customHeight="1" x14ac:dyDescent="0.25">
      <c r="A3472"/>
      <c r="B3472"/>
      <c r="C3472"/>
      <c r="D3472"/>
      <c r="E3472"/>
      <c r="F3472"/>
    </row>
    <row r="3473" spans="1:6" ht="21" customHeight="1" x14ac:dyDescent="0.25">
      <c r="A3473"/>
      <c r="B3473"/>
      <c r="C3473"/>
      <c r="D3473"/>
      <c r="E3473"/>
      <c r="F3473"/>
    </row>
    <row r="3474" spans="1:6" ht="21" customHeight="1" x14ac:dyDescent="0.25">
      <c r="A3474"/>
      <c r="B3474"/>
      <c r="C3474"/>
      <c r="D3474"/>
      <c r="E3474"/>
      <c r="F3474"/>
    </row>
    <row r="3475" spans="1:6" ht="21" customHeight="1" x14ac:dyDescent="0.25">
      <c r="A3475"/>
      <c r="B3475"/>
      <c r="C3475"/>
      <c r="D3475"/>
      <c r="E3475"/>
      <c r="F3475"/>
    </row>
    <row r="3476" spans="1:6" ht="21" customHeight="1" x14ac:dyDescent="0.25">
      <c r="A3476"/>
      <c r="B3476"/>
      <c r="C3476"/>
      <c r="D3476"/>
      <c r="E3476"/>
      <c r="F3476"/>
    </row>
    <row r="3477" spans="1:6" ht="21" customHeight="1" x14ac:dyDescent="0.25">
      <c r="A3477"/>
      <c r="B3477"/>
      <c r="C3477"/>
      <c r="D3477"/>
      <c r="E3477"/>
      <c r="F3477"/>
    </row>
    <row r="3478" spans="1:6" ht="21" customHeight="1" x14ac:dyDescent="0.25">
      <c r="A3478"/>
      <c r="B3478"/>
      <c r="C3478"/>
      <c r="D3478"/>
      <c r="E3478"/>
      <c r="F3478"/>
    </row>
    <row r="3479" spans="1:6" ht="21" customHeight="1" x14ac:dyDescent="0.25">
      <c r="A3479"/>
      <c r="B3479"/>
      <c r="C3479"/>
      <c r="D3479"/>
      <c r="E3479"/>
      <c r="F3479"/>
    </row>
    <row r="3480" spans="1:6" ht="21" customHeight="1" x14ac:dyDescent="0.25">
      <c r="A3480"/>
      <c r="B3480"/>
      <c r="C3480"/>
      <c r="D3480"/>
      <c r="E3480"/>
      <c r="F3480"/>
    </row>
    <row r="3481" spans="1:6" ht="21" customHeight="1" x14ac:dyDescent="0.25">
      <c r="A3481"/>
      <c r="B3481"/>
      <c r="C3481"/>
      <c r="D3481"/>
      <c r="E3481"/>
      <c r="F3481"/>
    </row>
    <row r="3482" spans="1:6" ht="21" customHeight="1" x14ac:dyDescent="0.25">
      <c r="A3482"/>
      <c r="B3482"/>
      <c r="C3482"/>
      <c r="D3482"/>
      <c r="E3482"/>
      <c r="F3482"/>
    </row>
    <row r="3483" spans="1:6" ht="21" customHeight="1" x14ac:dyDescent="0.25">
      <c r="A3483"/>
      <c r="B3483"/>
      <c r="C3483"/>
      <c r="D3483"/>
      <c r="E3483"/>
      <c r="F3483"/>
    </row>
    <row r="3484" spans="1:6" ht="21" customHeight="1" x14ac:dyDescent="0.25">
      <c r="A3484"/>
      <c r="B3484"/>
      <c r="C3484"/>
      <c r="D3484"/>
      <c r="E3484"/>
      <c r="F3484"/>
    </row>
    <row r="3485" spans="1:6" ht="21" customHeight="1" x14ac:dyDescent="0.25">
      <c r="A3485"/>
      <c r="B3485"/>
      <c r="C3485"/>
      <c r="D3485"/>
      <c r="E3485"/>
      <c r="F3485"/>
    </row>
    <row r="3486" spans="1:6" ht="23.1" customHeight="1" x14ac:dyDescent="0.25">
      <c r="A3486"/>
      <c r="B3486"/>
      <c r="C3486"/>
      <c r="D3486"/>
      <c r="E3486"/>
      <c r="F3486"/>
    </row>
    <row r="3487" spans="1:6" ht="21" customHeight="1" x14ac:dyDescent="0.25">
      <c r="A3487"/>
      <c r="B3487"/>
      <c r="C3487"/>
      <c r="D3487"/>
      <c r="E3487"/>
      <c r="F3487"/>
    </row>
    <row r="3488" spans="1:6" ht="21" customHeight="1" x14ac:dyDescent="0.25">
      <c r="A3488"/>
      <c r="B3488"/>
      <c r="C3488"/>
      <c r="D3488"/>
      <c r="E3488"/>
      <c r="F3488"/>
    </row>
    <row r="3489" spans="1:6" ht="21" customHeight="1" x14ac:dyDescent="0.25">
      <c r="A3489"/>
      <c r="B3489"/>
      <c r="C3489"/>
      <c r="D3489"/>
      <c r="E3489"/>
      <c r="F3489"/>
    </row>
    <row r="3490" spans="1:6" ht="21" customHeight="1" x14ac:dyDescent="0.25">
      <c r="A3490"/>
      <c r="B3490"/>
      <c r="C3490"/>
      <c r="D3490"/>
      <c r="E3490"/>
      <c r="F3490"/>
    </row>
    <row r="3491" spans="1:6" ht="21" customHeight="1" x14ac:dyDescent="0.25">
      <c r="A3491"/>
      <c r="B3491"/>
      <c r="C3491"/>
      <c r="D3491"/>
      <c r="E3491"/>
      <c r="F3491"/>
    </row>
    <row r="3492" spans="1:6" ht="21" customHeight="1" x14ac:dyDescent="0.25">
      <c r="A3492"/>
      <c r="B3492"/>
      <c r="C3492"/>
      <c r="D3492"/>
      <c r="E3492"/>
      <c r="F3492"/>
    </row>
    <row r="3493" spans="1:6" ht="21" customHeight="1" x14ac:dyDescent="0.25">
      <c r="A3493"/>
      <c r="B3493"/>
      <c r="C3493"/>
      <c r="D3493"/>
      <c r="E3493"/>
      <c r="F3493"/>
    </row>
    <row r="3494" spans="1:6" ht="21" customHeight="1" x14ac:dyDescent="0.25">
      <c r="A3494"/>
      <c r="B3494"/>
      <c r="C3494"/>
      <c r="D3494"/>
      <c r="E3494"/>
      <c r="F3494"/>
    </row>
    <row r="3495" spans="1:6" ht="21" customHeight="1" x14ac:dyDescent="0.25">
      <c r="A3495"/>
      <c r="B3495"/>
      <c r="C3495"/>
      <c r="D3495"/>
      <c r="E3495"/>
      <c r="F3495"/>
    </row>
    <row r="3496" spans="1:6" ht="21" customHeight="1" x14ac:dyDescent="0.25">
      <c r="A3496"/>
      <c r="B3496"/>
      <c r="C3496"/>
      <c r="D3496"/>
      <c r="E3496"/>
      <c r="F3496"/>
    </row>
    <row r="3497" spans="1:6" ht="21" customHeight="1" x14ac:dyDescent="0.25">
      <c r="A3497"/>
      <c r="B3497"/>
      <c r="C3497"/>
      <c r="D3497"/>
      <c r="E3497"/>
      <c r="F3497"/>
    </row>
    <row r="3498" spans="1:6" ht="21" customHeight="1" x14ac:dyDescent="0.25">
      <c r="A3498"/>
      <c r="B3498"/>
      <c r="C3498"/>
      <c r="D3498"/>
      <c r="E3498"/>
      <c r="F3498"/>
    </row>
    <row r="3499" spans="1:6" ht="21" customHeight="1" x14ac:dyDescent="0.25">
      <c r="A3499"/>
      <c r="B3499"/>
      <c r="C3499"/>
      <c r="D3499"/>
      <c r="E3499"/>
      <c r="F3499"/>
    </row>
    <row r="3500" spans="1:6" ht="21" customHeight="1" x14ac:dyDescent="0.25">
      <c r="A3500"/>
      <c r="B3500"/>
      <c r="C3500"/>
      <c r="D3500"/>
      <c r="E3500"/>
      <c r="F3500"/>
    </row>
    <row r="3501" spans="1:6" ht="21" customHeight="1" x14ac:dyDescent="0.25">
      <c r="A3501"/>
      <c r="B3501"/>
      <c r="C3501"/>
      <c r="D3501"/>
      <c r="E3501"/>
      <c r="F3501"/>
    </row>
    <row r="3502" spans="1:6" ht="21" customHeight="1" x14ac:dyDescent="0.25">
      <c r="A3502"/>
      <c r="B3502"/>
      <c r="C3502"/>
      <c r="D3502"/>
      <c r="E3502"/>
      <c r="F3502"/>
    </row>
    <row r="3503" spans="1:6" ht="21" customHeight="1" x14ac:dyDescent="0.25">
      <c r="A3503"/>
      <c r="B3503"/>
      <c r="C3503"/>
      <c r="D3503"/>
      <c r="E3503"/>
      <c r="F3503"/>
    </row>
    <row r="3504" spans="1:6" ht="21" customHeight="1" x14ac:dyDescent="0.25">
      <c r="A3504"/>
      <c r="B3504"/>
      <c r="C3504"/>
      <c r="D3504"/>
      <c r="E3504"/>
      <c r="F3504"/>
    </row>
    <row r="3505" spans="1:6" ht="21" customHeight="1" x14ac:dyDescent="0.25">
      <c r="A3505"/>
      <c r="B3505"/>
      <c r="C3505"/>
      <c r="D3505"/>
      <c r="E3505"/>
      <c r="F3505"/>
    </row>
    <row r="3506" spans="1:6" ht="21" customHeight="1" x14ac:dyDescent="0.25">
      <c r="A3506"/>
      <c r="B3506"/>
      <c r="C3506"/>
      <c r="D3506"/>
      <c r="E3506"/>
      <c r="F3506"/>
    </row>
    <row r="3507" spans="1:6" ht="21" customHeight="1" x14ac:dyDescent="0.25">
      <c r="A3507"/>
      <c r="B3507"/>
      <c r="C3507"/>
      <c r="D3507"/>
      <c r="E3507"/>
      <c r="F3507"/>
    </row>
    <row r="3508" spans="1:6" ht="21" customHeight="1" x14ac:dyDescent="0.25">
      <c r="A3508"/>
      <c r="B3508"/>
      <c r="C3508"/>
      <c r="D3508"/>
      <c r="E3508"/>
      <c r="F3508"/>
    </row>
    <row r="3509" spans="1:6" ht="21" customHeight="1" x14ac:dyDescent="0.25">
      <c r="A3509"/>
      <c r="B3509"/>
      <c r="C3509"/>
      <c r="D3509"/>
      <c r="E3509"/>
      <c r="F3509"/>
    </row>
    <row r="3510" spans="1:6" ht="23.1" customHeight="1" x14ac:dyDescent="0.25">
      <c r="A3510"/>
      <c r="B3510"/>
      <c r="C3510"/>
      <c r="D3510"/>
      <c r="E3510"/>
      <c r="F3510"/>
    </row>
    <row r="3511" spans="1:6" ht="21" customHeight="1" x14ac:dyDescent="0.25">
      <c r="A3511"/>
      <c r="B3511"/>
      <c r="C3511"/>
      <c r="D3511"/>
      <c r="E3511"/>
      <c r="F3511"/>
    </row>
    <row r="3512" spans="1:6" ht="21" customHeight="1" x14ac:dyDescent="0.25">
      <c r="A3512"/>
      <c r="B3512"/>
      <c r="C3512"/>
      <c r="D3512"/>
      <c r="E3512"/>
      <c r="F3512"/>
    </row>
    <row r="3513" spans="1:6" ht="21" customHeight="1" x14ac:dyDescent="0.25">
      <c r="A3513"/>
      <c r="B3513"/>
      <c r="C3513"/>
      <c r="D3513"/>
      <c r="E3513"/>
      <c r="F3513"/>
    </row>
    <row r="3514" spans="1:6" ht="21" customHeight="1" x14ac:dyDescent="0.25">
      <c r="A3514"/>
      <c r="B3514"/>
      <c r="C3514"/>
      <c r="D3514"/>
      <c r="E3514"/>
      <c r="F3514"/>
    </row>
    <row r="3515" spans="1:6" ht="21" customHeight="1" x14ac:dyDescent="0.25">
      <c r="A3515"/>
      <c r="B3515"/>
      <c r="C3515"/>
      <c r="D3515"/>
      <c r="E3515"/>
      <c r="F3515"/>
    </row>
    <row r="3516" spans="1:6" ht="21" customHeight="1" x14ac:dyDescent="0.25">
      <c r="A3516"/>
      <c r="B3516"/>
      <c r="C3516"/>
      <c r="D3516"/>
      <c r="E3516"/>
      <c r="F3516"/>
    </row>
    <row r="3517" spans="1:6" ht="21" customHeight="1" x14ac:dyDescent="0.25">
      <c r="A3517"/>
      <c r="B3517"/>
      <c r="C3517"/>
      <c r="D3517"/>
      <c r="E3517"/>
      <c r="F3517"/>
    </row>
    <row r="3518" spans="1:6" ht="21" customHeight="1" x14ac:dyDescent="0.25">
      <c r="A3518"/>
      <c r="B3518"/>
      <c r="C3518"/>
      <c r="D3518"/>
      <c r="E3518"/>
      <c r="F3518"/>
    </row>
    <row r="3519" spans="1:6" ht="21" customHeight="1" x14ac:dyDescent="0.25">
      <c r="A3519"/>
      <c r="B3519"/>
      <c r="C3519"/>
      <c r="D3519"/>
      <c r="E3519"/>
      <c r="F3519"/>
    </row>
    <row r="3520" spans="1:6" ht="21" customHeight="1" x14ac:dyDescent="0.25">
      <c r="A3520"/>
      <c r="B3520"/>
      <c r="C3520"/>
      <c r="D3520"/>
      <c r="E3520"/>
      <c r="F3520"/>
    </row>
    <row r="3521" spans="1:6" ht="21" customHeight="1" x14ac:dyDescent="0.25">
      <c r="A3521"/>
      <c r="B3521"/>
      <c r="C3521"/>
      <c r="D3521"/>
      <c r="E3521"/>
      <c r="F3521"/>
    </row>
    <row r="3522" spans="1:6" ht="21" customHeight="1" x14ac:dyDescent="0.25">
      <c r="A3522"/>
      <c r="B3522"/>
      <c r="C3522"/>
      <c r="D3522"/>
      <c r="E3522"/>
      <c r="F3522"/>
    </row>
    <row r="3523" spans="1:6" ht="21" customHeight="1" x14ac:dyDescent="0.25">
      <c r="A3523"/>
      <c r="B3523"/>
      <c r="C3523"/>
      <c r="D3523"/>
      <c r="E3523"/>
      <c r="F3523"/>
    </row>
    <row r="3524" spans="1:6" ht="21" customHeight="1" x14ac:dyDescent="0.25">
      <c r="A3524"/>
      <c r="B3524"/>
      <c r="C3524"/>
      <c r="D3524"/>
      <c r="E3524"/>
      <c r="F3524"/>
    </row>
    <row r="3525" spans="1:6" ht="21" customHeight="1" x14ac:dyDescent="0.25">
      <c r="A3525"/>
      <c r="B3525"/>
      <c r="C3525"/>
      <c r="D3525"/>
      <c r="E3525"/>
      <c r="F3525"/>
    </row>
    <row r="3526" spans="1:6" ht="21" customHeight="1" x14ac:dyDescent="0.25">
      <c r="A3526"/>
      <c r="B3526"/>
      <c r="C3526"/>
      <c r="D3526"/>
      <c r="E3526"/>
      <c r="F3526"/>
    </row>
    <row r="3527" spans="1:6" ht="21" customHeight="1" x14ac:dyDescent="0.25">
      <c r="A3527"/>
      <c r="B3527"/>
      <c r="C3527"/>
      <c r="D3527"/>
      <c r="E3527"/>
      <c r="F3527"/>
    </row>
    <row r="3528" spans="1:6" ht="21" customHeight="1" x14ac:dyDescent="0.25">
      <c r="A3528"/>
      <c r="B3528"/>
      <c r="C3528"/>
      <c r="D3528"/>
      <c r="E3528"/>
      <c r="F3528"/>
    </row>
    <row r="3529" spans="1:6" ht="21" customHeight="1" x14ac:dyDescent="0.25">
      <c r="A3529"/>
      <c r="B3529"/>
      <c r="C3529"/>
      <c r="D3529"/>
      <c r="E3529"/>
      <c r="F3529"/>
    </row>
    <row r="3530" spans="1:6" ht="21" customHeight="1" x14ac:dyDescent="0.25">
      <c r="A3530"/>
      <c r="B3530"/>
      <c r="C3530"/>
      <c r="D3530"/>
      <c r="E3530"/>
      <c r="F3530"/>
    </row>
    <row r="3531" spans="1:6" ht="21" customHeight="1" x14ac:dyDescent="0.25">
      <c r="A3531"/>
      <c r="B3531"/>
      <c r="C3531"/>
      <c r="D3531"/>
      <c r="E3531"/>
      <c r="F3531"/>
    </row>
    <row r="3532" spans="1:6" ht="21" customHeight="1" x14ac:dyDescent="0.25">
      <c r="A3532"/>
      <c r="B3532"/>
      <c r="C3532"/>
      <c r="D3532"/>
      <c r="E3532"/>
      <c r="F3532"/>
    </row>
    <row r="3533" spans="1:6" ht="21" customHeight="1" x14ac:dyDescent="0.25">
      <c r="A3533"/>
      <c r="B3533"/>
      <c r="C3533"/>
      <c r="D3533"/>
      <c r="E3533"/>
      <c r="F3533"/>
    </row>
    <row r="3534" spans="1:6" ht="23.1" customHeight="1" x14ac:dyDescent="0.25">
      <c r="A3534"/>
      <c r="B3534"/>
      <c r="C3534"/>
      <c r="D3534"/>
      <c r="E3534"/>
      <c r="F3534"/>
    </row>
    <row r="3535" spans="1:6" ht="21" customHeight="1" x14ac:dyDescent="0.25">
      <c r="A3535"/>
      <c r="B3535"/>
      <c r="C3535"/>
      <c r="D3535"/>
      <c r="E3535"/>
      <c r="F3535"/>
    </row>
    <row r="3536" spans="1:6" ht="21" customHeight="1" x14ac:dyDescent="0.25">
      <c r="A3536"/>
      <c r="B3536"/>
      <c r="C3536"/>
      <c r="D3536"/>
      <c r="E3536"/>
      <c r="F3536"/>
    </row>
    <row r="3537" spans="1:6" ht="21" customHeight="1" x14ac:dyDescent="0.25">
      <c r="A3537"/>
      <c r="B3537"/>
      <c r="C3537"/>
      <c r="D3537"/>
      <c r="E3537"/>
      <c r="F3537"/>
    </row>
    <row r="3538" spans="1:6" ht="21" customHeight="1" x14ac:dyDescent="0.25">
      <c r="A3538"/>
      <c r="B3538"/>
      <c r="C3538"/>
      <c r="D3538"/>
      <c r="E3538"/>
      <c r="F3538"/>
    </row>
    <row r="3539" spans="1:6" ht="21" customHeight="1" x14ac:dyDescent="0.25">
      <c r="A3539"/>
      <c r="B3539"/>
      <c r="C3539"/>
      <c r="D3539"/>
      <c r="E3539"/>
      <c r="F3539"/>
    </row>
    <row r="3540" spans="1:6" ht="21" customHeight="1" x14ac:dyDescent="0.25">
      <c r="A3540"/>
      <c r="B3540"/>
      <c r="C3540"/>
      <c r="D3540"/>
      <c r="E3540"/>
      <c r="F3540"/>
    </row>
    <row r="3541" spans="1:6" ht="21" customHeight="1" x14ac:dyDescent="0.25">
      <c r="A3541"/>
      <c r="B3541"/>
      <c r="C3541"/>
      <c r="D3541"/>
      <c r="E3541"/>
      <c r="F3541"/>
    </row>
    <row r="3542" spans="1:6" ht="21" customHeight="1" x14ac:dyDescent="0.25">
      <c r="A3542"/>
      <c r="B3542"/>
      <c r="C3542"/>
      <c r="D3542"/>
      <c r="E3542"/>
      <c r="F3542"/>
    </row>
    <row r="3543" spans="1:6" ht="21" customHeight="1" x14ac:dyDescent="0.25">
      <c r="A3543"/>
      <c r="B3543"/>
      <c r="C3543"/>
      <c r="D3543"/>
      <c r="E3543"/>
      <c r="F3543"/>
    </row>
    <row r="3544" spans="1:6" ht="21" customHeight="1" x14ac:dyDescent="0.25">
      <c r="A3544"/>
      <c r="B3544"/>
      <c r="C3544"/>
      <c r="D3544"/>
      <c r="E3544"/>
      <c r="F3544"/>
    </row>
    <row r="3545" spans="1:6" ht="21" customHeight="1" x14ac:dyDescent="0.25">
      <c r="A3545"/>
      <c r="B3545"/>
      <c r="C3545"/>
      <c r="D3545"/>
      <c r="E3545"/>
      <c r="F3545"/>
    </row>
    <row r="3546" spans="1:6" ht="21" customHeight="1" x14ac:dyDescent="0.25">
      <c r="A3546"/>
      <c r="B3546"/>
      <c r="C3546"/>
      <c r="D3546"/>
      <c r="E3546"/>
      <c r="F3546"/>
    </row>
    <row r="3547" spans="1:6" ht="21" customHeight="1" x14ac:dyDescent="0.25">
      <c r="A3547"/>
      <c r="B3547"/>
      <c r="C3547"/>
      <c r="D3547"/>
      <c r="E3547"/>
      <c r="F3547"/>
    </row>
    <row r="3548" spans="1:6" ht="21" customHeight="1" x14ac:dyDescent="0.25">
      <c r="A3548"/>
      <c r="B3548"/>
      <c r="C3548"/>
      <c r="D3548"/>
      <c r="E3548"/>
      <c r="F3548"/>
    </row>
    <row r="3549" spans="1:6" ht="21" customHeight="1" x14ac:dyDescent="0.25">
      <c r="A3549"/>
      <c r="B3549"/>
      <c r="C3549"/>
      <c r="D3549"/>
      <c r="E3549"/>
      <c r="F3549"/>
    </row>
    <row r="3550" spans="1:6" ht="21" customHeight="1" x14ac:dyDescent="0.25">
      <c r="A3550"/>
      <c r="B3550"/>
      <c r="C3550"/>
      <c r="D3550"/>
      <c r="E3550"/>
      <c r="F3550"/>
    </row>
    <row r="3551" spans="1:6" ht="21" customHeight="1" x14ac:dyDescent="0.25">
      <c r="A3551"/>
      <c r="B3551"/>
      <c r="C3551"/>
      <c r="D3551"/>
      <c r="E3551"/>
      <c r="F3551"/>
    </row>
    <row r="3552" spans="1:6" ht="21" customHeight="1" x14ac:dyDescent="0.25">
      <c r="A3552"/>
      <c r="B3552"/>
      <c r="C3552"/>
      <c r="D3552"/>
      <c r="E3552"/>
      <c r="F3552"/>
    </row>
    <row r="3553" spans="1:6" ht="21" customHeight="1" x14ac:dyDescent="0.25">
      <c r="A3553"/>
      <c r="B3553"/>
      <c r="C3553"/>
      <c r="D3553"/>
      <c r="E3553"/>
      <c r="F3553"/>
    </row>
    <row r="3554" spans="1:6" ht="21" customHeight="1" x14ac:dyDescent="0.25">
      <c r="A3554"/>
      <c r="B3554"/>
      <c r="C3554"/>
      <c r="D3554"/>
      <c r="E3554"/>
      <c r="F3554"/>
    </row>
    <row r="3555" spans="1:6" ht="21" customHeight="1" x14ac:dyDescent="0.25">
      <c r="A3555"/>
      <c r="B3555"/>
      <c r="C3555"/>
      <c r="D3555"/>
      <c r="E3555"/>
      <c r="F3555"/>
    </row>
    <row r="3556" spans="1:6" ht="21" customHeight="1" x14ac:dyDescent="0.25">
      <c r="A3556"/>
      <c r="B3556"/>
      <c r="C3556"/>
      <c r="D3556"/>
      <c r="E3556"/>
      <c r="F3556"/>
    </row>
    <row r="3557" spans="1:6" ht="21" customHeight="1" x14ac:dyDescent="0.25">
      <c r="A3557"/>
      <c r="B3557"/>
      <c r="C3557"/>
      <c r="D3557"/>
      <c r="E3557"/>
      <c r="F3557"/>
    </row>
    <row r="3558" spans="1:6" ht="21" customHeight="1" x14ac:dyDescent="0.25">
      <c r="A3558"/>
      <c r="B3558"/>
      <c r="C3558"/>
      <c r="D3558"/>
      <c r="E3558"/>
      <c r="F3558"/>
    </row>
    <row r="3559" spans="1:6" ht="21" customHeight="1" x14ac:dyDescent="0.25">
      <c r="A3559"/>
      <c r="B3559"/>
      <c r="C3559"/>
      <c r="D3559"/>
      <c r="E3559"/>
      <c r="F3559"/>
    </row>
    <row r="3560" spans="1:6" ht="21" customHeight="1" x14ac:dyDescent="0.25">
      <c r="A3560"/>
      <c r="B3560"/>
      <c r="C3560"/>
      <c r="D3560"/>
      <c r="E3560"/>
      <c r="F3560"/>
    </row>
    <row r="3561" spans="1:6" ht="23.1" customHeight="1" x14ac:dyDescent="0.25">
      <c r="A3561"/>
      <c r="B3561"/>
      <c r="C3561"/>
      <c r="D3561"/>
      <c r="E3561"/>
      <c r="F3561"/>
    </row>
    <row r="3562" spans="1:6" ht="21" customHeight="1" x14ac:dyDescent="0.25">
      <c r="A3562"/>
      <c r="B3562"/>
      <c r="C3562"/>
      <c r="D3562"/>
      <c r="E3562"/>
      <c r="F3562"/>
    </row>
    <row r="3563" spans="1:6" ht="21" customHeight="1" x14ac:dyDescent="0.25">
      <c r="A3563"/>
      <c r="B3563"/>
      <c r="C3563"/>
      <c r="D3563"/>
      <c r="E3563"/>
      <c r="F3563"/>
    </row>
    <row r="3564" spans="1:6" ht="21" customHeight="1" x14ac:dyDescent="0.25">
      <c r="A3564"/>
      <c r="B3564"/>
      <c r="C3564"/>
      <c r="D3564"/>
      <c r="E3564"/>
      <c r="F3564"/>
    </row>
    <row r="3565" spans="1:6" ht="21" customHeight="1" x14ac:dyDescent="0.25">
      <c r="A3565"/>
      <c r="B3565"/>
      <c r="C3565"/>
      <c r="D3565"/>
      <c r="E3565"/>
      <c r="F3565"/>
    </row>
    <row r="3566" spans="1:6" ht="21" customHeight="1" x14ac:dyDescent="0.25">
      <c r="A3566"/>
      <c r="B3566"/>
      <c r="C3566"/>
      <c r="D3566"/>
      <c r="E3566"/>
      <c r="F3566"/>
    </row>
    <row r="3567" spans="1:6" ht="21" customHeight="1" x14ac:dyDescent="0.25">
      <c r="A3567"/>
      <c r="B3567"/>
      <c r="C3567"/>
      <c r="D3567"/>
      <c r="E3567"/>
      <c r="F3567"/>
    </row>
    <row r="3568" spans="1:6" ht="21" customHeight="1" x14ac:dyDescent="0.25">
      <c r="A3568"/>
      <c r="B3568"/>
      <c r="C3568"/>
      <c r="D3568"/>
      <c r="E3568"/>
      <c r="F3568"/>
    </row>
    <row r="3569" spans="1:6" ht="21" customHeight="1" x14ac:dyDescent="0.25">
      <c r="A3569"/>
      <c r="B3569"/>
      <c r="C3569"/>
      <c r="D3569"/>
      <c r="E3569"/>
      <c r="F3569"/>
    </row>
    <row r="3570" spans="1:6" ht="21" customHeight="1" x14ac:dyDescent="0.25">
      <c r="A3570"/>
      <c r="B3570"/>
      <c r="C3570"/>
      <c r="D3570"/>
      <c r="E3570"/>
      <c r="F3570"/>
    </row>
    <row r="3571" spans="1:6" ht="21" customHeight="1" x14ac:dyDescent="0.25">
      <c r="A3571"/>
      <c r="B3571"/>
      <c r="C3571"/>
      <c r="D3571"/>
      <c r="E3571"/>
      <c r="F3571"/>
    </row>
    <row r="3572" spans="1:6" ht="21" customHeight="1" x14ac:dyDescent="0.25">
      <c r="A3572"/>
      <c r="B3572"/>
      <c r="C3572"/>
      <c r="D3572"/>
      <c r="E3572"/>
      <c r="F3572"/>
    </row>
    <row r="3573" spans="1:6" ht="21" customHeight="1" x14ac:dyDescent="0.25">
      <c r="A3573"/>
      <c r="B3573"/>
      <c r="C3573"/>
      <c r="D3573"/>
      <c r="E3573"/>
      <c r="F3573"/>
    </row>
    <row r="3574" spans="1:6" ht="21" customHeight="1" x14ac:dyDescent="0.25">
      <c r="A3574"/>
      <c r="B3574"/>
      <c r="C3574"/>
      <c r="D3574"/>
      <c r="E3574"/>
      <c r="F3574"/>
    </row>
    <row r="3575" spans="1:6" ht="21" customHeight="1" x14ac:dyDescent="0.25">
      <c r="A3575"/>
      <c r="B3575"/>
      <c r="C3575"/>
      <c r="D3575"/>
      <c r="E3575"/>
      <c r="F3575"/>
    </row>
    <row r="3576" spans="1:6" ht="21" customHeight="1" x14ac:dyDescent="0.25">
      <c r="A3576"/>
      <c r="B3576"/>
      <c r="C3576"/>
      <c r="D3576"/>
      <c r="E3576"/>
      <c r="F3576"/>
    </row>
    <row r="3577" spans="1:6" ht="21" customHeight="1" x14ac:dyDescent="0.25">
      <c r="A3577"/>
      <c r="B3577"/>
      <c r="C3577"/>
      <c r="D3577"/>
      <c r="E3577"/>
      <c r="F3577"/>
    </row>
    <row r="3578" spans="1:6" ht="21" customHeight="1" x14ac:dyDescent="0.25">
      <c r="A3578"/>
      <c r="B3578"/>
      <c r="C3578"/>
      <c r="D3578"/>
      <c r="E3578"/>
      <c r="F3578"/>
    </row>
    <row r="3579" spans="1:6" ht="21" customHeight="1" x14ac:dyDescent="0.25">
      <c r="A3579"/>
      <c r="B3579"/>
      <c r="C3579"/>
      <c r="D3579"/>
      <c r="E3579"/>
      <c r="F3579"/>
    </row>
    <row r="3580" spans="1:6" ht="21" customHeight="1" x14ac:dyDescent="0.25">
      <c r="A3580"/>
      <c r="B3580"/>
      <c r="C3580"/>
      <c r="D3580"/>
      <c r="E3580"/>
      <c r="F3580"/>
    </row>
    <row r="3581" spans="1:6" ht="21" customHeight="1" x14ac:dyDescent="0.25">
      <c r="A3581"/>
      <c r="B3581"/>
      <c r="C3581"/>
      <c r="D3581"/>
      <c r="E3581"/>
      <c r="F3581"/>
    </row>
    <row r="3582" spans="1:6" ht="21" customHeight="1" x14ac:dyDescent="0.25">
      <c r="A3582"/>
      <c r="B3582"/>
      <c r="C3582"/>
      <c r="D3582"/>
      <c r="E3582"/>
      <c r="F3582"/>
    </row>
    <row r="3583" spans="1:6" ht="21" customHeight="1" x14ac:dyDescent="0.25">
      <c r="A3583"/>
      <c r="B3583"/>
      <c r="C3583"/>
      <c r="D3583"/>
      <c r="E3583"/>
      <c r="F3583"/>
    </row>
    <row r="3584" spans="1:6" ht="21" customHeight="1" x14ac:dyDescent="0.25">
      <c r="A3584"/>
      <c r="B3584"/>
      <c r="C3584"/>
      <c r="D3584"/>
      <c r="E3584"/>
      <c r="F3584"/>
    </row>
    <row r="3585" spans="1:6" ht="21" customHeight="1" x14ac:dyDescent="0.25">
      <c r="A3585"/>
      <c r="B3585"/>
      <c r="C3585"/>
      <c r="D3585"/>
      <c r="E3585"/>
      <c r="F3585"/>
    </row>
    <row r="3586" spans="1:6" ht="23.1" customHeight="1" x14ac:dyDescent="0.25">
      <c r="A3586"/>
      <c r="B3586"/>
      <c r="C3586"/>
      <c r="D3586"/>
      <c r="E3586"/>
      <c r="F3586"/>
    </row>
    <row r="3587" spans="1:6" ht="21" customHeight="1" x14ac:dyDescent="0.25">
      <c r="A3587"/>
      <c r="B3587"/>
      <c r="C3587"/>
      <c r="D3587"/>
      <c r="E3587"/>
      <c r="F3587"/>
    </row>
    <row r="3588" spans="1:6" ht="21" customHeight="1" x14ac:dyDescent="0.25">
      <c r="A3588"/>
      <c r="B3588"/>
      <c r="C3588"/>
      <c r="D3588"/>
      <c r="E3588"/>
      <c r="F3588"/>
    </row>
    <row r="3589" spans="1:6" ht="21" customHeight="1" x14ac:dyDescent="0.25">
      <c r="A3589"/>
      <c r="B3589"/>
      <c r="C3589"/>
      <c r="D3589"/>
      <c r="E3589"/>
      <c r="F3589"/>
    </row>
    <row r="3590" spans="1:6" ht="21" customHeight="1" x14ac:dyDescent="0.25">
      <c r="A3590"/>
      <c r="B3590"/>
      <c r="C3590"/>
      <c r="D3590"/>
      <c r="E3590"/>
      <c r="F3590"/>
    </row>
    <row r="3591" spans="1:6" ht="21" customHeight="1" x14ac:dyDescent="0.25">
      <c r="A3591"/>
      <c r="B3591"/>
      <c r="C3591"/>
      <c r="D3591"/>
      <c r="E3591"/>
      <c r="F3591"/>
    </row>
    <row r="3592" spans="1:6" ht="21" customHeight="1" x14ac:dyDescent="0.25">
      <c r="A3592"/>
      <c r="B3592"/>
      <c r="C3592"/>
      <c r="D3592"/>
      <c r="E3592"/>
      <c r="F3592"/>
    </row>
    <row r="3593" spans="1:6" ht="21" customHeight="1" x14ac:dyDescent="0.25">
      <c r="A3593"/>
      <c r="B3593"/>
      <c r="C3593"/>
      <c r="D3593"/>
      <c r="E3593"/>
      <c r="F3593"/>
    </row>
    <row r="3594" spans="1:6" ht="21" customHeight="1" x14ac:dyDescent="0.25">
      <c r="A3594"/>
      <c r="B3594"/>
      <c r="C3594"/>
      <c r="D3594"/>
      <c r="E3594"/>
      <c r="F3594"/>
    </row>
    <row r="3595" spans="1:6" ht="21" customHeight="1" x14ac:dyDescent="0.25">
      <c r="A3595"/>
      <c r="B3595"/>
      <c r="C3595"/>
      <c r="D3595"/>
      <c r="E3595"/>
      <c r="F3595"/>
    </row>
    <row r="3596" spans="1:6" ht="21" customHeight="1" x14ac:dyDescent="0.25">
      <c r="A3596"/>
      <c r="B3596"/>
      <c r="C3596"/>
      <c r="D3596"/>
      <c r="E3596"/>
      <c r="F3596"/>
    </row>
    <row r="3597" spans="1:6" ht="21" customHeight="1" x14ac:dyDescent="0.25">
      <c r="A3597"/>
      <c r="B3597"/>
      <c r="C3597"/>
      <c r="D3597"/>
      <c r="E3597"/>
      <c r="F3597"/>
    </row>
    <row r="3598" spans="1:6" ht="21" customHeight="1" x14ac:dyDescent="0.25">
      <c r="A3598"/>
      <c r="B3598"/>
      <c r="C3598"/>
      <c r="D3598"/>
      <c r="E3598"/>
      <c r="F3598"/>
    </row>
    <row r="3599" spans="1:6" ht="21" customHeight="1" x14ac:dyDescent="0.25">
      <c r="A3599"/>
      <c r="B3599"/>
      <c r="C3599"/>
      <c r="D3599"/>
      <c r="E3599"/>
      <c r="F3599"/>
    </row>
    <row r="3600" spans="1:6" ht="21" customHeight="1" x14ac:dyDescent="0.25">
      <c r="A3600"/>
      <c r="B3600"/>
      <c r="C3600"/>
      <c r="D3600"/>
      <c r="E3600"/>
      <c r="F3600"/>
    </row>
    <row r="3601" spans="1:6" ht="21" customHeight="1" x14ac:dyDescent="0.25">
      <c r="A3601"/>
      <c r="B3601"/>
      <c r="C3601"/>
      <c r="D3601"/>
      <c r="E3601"/>
      <c r="F3601"/>
    </row>
    <row r="3602" spans="1:6" ht="21" customHeight="1" x14ac:dyDescent="0.25">
      <c r="A3602"/>
      <c r="B3602"/>
      <c r="C3602"/>
      <c r="D3602"/>
      <c r="E3602"/>
      <c r="F3602"/>
    </row>
    <row r="3603" spans="1:6" ht="21" customHeight="1" x14ac:dyDescent="0.25">
      <c r="A3603"/>
      <c r="B3603"/>
      <c r="C3603"/>
      <c r="D3603"/>
      <c r="E3603"/>
      <c r="F3603"/>
    </row>
    <row r="3604" spans="1:6" ht="21" customHeight="1" x14ac:dyDescent="0.25">
      <c r="A3604"/>
      <c r="B3604"/>
      <c r="C3604"/>
      <c r="D3604"/>
      <c r="E3604"/>
      <c r="F3604"/>
    </row>
    <row r="3605" spans="1:6" ht="21" customHeight="1" x14ac:dyDescent="0.25">
      <c r="A3605"/>
      <c r="B3605"/>
      <c r="C3605"/>
      <c r="D3605"/>
      <c r="E3605"/>
      <c r="F3605"/>
    </row>
    <row r="3606" spans="1:6" ht="21" customHeight="1" x14ac:dyDescent="0.25">
      <c r="A3606"/>
      <c r="B3606"/>
      <c r="C3606"/>
      <c r="D3606"/>
      <c r="E3606"/>
      <c r="F3606"/>
    </row>
    <row r="3607" spans="1:6" ht="21" customHeight="1" x14ac:dyDescent="0.25">
      <c r="A3607"/>
      <c r="B3607"/>
      <c r="C3607"/>
      <c r="D3607"/>
      <c r="E3607"/>
      <c r="F3607"/>
    </row>
    <row r="3608" spans="1:6" ht="21" customHeight="1" x14ac:dyDescent="0.25">
      <c r="A3608"/>
      <c r="B3608"/>
      <c r="C3608"/>
      <c r="D3608"/>
      <c r="E3608"/>
      <c r="F3608"/>
    </row>
    <row r="3609" spans="1:6" ht="21" customHeight="1" x14ac:dyDescent="0.25">
      <c r="A3609"/>
      <c r="B3609"/>
      <c r="C3609"/>
      <c r="D3609"/>
      <c r="E3609"/>
      <c r="F3609"/>
    </row>
    <row r="3610" spans="1:6" ht="21" customHeight="1" x14ac:dyDescent="0.25">
      <c r="A3610"/>
      <c r="B3610"/>
      <c r="C3610"/>
      <c r="D3610"/>
      <c r="E3610"/>
      <c r="F3610"/>
    </row>
    <row r="3611" spans="1:6" ht="23.1" customHeight="1" x14ac:dyDescent="0.25">
      <c r="A3611"/>
      <c r="B3611"/>
      <c r="C3611"/>
      <c r="D3611"/>
      <c r="E3611"/>
      <c r="F3611"/>
    </row>
    <row r="3612" spans="1:6" ht="21" customHeight="1" x14ac:dyDescent="0.25">
      <c r="A3612"/>
      <c r="B3612"/>
      <c r="C3612"/>
      <c r="D3612"/>
      <c r="E3612"/>
      <c r="F3612"/>
    </row>
    <row r="3613" spans="1:6" ht="21" customHeight="1" x14ac:dyDescent="0.25">
      <c r="A3613"/>
      <c r="B3613"/>
      <c r="C3613"/>
      <c r="D3613"/>
      <c r="E3613"/>
      <c r="F3613"/>
    </row>
    <row r="3614" spans="1:6" ht="21" customHeight="1" x14ac:dyDescent="0.25">
      <c r="A3614"/>
      <c r="B3614"/>
      <c r="C3614"/>
      <c r="D3614"/>
      <c r="E3614"/>
      <c r="F3614"/>
    </row>
    <row r="3615" spans="1:6" ht="21" customHeight="1" x14ac:dyDescent="0.25">
      <c r="A3615"/>
      <c r="B3615"/>
      <c r="C3615"/>
      <c r="D3615"/>
      <c r="E3615"/>
      <c r="F3615"/>
    </row>
    <row r="3616" spans="1:6" ht="21" customHeight="1" x14ac:dyDescent="0.25">
      <c r="A3616"/>
      <c r="B3616"/>
      <c r="C3616"/>
      <c r="D3616"/>
      <c r="E3616"/>
      <c r="F3616"/>
    </row>
    <row r="3617" spans="1:6" ht="21" customHeight="1" x14ac:dyDescent="0.25">
      <c r="A3617"/>
      <c r="B3617"/>
      <c r="C3617"/>
      <c r="D3617"/>
      <c r="E3617"/>
      <c r="F3617"/>
    </row>
    <row r="3618" spans="1:6" ht="21" customHeight="1" x14ac:dyDescent="0.25">
      <c r="A3618"/>
      <c r="B3618"/>
      <c r="C3618"/>
      <c r="D3618"/>
      <c r="E3618"/>
      <c r="F3618"/>
    </row>
    <row r="3619" spans="1:6" ht="21" customHeight="1" x14ac:dyDescent="0.25">
      <c r="A3619"/>
      <c r="B3619"/>
      <c r="C3619"/>
      <c r="D3619"/>
      <c r="E3619"/>
      <c r="F3619"/>
    </row>
    <row r="3620" spans="1:6" ht="21" customHeight="1" x14ac:dyDescent="0.25">
      <c r="A3620"/>
      <c r="B3620"/>
      <c r="C3620"/>
      <c r="D3620"/>
      <c r="E3620"/>
      <c r="F3620"/>
    </row>
    <row r="3621" spans="1:6" ht="21" customHeight="1" x14ac:dyDescent="0.25">
      <c r="A3621"/>
      <c r="B3621"/>
      <c r="C3621"/>
      <c r="D3621"/>
      <c r="E3621"/>
      <c r="F3621"/>
    </row>
    <row r="3622" spans="1:6" ht="21" customHeight="1" x14ac:dyDescent="0.25">
      <c r="A3622"/>
      <c r="B3622"/>
      <c r="C3622"/>
      <c r="D3622"/>
      <c r="E3622"/>
      <c r="F3622"/>
    </row>
    <row r="3623" spans="1:6" ht="21" customHeight="1" x14ac:dyDescent="0.25">
      <c r="A3623"/>
      <c r="B3623"/>
      <c r="C3623"/>
      <c r="D3623"/>
      <c r="E3623"/>
      <c r="F3623"/>
    </row>
    <row r="3624" spans="1:6" ht="21" customHeight="1" x14ac:dyDescent="0.25">
      <c r="A3624"/>
      <c r="B3624"/>
      <c r="C3624"/>
      <c r="D3624"/>
      <c r="E3624"/>
      <c r="F3624"/>
    </row>
    <row r="3625" spans="1:6" ht="21" customHeight="1" x14ac:dyDescent="0.25">
      <c r="A3625"/>
      <c r="B3625"/>
      <c r="C3625"/>
      <c r="D3625"/>
      <c r="E3625"/>
      <c r="F3625"/>
    </row>
    <row r="3626" spans="1:6" ht="21" customHeight="1" x14ac:dyDescent="0.25">
      <c r="A3626"/>
      <c r="B3626"/>
      <c r="C3626"/>
      <c r="D3626"/>
      <c r="E3626"/>
      <c r="F3626"/>
    </row>
    <row r="3627" spans="1:6" ht="21" customHeight="1" x14ac:dyDescent="0.25">
      <c r="A3627"/>
      <c r="B3627"/>
      <c r="C3627"/>
      <c r="D3627"/>
      <c r="E3627"/>
      <c r="F3627"/>
    </row>
    <row r="3628" spans="1:6" ht="21" customHeight="1" x14ac:dyDescent="0.25">
      <c r="A3628"/>
      <c r="B3628"/>
      <c r="C3628"/>
      <c r="D3628"/>
      <c r="E3628"/>
      <c r="F3628"/>
    </row>
    <row r="3629" spans="1:6" ht="21" customHeight="1" x14ac:dyDescent="0.25">
      <c r="A3629"/>
      <c r="B3629"/>
      <c r="C3629"/>
      <c r="D3629"/>
      <c r="E3629"/>
      <c r="F3629"/>
    </row>
    <row r="3630" spans="1:6" ht="21" customHeight="1" x14ac:dyDescent="0.25">
      <c r="A3630"/>
      <c r="B3630"/>
      <c r="C3630"/>
      <c r="D3630"/>
      <c r="E3630"/>
      <c r="F3630"/>
    </row>
    <row r="3631" spans="1:6" ht="21" customHeight="1" x14ac:dyDescent="0.25">
      <c r="A3631"/>
      <c r="B3631"/>
      <c r="C3631"/>
      <c r="D3631"/>
      <c r="E3631"/>
      <c r="F3631"/>
    </row>
    <row r="3632" spans="1:6" ht="21" customHeight="1" x14ac:dyDescent="0.25">
      <c r="A3632"/>
      <c r="B3632"/>
      <c r="C3632"/>
      <c r="D3632"/>
      <c r="E3632"/>
      <c r="F3632"/>
    </row>
    <row r="3633" spans="1:6" ht="21" customHeight="1" x14ac:dyDescent="0.25">
      <c r="A3633"/>
      <c r="B3633"/>
      <c r="C3633"/>
      <c r="D3633"/>
      <c r="E3633"/>
      <c r="F3633"/>
    </row>
    <row r="3634" spans="1:6" ht="21" customHeight="1" x14ac:dyDescent="0.25">
      <c r="A3634"/>
      <c r="B3634"/>
      <c r="C3634"/>
      <c r="D3634"/>
      <c r="E3634"/>
      <c r="F3634"/>
    </row>
    <row r="3635" spans="1:6" ht="21" customHeight="1" x14ac:dyDescent="0.25">
      <c r="A3635"/>
      <c r="B3635"/>
      <c r="C3635"/>
      <c r="D3635"/>
      <c r="E3635"/>
      <c r="F3635"/>
    </row>
    <row r="3636" spans="1:6" ht="23.1" customHeight="1" x14ac:dyDescent="0.25">
      <c r="A3636"/>
      <c r="B3636"/>
      <c r="C3636"/>
      <c r="D3636"/>
      <c r="E3636"/>
      <c r="F3636"/>
    </row>
    <row r="3637" spans="1:6" ht="21" customHeight="1" x14ac:dyDescent="0.25">
      <c r="A3637"/>
      <c r="B3637"/>
      <c r="C3637"/>
      <c r="D3637"/>
      <c r="E3637"/>
      <c r="F3637"/>
    </row>
    <row r="3638" spans="1:6" ht="21" customHeight="1" x14ac:dyDescent="0.25">
      <c r="A3638"/>
      <c r="B3638"/>
      <c r="C3638"/>
      <c r="D3638"/>
      <c r="E3638"/>
      <c r="F3638"/>
    </row>
    <row r="3639" spans="1:6" ht="21" customHeight="1" x14ac:dyDescent="0.25">
      <c r="A3639"/>
      <c r="B3639"/>
      <c r="C3639"/>
      <c r="D3639"/>
      <c r="E3639"/>
      <c r="F3639"/>
    </row>
    <row r="3640" spans="1:6" ht="21" customHeight="1" x14ac:dyDescent="0.25">
      <c r="A3640"/>
      <c r="B3640"/>
      <c r="C3640"/>
      <c r="D3640"/>
      <c r="E3640"/>
      <c r="F3640"/>
    </row>
    <row r="3641" spans="1:6" ht="21" customHeight="1" x14ac:dyDescent="0.25">
      <c r="A3641"/>
      <c r="B3641"/>
      <c r="C3641"/>
      <c r="D3641"/>
      <c r="E3641"/>
      <c r="F3641"/>
    </row>
    <row r="3642" spans="1:6" ht="21" customHeight="1" x14ac:dyDescent="0.25">
      <c r="A3642"/>
      <c r="B3642"/>
      <c r="C3642"/>
      <c r="D3642"/>
      <c r="E3642"/>
      <c r="F3642"/>
    </row>
    <row r="3643" spans="1:6" ht="21" customHeight="1" x14ac:dyDescent="0.25">
      <c r="A3643"/>
      <c r="B3643"/>
      <c r="C3643"/>
      <c r="D3643"/>
      <c r="E3643"/>
      <c r="F3643"/>
    </row>
    <row r="3644" spans="1:6" ht="21" customHeight="1" x14ac:dyDescent="0.25">
      <c r="A3644"/>
      <c r="B3644"/>
      <c r="C3644"/>
      <c r="D3644"/>
      <c r="E3644"/>
      <c r="F3644"/>
    </row>
    <row r="3645" spans="1:6" ht="21" customHeight="1" x14ac:dyDescent="0.25">
      <c r="A3645"/>
      <c r="B3645"/>
      <c r="C3645"/>
      <c r="D3645"/>
      <c r="E3645"/>
      <c r="F3645"/>
    </row>
    <row r="3646" spans="1:6" ht="21" customHeight="1" x14ac:dyDescent="0.25">
      <c r="A3646"/>
      <c r="B3646"/>
      <c r="C3646"/>
      <c r="D3646"/>
      <c r="E3646"/>
      <c r="F3646"/>
    </row>
    <row r="3647" spans="1:6" ht="21" customHeight="1" x14ac:dyDescent="0.25">
      <c r="A3647"/>
      <c r="B3647"/>
      <c r="C3647"/>
      <c r="D3647"/>
      <c r="E3647"/>
      <c r="F3647"/>
    </row>
    <row r="3648" spans="1:6" ht="21" customHeight="1" x14ac:dyDescent="0.25">
      <c r="A3648"/>
      <c r="B3648"/>
      <c r="C3648"/>
      <c r="D3648"/>
      <c r="E3648"/>
      <c r="F3648"/>
    </row>
    <row r="3649" spans="1:6" ht="21" customHeight="1" x14ac:dyDescent="0.25">
      <c r="A3649"/>
      <c r="B3649"/>
      <c r="C3649"/>
      <c r="D3649"/>
      <c r="E3649"/>
      <c r="F3649"/>
    </row>
    <row r="3650" spans="1:6" ht="21" customHeight="1" x14ac:dyDescent="0.25">
      <c r="A3650"/>
      <c r="B3650"/>
      <c r="C3650"/>
      <c r="D3650"/>
      <c r="E3650"/>
      <c r="F3650"/>
    </row>
    <row r="3651" spans="1:6" ht="21" customHeight="1" x14ac:dyDescent="0.25">
      <c r="A3651"/>
      <c r="B3651"/>
      <c r="C3651"/>
      <c r="D3651"/>
      <c r="E3651"/>
      <c r="F3651"/>
    </row>
    <row r="3652" spans="1:6" ht="21" customHeight="1" x14ac:dyDescent="0.25">
      <c r="A3652"/>
      <c r="B3652"/>
      <c r="C3652"/>
      <c r="D3652"/>
      <c r="E3652"/>
      <c r="F3652"/>
    </row>
    <row r="3653" spans="1:6" ht="21" customHeight="1" x14ac:dyDescent="0.25">
      <c r="A3653"/>
      <c r="B3653"/>
      <c r="C3653"/>
      <c r="D3653"/>
      <c r="E3653"/>
      <c r="F3653"/>
    </row>
    <row r="3654" spans="1:6" ht="21" customHeight="1" x14ac:dyDescent="0.25">
      <c r="A3654"/>
      <c r="B3654"/>
      <c r="C3654"/>
      <c r="D3654"/>
      <c r="E3654"/>
      <c r="F3654"/>
    </row>
    <row r="3655" spans="1:6" ht="21" customHeight="1" x14ac:dyDescent="0.25">
      <c r="A3655"/>
      <c r="B3655"/>
      <c r="C3655"/>
      <c r="D3655"/>
      <c r="E3655"/>
      <c r="F3655"/>
    </row>
    <row r="3656" spans="1:6" ht="21" customHeight="1" x14ac:dyDescent="0.25">
      <c r="A3656"/>
      <c r="B3656"/>
      <c r="C3656"/>
      <c r="D3656"/>
      <c r="E3656"/>
      <c r="F3656"/>
    </row>
    <row r="3657" spans="1:6" ht="21" customHeight="1" x14ac:dyDescent="0.25">
      <c r="A3657"/>
      <c r="B3657"/>
      <c r="C3657"/>
      <c r="D3657"/>
      <c r="E3657"/>
      <c r="F3657"/>
    </row>
    <row r="3658" spans="1:6" ht="21" customHeight="1" x14ac:dyDescent="0.25">
      <c r="A3658"/>
      <c r="B3658"/>
      <c r="C3658"/>
      <c r="D3658"/>
      <c r="E3658"/>
      <c r="F3658"/>
    </row>
    <row r="3659" spans="1:6" ht="21" customHeight="1" x14ac:dyDescent="0.25">
      <c r="A3659"/>
      <c r="B3659"/>
      <c r="C3659"/>
      <c r="D3659"/>
      <c r="E3659"/>
      <c r="F3659"/>
    </row>
    <row r="3660" spans="1:6" ht="21" customHeight="1" x14ac:dyDescent="0.25">
      <c r="A3660"/>
      <c r="B3660"/>
      <c r="C3660"/>
      <c r="D3660"/>
      <c r="E3660"/>
      <c r="F3660"/>
    </row>
    <row r="3661" spans="1:6" ht="23.1" customHeight="1" x14ac:dyDescent="0.25">
      <c r="A3661"/>
      <c r="B3661"/>
      <c r="C3661"/>
      <c r="D3661"/>
      <c r="E3661"/>
      <c r="F3661"/>
    </row>
    <row r="3662" spans="1:6" ht="21" customHeight="1" x14ac:dyDescent="0.25">
      <c r="A3662"/>
      <c r="B3662"/>
      <c r="C3662"/>
      <c r="D3662"/>
      <c r="E3662"/>
      <c r="F3662"/>
    </row>
    <row r="3663" spans="1:6" ht="21" customHeight="1" x14ac:dyDescent="0.25">
      <c r="A3663"/>
      <c r="B3663"/>
      <c r="C3663"/>
      <c r="D3663"/>
      <c r="E3663"/>
      <c r="F3663"/>
    </row>
    <row r="3664" spans="1:6" ht="21" customHeight="1" x14ac:dyDescent="0.25">
      <c r="A3664"/>
      <c r="B3664"/>
      <c r="C3664"/>
      <c r="D3664"/>
      <c r="E3664"/>
      <c r="F3664"/>
    </row>
    <row r="3665" spans="1:6" ht="21" customHeight="1" x14ac:dyDescent="0.25">
      <c r="A3665"/>
      <c r="B3665"/>
      <c r="C3665"/>
      <c r="D3665"/>
      <c r="E3665"/>
      <c r="F3665"/>
    </row>
    <row r="3666" spans="1:6" ht="21" customHeight="1" x14ac:dyDescent="0.25">
      <c r="A3666"/>
      <c r="B3666"/>
      <c r="C3666"/>
      <c r="D3666"/>
      <c r="E3666"/>
      <c r="F3666"/>
    </row>
    <row r="3667" spans="1:6" ht="21" customHeight="1" x14ac:dyDescent="0.25">
      <c r="A3667"/>
      <c r="B3667"/>
      <c r="C3667"/>
      <c r="D3667"/>
      <c r="E3667"/>
      <c r="F3667"/>
    </row>
    <row r="3668" spans="1:6" ht="39" customHeight="1" x14ac:dyDescent="0.25">
      <c r="A3668"/>
      <c r="B3668"/>
      <c r="C3668"/>
      <c r="D3668"/>
      <c r="E3668"/>
      <c r="F3668"/>
    </row>
    <row r="3669" spans="1:6" ht="21" customHeight="1" x14ac:dyDescent="0.25">
      <c r="A3669"/>
      <c r="B3669"/>
      <c r="C3669"/>
      <c r="D3669"/>
      <c r="E3669"/>
      <c r="F3669"/>
    </row>
    <row r="3670" spans="1:6" ht="21" customHeight="1" x14ac:dyDescent="0.25">
      <c r="A3670"/>
      <c r="B3670"/>
      <c r="C3670"/>
      <c r="D3670"/>
      <c r="E3670"/>
      <c r="F3670"/>
    </row>
    <row r="3671" spans="1:6" ht="21" customHeight="1" x14ac:dyDescent="0.25">
      <c r="A3671"/>
      <c r="B3671"/>
      <c r="C3671"/>
      <c r="D3671"/>
      <c r="E3671"/>
      <c r="F3671"/>
    </row>
    <row r="3672" spans="1:6" ht="21" customHeight="1" x14ac:dyDescent="0.25">
      <c r="A3672"/>
      <c r="B3672"/>
      <c r="C3672"/>
      <c r="D3672"/>
      <c r="E3672"/>
      <c r="F3672"/>
    </row>
    <row r="3673" spans="1:6" ht="21" customHeight="1" x14ac:dyDescent="0.25">
      <c r="A3673"/>
      <c r="B3673"/>
      <c r="C3673"/>
      <c r="D3673"/>
      <c r="E3673"/>
      <c r="F3673"/>
    </row>
    <row r="3674" spans="1:6" ht="21" customHeight="1" x14ac:dyDescent="0.25">
      <c r="A3674"/>
      <c r="B3674"/>
      <c r="C3674"/>
      <c r="D3674"/>
      <c r="E3674"/>
      <c r="F3674"/>
    </row>
    <row r="3675" spans="1:6" ht="21" customHeight="1" x14ac:dyDescent="0.25">
      <c r="A3675"/>
      <c r="B3675"/>
      <c r="C3675"/>
      <c r="D3675"/>
      <c r="E3675"/>
      <c r="F3675"/>
    </row>
    <row r="3676" spans="1:6" ht="21" customHeight="1" x14ac:dyDescent="0.25">
      <c r="A3676"/>
      <c r="B3676"/>
      <c r="C3676"/>
      <c r="D3676"/>
      <c r="E3676"/>
      <c r="F3676"/>
    </row>
    <row r="3677" spans="1:6" ht="21" customHeight="1" x14ac:dyDescent="0.25">
      <c r="A3677"/>
      <c r="B3677"/>
      <c r="C3677"/>
      <c r="D3677"/>
      <c r="E3677"/>
      <c r="F3677"/>
    </row>
    <row r="3678" spans="1:6" ht="21" customHeight="1" x14ac:dyDescent="0.25">
      <c r="A3678"/>
      <c r="B3678"/>
      <c r="C3678"/>
      <c r="D3678"/>
      <c r="E3678"/>
      <c r="F3678"/>
    </row>
    <row r="3679" spans="1:6" ht="21" customHeight="1" x14ac:dyDescent="0.25">
      <c r="A3679"/>
      <c r="B3679"/>
      <c r="C3679"/>
      <c r="D3679"/>
      <c r="E3679"/>
      <c r="F3679"/>
    </row>
    <row r="3680" spans="1:6" ht="21" customHeight="1" x14ac:dyDescent="0.25">
      <c r="A3680"/>
      <c r="B3680"/>
      <c r="C3680"/>
      <c r="D3680"/>
      <c r="E3680"/>
      <c r="F3680"/>
    </row>
    <row r="3681" spans="1:6" ht="21" customHeight="1" x14ac:dyDescent="0.25">
      <c r="A3681"/>
      <c r="B3681"/>
      <c r="C3681"/>
      <c r="D3681"/>
      <c r="E3681"/>
      <c r="F3681"/>
    </row>
    <row r="3682" spans="1:6" ht="21" customHeight="1" x14ac:dyDescent="0.25">
      <c r="A3682"/>
      <c r="B3682"/>
      <c r="C3682"/>
      <c r="D3682"/>
      <c r="E3682"/>
      <c r="F3682"/>
    </row>
    <row r="3683" spans="1:6" ht="21" customHeight="1" x14ac:dyDescent="0.25">
      <c r="A3683"/>
      <c r="B3683"/>
      <c r="C3683"/>
      <c r="D3683"/>
      <c r="E3683"/>
      <c r="F3683"/>
    </row>
    <row r="3684" spans="1:6" ht="21" customHeight="1" x14ac:dyDescent="0.25">
      <c r="A3684"/>
      <c r="B3684"/>
      <c r="C3684"/>
      <c r="D3684"/>
      <c r="E3684"/>
      <c r="F3684"/>
    </row>
    <row r="3685" spans="1:6" ht="21" customHeight="1" x14ac:dyDescent="0.25">
      <c r="A3685"/>
      <c r="B3685"/>
      <c r="C3685"/>
      <c r="D3685"/>
      <c r="E3685"/>
      <c r="F3685"/>
    </row>
    <row r="3686" spans="1:6" ht="23.1" customHeight="1" x14ac:dyDescent="0.25">
      <c r="A3686"/>
      <c r="B3686"/>
      <c r="C3686"/>
      <c r="D3686"/>
      <c r="E3686"/>
      <c r="F3686"/>
    </row>
    <row r="3687" spans="1:6" ht="21" customHeight="1" x14ac:dyDescent="0.25">
      <c r="A3687"/>
      <c r="B3687"/>
      <c r="C3687"/>
      <c r="D3687"/>
      <c r="E3687"/>
      <c r="F3687"/>
    </row>
    <row r="3688" spans="1:6" ht="21" customHeight="1" x14ac:dyDescent="0.25">
      <c r="A3688"/>
      <c r="B3688"/>
      <c r="C3688"/>
      <c r="D3688"/>
      <c r="E3688"/>
      <c r="F3688"/>
    </row>
    <row r="3689" spans="1:6" ht="21" customHeight="1" x14ac:dyDescent="0.25">
      <c r="A3689"/>
      <c r="B3689"/>
      <c r="C3689"/>
      <c r="D3689"/>
      <c r="E3689"/>
      <c r="F3689"/>
    </row>
    <row r="3690" spans="1:6" ht="21" customHeight="1" x14ac:dyDescent="0.25">
      <c r="A3690"/>
      <c r="B3690"/>
      <c r="C3690"/>
      <c r="D3690"/>
      <c r="E3690"/>
      <c r="F3690"/>
    </row>
    <row r="3691" spans="1:6" ht="21" customHeight="1" x14ac:dyDescent="0.25">
      <c r="A3691"/>
      <c r="B3691"/>
      <c r="C3691"/>
      <c r="D3691"/>
      <c r="E3691"/>
      <c r="F3691"/>
    </row>
    <row r="3692" spans="1:6" ht="21" customHeight="1" x14ac:dyDescent="0.25">
      <c r="A3692"/>
      <c r="B3692"/>
      <c r="C3692"/>
      <c r="D3692"/>
      <c r="E3692"/>
      <c r="F3692"/>
    </row>
    <row r="3693" spans="1:6" ht="39" customHeight="1" x14ac:dyDescent="0.25">
      <c r="A3693"/>
      <c r="B3693"/>
      <c r="C3693"/>
      <c r="D3693"/>
      <c r="E3693"/>
      <c r="F3693"/>
    </row>
    <row r="3694" spans="1:6" ht="39" customHeight="1" x14ac:dyDescent="0.25">
      <c r="A3694"/>
      <c r="B3694"/>
      <c r="C3694"/>
      <c r="D3694"/>
      <c r="E3694"/>
      <c r="F3694"/>
    </row>
    <row r="3695" spans="1:6" ht="21" customHeight="1" x14ac:dyDescent="0.25">
      <c r="A3695"/>
      <c r="B3695"/>
      <c r="C3695"/>
      <c r="D3695"/>
      <c r="E3695"/>
      <c r="F3695"/>
    </row>
    <row r="3696" spans="1:6" ht="21" customHeight="1" x14ac:dyDescent="0.25">
      <c r="A3696"/>
      <c r="B3696"/>
      <c r="C3696"/>
      <c r="D3696"/>
      <c r="E3696"/>
      <c r="F3696"/>
    </row>
    <row r="3697" spans="1:6" ht="21" customHeight="1" x14ac:dyDescent="0.25">
      <c r="A3697"/>
      <c r="B3697"/>
      <c r="C3697"/>
      <c r="D3697"/>
      <c r="E3697"/>
      <c r="F3697"/>
    </row>
    <row r="3698" spans="1:6" ht="21" customHeight="1" x14ac:dyDescent="0.25">
      <c r="A3698"/>
      <c r="B3698"/>
      <c r="C3698"/>
      <c r="D3698"/>
      <c r="E3698"/>
      <c r="F3698"/>
    </row>
    <row r="3699" spans="1:6" ht="21" customHeight="1" x14ac:dyDescent="0.25">
      <c r="A3699"/>
      <c r="B3699"/>
      <c r="C3699"/>
      <c r="D3699"/>
      <c r="E3699"/>
      <c r="F3699"/>
    </row>
    <row r="3700" spans="1:6" ht="21" customHeight="1" x14ac:dyDescent="0.25">
      <c r="A3700"/>
      <c r="B3700"/>
      <c r="C3700"/>
      <c r="D3700"/>
      <c r="E3700"/>
      <c r="F3700"/>
    </row>
    <row r="3701" spans="1:6" ht="21" customHeight="1" x14ac:dyDescent="0.25">
      <c r="A3701"/>
      <c r="B3701"/>
      <c r="C3701"/>
      <c r="D3701"/>
      <c r="E3701"/>
      <c r="F3701"/>
    </row>
    <row r="3702" spans="1:6" ht="21" customHeight="1" x14ac:dyDescent="0.25">
      <c r="A3702"/>
      <c r="B3702"/>
      <c r="C3702"/>
      <c r="D3702"/>
      <c r="E3702"/>
      <c r="F3702"/>
    </row>
    <row r="3703" spans="1:6" ht="21" customHeight="1" x14ac:dyDescent="0.25">
      <c r="A3703"/>
      <c r="B3703"/>
      <c r="C3703"/>
      <c r="D3703"/>
      <c r="E3703"/>
      <c r="F3703"/>
    </row>
    <row r="3704" spans="1:6" ht="21" customHeight="1" x14ac:dyDescent="0.25">
      <c r="A3704"/>
      <c r="B3704"/>
      <c r="C3704"/>
      <c r="D3704"/>
      <c r="E3704"/>
      <c r="F3704"/>
    </row>
    <row r="3705" spans="1:6" ht="21" customHeight="1" x14ac:dyDescent="0.25">
      <c r="A3705"/>
      <c r="B3705"/>
      <c r="C3705"/>
      <c r="D3705"/>
      <c r="E3705"/>
      <c r="F3705"/>
    </row>
    <row r="3706" spans="1:6" ht="21" customHeight="1" x14ac:dyDescent="0.25">
      <c r="A3706"/>
      <c r="B3706"/>
      <c r="C3706"/>
      <c r="D3706"/>
      <c r="E3706"/>
      <c r="F3706"/>
    </row>
    <row r="3707" spans="1:6" ht="21" customHeight="1" x14ac:dyDescent="0.25">
      <c r="A3707"/>
      <c r="B3707"/>
      <c r="C3707"/>
      <c r="D3707"/>
      <c r="E3707"/>
      <c r="F3707"/>
    </row>
    <row r="3708" spans="1:6" ht="21" customHeight="1" x14ac:dyDescent="0.25">
      <c r="A3708"/>
      <c r="B3708"/>
      <c r="C3708"/>
      <c r="D3708"/>
      <c r="E3708"/>
      <c r="F3708"/>
    </row>
    <row r="3709" spans="1:6" ht="21" customHeight="1" x14ac:dyDescent="0.25">
      <c r="A3709"/>
      <c r="B3709"/>
      <c r="C3709"/>
      <c r="D3709"/>
      <c r="E3709"/>
      <c r="F3709"/>
    </row>
    <row r="3710" spans="1:6" ht="21" customHeight="1" x14ac:dyDescent="0.25">
      <c r="A3710"/>
      <c r="B3710"/>
      <c r="C3710"/>
      <c r="D3710"/>
      <c r="E3710"/>
      <c r="F3710"/>
    </row>
    <row r="3711" spans="1:6" ht="21" customHeight="1" x14ac:dyDescent="0.25">
      <c r="A3711"/>
      <c r="B3711"/>
      <c r="C3711"/>
      <c r="D3711"/>
      <c r="E3711"/>
      <c r="F3711"/>
    </row>
    <row r="3712" spans="1:6" ht="23.1" customHeight="1" x14ac:dyDescent="0.25">
      <c r="A3712"/>
      <c r="B3712"/>
      <c r="C3712"/>
      <c r="D3712"/>
      <c r="E3712"/>
      <c r="F3712"/>
    </row>
    <row r="3713" spans="1:6" ht="21" customHeight="1" x14ac:dyDescent="0.25">
      <c r="A3713"/>
      <c r="B3713"/>
      <c r="C3713"/>
      <c r="D3713"/>
      <c r="E3713"/>
      <c r="F3713"/>
    </row>
    <row r="3714" spans="1:6" ht="21" customHeight="1" x14ac:dyDescent="0.25">
      <c r="A3714"/>
      <c r="B3714"/>
      <c r="C3714"/>
      <c r="D3714"/>
      <c r="E3714"/>
      <c r="F3714"/>
    </row>
    <row r="3715" spans="1:6" ht="21" customHeight="1" x14ac:dyDescent="0.25">
      <c r="A3715"/>
      <c r="B3715"/>
      <c r="C3715"/>
      <c r="D3715"/>
      <c r="E3715"/>
      <c r="F3715"/>
    </row>
    <row r="3716" spans="1:6" ht="21" customHeight="1" x14ac:dyDescent="0.25">
      <c r="A3716"/>
      <c r="B3716"/>
      <c r="C3716"/>
      <c r="D3716"/>
      <c r="E3716"/>
      <c r="F3716"/>
    </row>
    <row r="3717" spans="1:6" ht="21" customHeight="1" x14ac:dyDescent="0.25">
      <c r="A3717"/>
      <c r="B3717"/>
      <c r="C3717"/>
      <c r="D3717"/>
      <c r="E3717"/>
      <c r="F3717"/>
    </row>
    <row r="3718" spans="1:6" ht="21" customHeight="1" x14ac:dyDescent="0.25">
      <c r="A3718"/>
      <c r="B3718"/>
      <c r="C3718"/>
      <c r="D3718"/>
      <c r="E3718"/>
      <c r="F3718"/>
    </row>
    <row r="3719" spans="1:6" ht="21" customHeight="1" x14ac:dyDescent="0.25">
      <c r="A3719"/>
      <c r="B3719"/>
      <c r="C3719"/>
      <c r="D3719"/>
      <c r="E3719"/>
      <c r="F3719"/>
    </row>
    <row r="3720" spans="1:6" ht="21" customHeight="1" x14ac:dyDescent="0.25">
      <c r="A3720"/>
      <c r="B3720"/>
      <c r="C3720"/>
      <c r="D3720"/>
      <c r="E3720"/>
      <c r="F3720"/>
    </row>
    <row r="3721" spans="1:6" ht="21" customHeight="1" x14ac:dyDescent="0.25">
      <c r="A3721"/>
      <c r="B3721"/>
      <c r="C3721"/>
      <c r="D3721"/>
      <c r="E3721"/>
      <c r="F3721"/>
    </row>
    <row r="3722" spans="1:6" ht="21" customHeight="1" x14ac:dyDescent="0.25">
      <c r="A3722"/>
      <c r="B3722"/>
      <c r="C3722"/>
      <c r="D3722"/>
      <c r="E3722"/>
      <c r="F3722"/>
    </row>
    <row r="3723" spans="1:6" ht="21" customHeight="1" x14ac:dyDescent="0.25">
      <c r="A3723"/>
      <c r="B3723"/>
      <c r="C3723"/>
      <c r="D3723"/>
      <c r="E3723"/>
      <c r="F3723"/>
    </row>
    <row r="3724" spans="1:6" ht="21" customHeight="1" x14ac:dyDescent="0.25">
      <c r="A3724"/>
      <c r="B3724"/>
      <c r="C3724"/>
      <c r="D3724"/>
      <c r="E3724"/>
      <c r="F3724"/>
    </row>
    <row r="3725" spans="1:6" ht="21" customHeight="1" x14ac:dyDescent="0.25">
      <c r="A3725"/>
      <c r="B3725"/>
      <c r="C3725"/>
      <c r="D3725"/>
      <c r="E3725"/>
      <c r="F3725"/>
    </row>
    <row r="3726" spans="1:6" ht="21" customHeight="1" x14ac:dyDescent="0.25">
      <c r="A3726"/>
      <c r="B3726"/>
      <c r="C3726"/>
      <c r="D3726"/>
      <c r="E3726"/>
      <c r="F3726"/>
    </row>
    <row r="3727" spans="1:6" ht="21" customHeight="1" x14ac:dyDescent="0.25">
      <c r="A3727"/>
      <c r="B3727"/>
      <c r="C3727"/>
      <c r="D3727"/>
      <c r="E3727"/>
      <c r="F3727"/>
    </row>
    <row r="3728" spans="1:6" ht="21" customHeight="1" x14ac:dyDescent="0.25">
      <c r="A3728"/>
      <c r="B3728"/>
      <c r="C3728"/>
      <c r="D3728"/>
      <c r="E3728"/>
      <c r="F3728"/>
    </row>
    <row r="3729" spans="1:6" ht="21" customHeight="1" x14ac:dyDescent="0.25">
      <c r="A3729"/>
      <c r="B3729"/>
      <c r="C3729"/>
      <c r="D3729"/>
      <c r="E3729"/>
      <c r="F3729"/>
    </row>
    <row r="3730" spans="1:6" ht="21" customHeight="1" x14ac:dyDescent="0.25">
      <c r="A3730"/>
      <c r="B3730"/>
      <c r="C3730"/>
      <c r="D3730"/>
      <c r="E3730"/>
      <c r="F3730"/>
    </row>
    <row r="3731" spans="1:6" ht="21" customHeight="1" x14ac:dyDescent="0.25">
      <c r="A3731"/>
      <c r="B3731"/>
      <c r="C3731"/>
      <c r="D3731"/>
      <c r="E3731"/>
      <c r="F3731"/>
    </row>
    <row r="3732" spans="1:6" ht="21" customHeight="1" x14ac:dyDescent="0.25">
      <c r="A3732"/>
      <c r="B3732"/>
      <c r="C3732"/>
      <c r="D3732"/>
      <c r="E3732"/>
      <c r="F3732"/>
    </row>
    <row r="3733" spans="1:6" ht="21" customHeight="1" x14ac:dyDescent="0.25">
      <c r="A3733"/>
      <c r="B3733"/>
      <c r="C3733"/>
      <c r="D3733"/>
      <c r="E3733"/>
      <c r="F3733"/>
    </row>
    <row r="3734" spans="1:6" ht="21" customHeight="1" x14ac:dyDescent="0.25">
      <c r="A3734"/>
      <c r="B3734"/>
      <c r="C3734"/>
      <c r="D3734"/>
      <c r="E3734"/>
      <c r="F3734"/>
    </row>
    <row r="3735" spans="1:6" ht="21" customHeight="1" x14ac:dyDescent="0.25">
      <c r="A3735"/>
      <c r="B3735"/>
      <c r="C3735"/>
      <c r="D3735"/>
      <c r="E3735"/>
      <c r="F3735"/>
    </row>
    <row r="3736" spans="1:6" ht="21" customHeight="1" x14ac:dyDescent="0.25">
      <c r="A3736"/>
      <c r="B3736"/>
      <c r="C3736"/>
      <c r="D3736"/>
      <c r="E3736"/>
      <c r="F3736"/>
    </row>
    <row r="3737" spans="1:6" ht="23.1" customHeight="1" x14ac:dyDescent="0.25">
      <c r="A3737"/>
      <c r="B3737"/>
      <c r="C3737"/>
      <c r="D3737"/>
      <c r="E3737"/>
      <c r="F3737"/>
    </row>
    <row r="3738" spans="1:6" ht="21" customHeight="1" x14ac:dyDescent="0.25">
      <c r="A3738"/>
      <c r="B3738"/>
      <c r="C3738"/>
      <c r="D3738"/>
      <c r="E3738"/>
      <c r="F3738"/>
    </row>
    <row r="3739" spans="1:6" ht="21" customHeight="1" x14ac:dyDescent="0.25">
      <c r="A3739"/>
      <c r="B3739"/>
      <c r="C3739"/>
      <c r="D3739"/>
      <c r="E3739"/>
      <c r="F3739"/>
    </row>
    <row r="3740" spans="1:6" ht="21" customHeight="1" x14ac:dyDescent="0.25">
      <c r="A3740"/>
      <c r="B3740"/>
      <c r="C3740"/>
      <c r="D3740"/>
      <c r="E3740"/>
      <c r="F3740"/>
    </row>
    <row r="3741" spans="1:6" ht="39" customHeight="1" x14ac:dyDescent="0.25">
      <c r="A3741"/>
      <c r="B3741"/>
      <c r="C3741"/>
      <c r="D3741"/>
      <c r="E3741"/>
      <c r="F3741"/>
    </row>
    <row r="3742" spans="1:6" ht="21" customHeight="1" x14ac:dyDescent="0.25">
      <c r="A3742"/>
      <c r="B3742"/>
      <c r="C3742"/>
      <c r="D3742"/>
      <c r="E3742"/>
      <c r="F3742"/>
    </row>
    <row r="3743" spans="1:6" ht="21" customHeight="1" x14ac:dyDescent="0.25">
      <c r="A3743"/>
      <c r="B3743"/>
      <c r="C3743"/>
      <c r="D3743"/>
      <c r="E3743"/>
      <c r="F3743"/>
    </row>
    <row r="3744" spans="1:6" ht="21" customHeight="1" x14ac:dyDescent="0.25">
      <c r="A3744"/>
      <c r="B3744"/>
      <c r="C3744"/>
      <c r="D3744"/>
      <c r="E3744"/>
      <c r="F3744"/>
    </row>
    <row r="3745" spans="1:6" ht="21" customHeight="1" x14ac:dyDescent="0.25">
      <c r="A3745"/>
      <c r="B3745"/>
      <c r="C3745"/>
      <c r="D3745"/>
      <c r="E3745"/>
      <c r="F3745"/>
    </row>
    <row r="3746" spans="1:6" ht="21" customHeight="1" x14ac:dyDescent="0.25">
      <c r="A3746"/>
      <c r="B3746"/>
      <c r="C3746"/>
      <c r="D3746"/>
      <c r="E3746"/>
      <c r="F3746"/>
    </row>
    <row r="3747" spans="1:6" ht="21" customHeight="1" x14ac:dyDescent="0.25">
      <c r="A3747"/>
      <c r="B3747"/>
      <c r="C3747"/>
      <c r="D3747"/>
      <c r="E3747"/>
      <c r="F3747"/>
    </row>
    <row r="3748" spans="1:6" ht="21" customHeight="1" x14ac:dyDescent="0.25">
      <c r="A3748"/>
      <c r="B3748"/>
      <c r="C3748"/>
      <c r="D3748"/>
      <c r="E3748"/>
      <c r="F3748"/>
    </row>
    <row r="3749" spans="1:6" ht="39" customHeight="1" x14ac:dyDescent="0.25">
      <c r="A3749"/>
      <c r="B3749"/>
      <c r="C3749"/>
      <c r="D3749"/>
      <c r="E3749"/>
      <c r="F3749"/>
    </row>
    <row r="3750" spans="1:6" ht="39" customHeight="1" x14ac:dyDescent="0.25">
      <c r="A3750"/>
      <c r="B3750"/>
      <c r="C3750"/>
      <c r="D3750"/>
      <c r="E3750"/>
      <c r="F3750"/>
    </row>
    <row r="3751" spans="1:6" ht="21" customHeight="1" x14ac:dyDescent="0.25">
      <c r="A3751"/>
      <c r="B3751"/>
      <c r="C3751"/>
      <c r="D3751"/>
      <c r="E3751"/>
      <c r="F3751"/>
    </row>
    <row r="3752" spans="1:6" ht="21" customHeight="1" x14ac:dyDescent="0.25">
      <c r="A3752"/>
      <c r="B3752"/>
      <c r="C3752"/>
      <c r="D3752"/>
      <c r="E3752"/>
      <c r="F3752"/>
    </row>
    <row r="3753" spans="1:6" ht="21" customHeight="1" x14ac:dyDescent="0.25">
      <c r="A3753"/>
      <c r="B3753"/>
      <c r="C3753"/>
      <c r="D3753"/>
      <c r="E3753"/>
      <c r="F3753"/>
    </row>
    <row r="3754" spans="1:6" ht="21" customHeight="1" x14ac:dyDescent="0.25">
      <c r="A3754"/>
      <c r="B3754"/>
      <c r="C3754"/>
      <c r="D3754"/>
      <c r="E3754"/>
      <c r="F3754"/>
    </row>
    <row r="3755" spans="1:6" ht="21" customHeight="1" x14ac:dyDescent="0.25">
      <c r="A3755"/>
      <c r="B3755"/>
      <c r="C3755"/>
      <c r="D3755"/>
      <c r="E3755"/>
      <c r="F3755"/>
    </row>
    <row r="3756" spans="1:6" ht="21" customHeight="1" x14ac:dyDescent="0.25">
      <c r="A3756"/>
      <c r="B3756"/>
      <c r="C3756"/>
      <c r="D3756"/>
      <c r="E3756"/>
      <c r="F3756"/>
    </row>
    <row r="3757" spans="1:6" ht="21" customHeight="1" x14ac:dyDescent="0.25">
      <c r="A3757"/>
      <c r="B3757"/>
      <c r="C3757"/>
      <c r="D3757"/>
      <c r="E3757"/>
      <c r="F3757"/>
    </row>
    <row r="3758" spans="1:6" ht="21" customHeight="1" x14ac:dyDescent="0.25">
      <c r="A3758"/>
      <c r="B3758"/>
      <c r="C3758"/>
      <c r="D3758"/>
      <c r="E3758"/>
      <c r="F3758"/>
    </row>
    <row r="3759" spans="1:6" ht="21" customHeight="1" x14ac:dyDescent="0.25">
      <c r="A3759"/>
      <c r="B3759"/>
      <c r="C3759"/>
      <c r="D3759"/>
      <c r="E3759"/>
      <c r="F3759"/>
    </row>
    <row r="3760" spans="1:6" ht="21" customHeight="1" x14ac:dyDescent="0.25">
      <c r="A3760"/>
      <c r="B3760"/>
      <c r="C3760"/>
      <c r="D3760"/>
      <c r="E3760"/>
      <c r="F3760"/>
    </row>
    <row r="3761" spans="1:6" ht="21" customHeight="1" x14ac:dyDescent="0.25">
      <c r="A3761"/>
      <c r="B3761"/>
      <c r="C3761"/>
      <c r="D3761"/>
      <c r="E3761"/>
      <c r="F3761"/>
    </row>
    <row r="3762" spans="1:6" ht="21" customHeight="1" x14ac:dyDescent="0.25">
      <c r="A3762"/>
      <c r="B3762"/>
      <c r="C3762"/>
      <c r="D3762"/>
      <c r="E3762"/>
      <c r="F3762"/>
    </row>
    <row r="3763" spans="1:6" ht="21" customHeight="1" x14ac:dyDescent="0.25">
      <c r="A3763"/>
      <c r="B3763"/>
      <c r="C3763"/>
      <c r="D3763"/>
      <c r="E3763"/>
      <c r="F3763"/>
    </row>
    <row r="3764" spans="1:6" ht="21" customHeight="1" x14ac:dyDescent="0.25">
      <c r="A3764"/>
      <c r="B3764"/>
      <c r="C3764"/>
      <c r="D3764"/>
      <c r="E3764"/>
      <c r="F3764"/>
    </row>
    <row r="3765" spans="1:6" ht="21" customHeight="1" x14ac:dyDescent="0.25">
      <c r="A3765"/>
      <c r="B3765"/>
      <c r="C3765"/>
      <c r="D3765"/>
      <c r="E3765"/>
      <c r="F3765"/>
    </row>
    <row r="3766" spans="1:6" ht="21" customHeight="1" x14ac:dyDescent="0.25">
      <c r="A3766"/>
      <c r="B3766"/>
      <c r="C3766"/>
      <c r="D3766"/>
      <c r="E3766"/>
      <c r="F3766"/>
    </row>
    <row r="3767" spans="1:6" ht="21" customHeight="1" x14ac:dyDescent="0.25">
      <c r="A3767"/>
      <c r="B3767"/>
      <c r="C3767"/>
      <c r="D3767"/>
      <c r="E3767"/>
      <c r="F3767"/>
    </row>
    <row r="3768" spans="1:6" ht="23.1" customHeight="1" x14ac:dyDescent="0.25">
      <c r="A3768"/>
      <c r="B3768"/>
      <c r="C3768"/>
      <c r="D3768"/>
      <c r="E3768"/>
      <c r="F3768"/>
    </row>
    <row r="3769" spans="1:6" ht="21" customHeight="1" x14ac:dyDescent="0.25">
      <c r="A3769"/>
      <c r="B3769"/>
      <c r="C3769"/>
      <c r="D3769"/>
      <c r="E3769"/>
      <c r="F3769"/>
    </row>
    <row r="3770" spans="1:6" ht="21" customHeight="1" x14ac:dyDescent="0.25">
      <c r="A3770"/>
      <c r="B3770"/>
      <c r="C3770"/>
      <c r="D3770"/>
      <c r="E3770"/>
      <c r="F3770"/>
    </row>
    <row r="3771" spans="1:6" ht="21" customHeight="1" x14ac:dyDescent="0.25">
      <c r="A3771"/>
      <c r="B3771"/>
      <c r="C3771"/>
      <c r="D3771"/>
      <c r="E3771"/>
      <c r="F3771"/>
    </row>
    <row r="3772" spans="1:6" ht="39" customHeight="1" x14ac:dyDescent="0.25">
      <c r="A3772"/>
      <c r="B3772"/>
      <c r="C3772"/>
      <c r="D3772"/>
      <c r="E3772"/>
      <c r="F3772"/>
    </row>
    <row r="3773" spans="1:6" ht="21" customHeight="1" x14ac:dyDescent="0.25">
      <c r="A3773"/>
      <c r="B3773"/>
      <c r="C3773"/>
      <c r="D3773"/>
      <c r="E3773"/>
      <c r="F3773"/>
    </row>
    <row r="3774" spans="1:6" ht="21" customHeight="1" x14ac:dyDescent="0.25">
      <c r="A3774"/>
      <c r="B3774"/>
      <c r="C3774"/>
      <c r="D3774"/>
      <c r="E3774"/>
      <c r="F3774"/>
    </row>
    <row r="3775" spans="1:6" ht="39" customHeight="1" x14ac:dyDescent="0.25">
      <c r="A3775"/>
      <c r="B3775"/>
      <c r="C3775"/>
      <c r="D3775"/>
      <c r="E3775"/>
      <c r="F3775"/>
    </row>
    <row r="3776" spans="1:6" ht="57" customHeight="1" x14ac:dyDescent="0.25">
      <c r="A3776"/>
      <c r="B3776"/>
      <c r="C3776"/>
      <c r="D3776"/>
      <c r="E3776"/>
      <c r="F3776"/>
    </row>
    <row r="3777" spans="1:6" ht="57" customHeight="1" x14ac:dyDescent="0.25">
      <c r="A3777"/>
      <c r="B3777"/>
      <c r="C3777"/>
      <c r="D3777"/>
      <c r="E3777"/>
      <c r="F3777"/>
    </row>
    <row r="3778" spans="1:6" ht="57" customHeight="1" x14ac:dyDescent="0.25">
      <c r="A3778"/>
      <c r="B3778"/>
      <c r="C3778"/>
      <c r="D3778"/>
      <c r="E3778"/>
      <c r="F3778"/>
    </row>
    <row r="3779" spans="1:6" ht="57" customHeight="1" x14ac:dyDescent="0.25">
      <c r="A3779"/>
      <c r="B3779"/>
      <c r="C3779"/>
      <c r="D3779"/>
      <c r="E3779"/>
      <c r="F3779"/>
    </row>
    <row r="3780" spans="1:6" ht="39" customHeight="1" x14ac:dyDescent="0.25">
      <c r="A3780"/>
      <c r="B3780"/>
      <c r="C3780"/>
      <c r="D3780"/>
      <c r="E3780"/>
      <c r="F3780"/>
    </row>
    <row r="3781" spans="1:6" ht="21" customHeight="1" x14ac:dyDescent="0.25">
      <c r="A3781"/>
      <c r="B3781"/>
      <c r="C3781"/>
      <c r="D3781"/>
      <c r="E3781"/>
      <c r="F3781"/>
    </row>
    <row r="3782" spans="1:6" ht="21" customHeight="1" x14ac:dyDescent="0.25">
      <c r="A3782"/>
      <c r="B3782"/>
      <c r="C3782"/>
      <c r="D3782"/>
      <c r="E3782"/>
      <c r="F3782"/>
    </row>
    <row r="3783" spans="1:6" ht="21" customHeight="1" x14ac:dyDescent="0.25">
      <c r="A3783"/>
      <c r="B3783"/>
      <c r="C3783"/>
      <c r="D3783"/>
      <c r="E3783"/>
      <c r="F3783"/>
    </row>
    <row r="3784" spans="1:6" ht="21" customHeight="1" x14ac:dyDescent="0.25">
      <c r="A3784"/>
      <c r="B3784"/>
      <c r="C3784"/>
      <c r="D3784"/>
      <c r="E3784"/>
      <c r="F3784"/>
    </row>
    <row r="3785" spans="1:6" ht="21" customHeight="1" x14ac:dyDescent="0.25">
      <c r="A3785"/>
      <c r="B3785"/>
      <c r="C3785"/>
      <c r="D3785"/>
      <c r="E3785"/>
      <c r="F3785"/>
    </row>
    <row r="3786" spans="1:6" ht="21" customHeight="1" x14ac:dyDescent="0.25">
      <c r="A3786"/>
      <c r="B3786"/>
      <c r="C3786"/>
      <c r="D3786"/>
      <c r="E3786"/>
      <c r="F3786"/>
    </row>
    <row r="3787" spans="1:6" ht="21" customHeight="1" x14ac:dyDescent="0.25">
      <c r="A3787"/>
      <c r="B3787"/>
      <c r="C3787"/>
      <c r="D3787"/>
      <c r="E3787"/>
      <c r="F3787"/>
    </row>
    <row r="3788" spans="1:6" ht="21" customHeight="1" x14ac:dyDescent="0.25">
      <c r="A3788"/>
      <c r="B3788"/>
      <c r="C3788"/>
      <c r="D3788"/>
      <c r="E3788"/>
      <c r="F3788"/>
    </row>
    <row r="3789" spans="1:6" ht="21" customHeight="1" x14ac:dyDescent="0.25">
      <c r="A3789"/>
      <c r="B3789"/>
      <c r="C3789"/>
      <c r="D3789"/>
      <c r="E3789"/>
      <c r="F3789"/>
    </row>
    <row r="3790" spans="1:6" ht="21" customHeight="1" x14ac:dyDescent="0.25">
      <c r="A3790"/>
      <c r="B3790"/>
      <c r="C3790"/>
      <c r="D3790"/>
      <c r="E3790"/>
      <c r="F3790"/>
    </row>
    <row r="3791" spans="1:6" ht="21" customHeight="1" x14ac:dyDescent="0.25">
      <c r="A3791"/>
      <c r="B3791"/>
      <c r="C3791"/>
      <c r="D3791"/>
      <c r="E3791"/>
      <c r="F3791"/>
    </row>
    <row r="3792" spans="1:6" ht="21" customHeight="1" x14ac:dyDescent="0.25">
      <c r="A3792"/>
      <c r="B3792"/>
      <c r="C3792"/>
      <c r="D3792"/>
      <c r="E3792"/>
      <c r="F3792"/>
    </row>
    <row r="3793" spans="1:6" ht="21" customHeight="1" x14ac:dyDescent="0.25">
      <c r="A3793"/>
      <c r="B3793"/>
      <c r="C3793"/>
      <c r="D3793"/>
      <c r="E3793"/>
      <c r="F3793"/>
    </row>
    <row r="3794" spans="1:6" ht="21" customHeight="1" x14ac:dyDescent="0.25">
      <c r="A3794"/>
      <c r="B3794"/>
      <c r="C3794"/>
      <c r="D3794"/>
      <c r="E3794"/>
      <c r="F3794"/>
    </row>
    <row r="3795" spans="1:6" ht="21" customHeight="1" x14ac:dyDescent="0.25">
      <c r="A3795"/>
      <c r="B3795"/>
      <c r="C3795"/>
      <c r="D3795"/>
      <c r="E3795"/>
      <c r="F3795"/>
    </row>
    <row r="3796" spans="1:6" ht="23.1" customHeight="1" x14ac:dyDescent="0.25">
      <c r="A3796"/>
      <c r="B3796"/>
      <c r="C3796"/>
      <c r="D3796"/>
      <c r="E3796"/>
      <c r="F3796"/>
    </row>
    <row r="3797" spans="1:6" ht="21" customHeight="1" x14ac:dyDescent="0.25">
      <c r="A3797"/>
      <c r="B3797"/>
      <c r="C3797"/>
      <c r="D3797"/>
      <c r="E3797"/>
      <c r="F3797"/>
    </row>
    <row r="3798" spans="1:6" ht="21" customHeight="1" x14ac:dyDescent="0.25">
      <c r="A3798"/>
      <c r="B3798"/>
      <c r="C3798"/>
      <c r="D3798"/>
      <c r="E3798"/>
      <c r="F3798"/>
    </row>
    <row r="3799" spans="1:6" ht="21" customHeight="1" x14ac:dyDescent="0.25">
      <c r="A3799"/>
      <c r="B3799"/>
      <c r="C3799"/>
      <c r="D3799"/>
      <c r="E3799"/>
      <c r="F3799"/>
    </row>
    <row r="3800" spans="1:6" ht="21" customHeight="1" x14ac:dyDescent="0.25">
      <c r="A3800"/>
      <c r="B3800"/>
      <c r="C3800"/>
      <c r="D3800"/>
      <c r="E3800"/>
      <c r="F3800"/>
    </row>
    <row r="3801" spans="1:6" ht="21" customHeight="1" x14ac:dyDescent="0.25">
      <c r="A3801"/>
      <c r="B3801"/>
      <c r="C3801"/>
      <c r="D3801"/>
      <c r="E3801"/>
      <c r="F3801"/>
    </row>
    <row r="3802" spans="1:6" ht="21" customHeight="1" x14ac:dyDescent="0.25">
      <c r="A3802"/>
      <c r="B3802"/>
      <c r="C3802"/>
      <c r="D3802"/>
      <c r="E3802"/>
      <c r="F3802"/>
    </row>
    <row r="3803" spans="1:6" ht="39" customHeight="1" x14ac:dyDescent="0.25">
      <c r="A3803"/>
      <c r="B3803"/>
      <c r="C3803"/>
      <c r="D3803"/>
      <c r="E3803"/>
      <c r="F3803"/>
    </row>
    <row r="3804" spans="1:6" ht="21" customHeight="1" x14ac:dyDescent="0.25">
      <c r="A3804"/>
      <c r="B3804"/>
      <c r="C3804"/>
      <c r="D3804"/>
      <c r="E3804"/>
      <c r="F3804"/>
    </row>
    <row r="3805" spans="1:6" ht="57" customHeight="1" x14ac:dyDescent="0.25">
      <c r="A3805"/>
      <c r="B3805"/>
      <c r="C3805"/>
      <c r="D3805"/>
      <c r="E3805"/>
      <c r="F3805"/>
    </row>
    <row r="3806" spans="1:6" ht="57" customHeight="1" x14ac:dyDescent="0.25">
      <c r="A3806"/>
      <c r="B3806"/>
      <c r="C3806"/>
      <c r="D3806"/>
      <c r="E3806"/>
      <c r="F3806"/>
    </row>
    <row r="3807" spans="1:6" ht="21" customHeight="1" x14ac:dyDescent="0.25">
      <c r="A3807"/>
      <c r="B3807"/>
      <c r="C3807"/>
      <c r="D3807"/>
      <c r="E3807"/>
      <c r="F3807"/>
    </row>
    <row r="3808" spans="1:6" ht="21" customHeight="1" x14ac:dyDescent="0.25">
      <c r="A3808"/>
      <c r="B3808"/>
      <c r="C3808"/>
      <c r="D3808"/>
      <c r="E3808"/>
      <c r="F3808"/>
    </row>
    <row r="3809" spans="1:6" ht="21" customHeight="1" x14ac:dyDescent="0.25">
      <c r="A3809"/>
      <c r="B3809"/>
      <c r="C3809"/>
      <c r="D3809"/>
      <c r="E3809"/>
      <c r="F3809"/>
    </row>
    <row r="3810" spans="1:6" ht="21" customHeight="1" x14ac:dyDescent="0.25">
      <c r="A3810"/>
      <c r="B3810"/>
      <c r="C3810"/>
      <c r="D3810"/>
      <c r="E3810"/>
      <c r="F3810"/>
    </row>
    <row r="3811" spans="1:6" ht="21" customHeight="1" x14ac:dyDescent="0.25">
      <c r="A3811"/>
      <c r="B3811"/>
      <c r="C3811"/>
      <c r="D3811"/>
      <c r="E3811"/>
      <c r="F3811"/>
    </row>
    <row r="3812" spans="1:6" ht="21" customHeight="1" x14ac:dyDescent="0.25">
      <c r="A3812"/>
      <c r="B3812"/>
      <c r="C3812"/>
      <c r="D3812"/>
      <c r="E3812"/>
      <c r="F3812"/>
    </row>
    <row r="3813" spans="1:6" ht="21" customHeight="1" x14ac:dyDescent="0.25">
      <c r="A3813"/>
      <c r="B3813"/>
      <c r="C3813"/>
      <c r="D3813"/>
      <c r="E3813"/>
      <c r="F3813"/>
    </row>
    <row r="3814" spans="1:6" ht="21" customHeight="1" x14ac:dyDescent="0.25">
      <c r="A3814"/>
      <c r="B3814"/>
      <c r="C3814"/>
      <c r="D3814"/>
      <c r="E3814"/>
      <c r="F3814"/>
    </row>
    <row r="3815" spans="1:6" ht="21" customHeight="1" x14ac:dyDescent="0.25">
      <c r="A3815"/>
      <c r="B3815"/>
      <c r="C3815"/>
      <c r="D3815"/>
      <c r="E3815"/>
      <c r="F3815"/>
    </row>
    <row r="3816" spans="1:6" ht="21" customHeight="1" x14ac:dyDescent="0.25">
      <c r="A3816"/>
      <c r="B3816"/>
      <c r="C3816"/>
      <c r="D3816"/>
      <c r="E3816"/>
      <c r="F3816"/>
    </row>
    <row r="3817" spans="1:6" ht="21" customHeight="1" x14ac:dyDescent="0.25">
      <c r="A3817"/>
      <c r="B3817"/>
      <c r="C3817"/>
      <c r="D3817"/>
      <c r="E3817"/>
      <c r="F3817"/>
    </row>
    <row r="3818" spans="1:6" ht="21" customHeight="1" x14ac:dyDescent="0.25">
      <c r="A3818"/>
      <c r="B3818"/>
      <c r="C3818"/>
      <c r="D3818"/>
      <c r="E3818"/>
      <c r="F3818"/>
    </row>
    <row r="3819" spans="1:6" ht="21" customHeight="1" x14ac:dyDescent="0.25">
      <c r="A3819"/>
      <c r="B3819"/>
      <c r="C3819"/>
      <c r="D3819"/>
      <c r="E3819"/>
      <c r="F3819"/>
    </row>
    <row r="3820" spans="1:6" ht="21" customHeight="1" x14ac:dyDescent="0.25">
      <c r="A3820"/>
      <c r="B3820"/>
      <c r="C3820"/>
      <c r="D3820"/>
      <c r="E3820"/>
      <c r="F3820"/>
    </row>
    <row r="3821" spans="1:6" ht="21" customHeight="1" x14ac:dyDescent="0.25">
      <c r="A3821"/>
      <c r="B3821"/>
      <c r="C3821"/>
      <c r="D3821"/>
      <c r="E3821"/>
      <c r="F3821"/>
    </row>
    <row r="3822" spans="1:6" ht="21" customHeight="1" x14ac:dyDescent="0.25">
      <c r="A3822"/>
      <c r="B3822"/>
      <c r="C3822"/>
      <c r="D3822"/>
      <c r="E3822"/>
      <c r="F3822"/>
    </row>
    <row r="3823" spans="1:6" ht="21" customHeight="1" x14ac:dyDescent="0.25">
      <c r="A3823"/>
      <c r="B3823"/>
      <c r="C3823"/>
      <c r="D3823"/>
      <c r="E3823"/>
      <c r="F3823"/>
    </row>
    <row r="3824" spans="1:6" ht="23.1" customHeight="1" x14ac:dyDescent="0.25">
      <c r="A3824"/>
      <c r="B3824"/>
      <c r="C3824"/>
      <c r="D3824"/>
      <c r="E3824"/>
      <c r="F3824"/>
    </row>
    <row r="3825" spans="1:6" ht="21" customHeight="1" x14ac:dyDescent="0.25">
      <c r="A3825"/>
      <c r="B3825"/>
      <c r="C3825"/>
      <c r="D3825"/>
      <c r="E3825"/>
      <c r="F3825"/>
    </row>
    <row r="3826" spans="1:6" ht="21" customHeight="1" x14ac:dyDescent="0.25">
      <c r="A3826"/>
      <c r="B3826"/>
      <c r="C3826"/>
      <c r="D3826"/>
      <c r="E3826"/>
      <c r="F3826"/>
    </row>
    <row r="3827" spans="1:6" ht="21" customHeight="1" x14ac:dyDescent="0.25">
      <c r="A3827"/>
      <c r="B3827"/>
      <c r="C3827"/>
      <c r="D3827"/>
      <c r="E3827"/>
      <c r="F3827"/>
    </row>
    <row r="3828" spans="1:6" ht="21" customHeight="1" x14ac:dyDescent="0.25">
      <c r="A3828"/>
      <c r="B3828"/>
      <c r="C3828"/>
      <c r="D3828"/>
      <c r="E3828"/>
      <c r="F3828"/>
    </row>
    <row r="3829" spans="1:6" ht="21" customHeight="1" x14ac:dyDescent="0.25">
      <c r="A3829"/>
      <c r="B3829"/>
      <c r="C3829"/>
      <c r="D3829"/>
      <c r="E3829"/>
      <c r="F3829"/>
    </row>
    <row r="3830" spans="1:6" ht="21" customHeight="1" x14ac:dyDescent="0.25">
      <c r="A3830"/>
      <c r="B3830"/>
      <c r="C3830"/>
      <c r="D3830"/>
      <c r="E3830"/>
      <c r="F3830"/>
    </row>
    <row r="3831" spans="1:6" ht="39" customHeight="1" x14ac:dyDescent="0.25">
      <c r="A3831"/>
      <c r="B3831"/>
      <c r="C3831"/>
      <c r="D3831"/>
      <c r="E3831"/>
      <c r="F3831"/>
    </row>
    <row r="3832" spans="1:6" ht="39" customHeight="1" x14ac:dyDescent="0.25">
      <c r="A3832"/>
      <c r="B3832"/>
      <c r="C3832"/>
      <c r="D3832"/>
      <c r="E3832"/>
      <c r="F3832"/>
    </row>
    <row r="3833" spans="1:6" ht="21" customHeight="1" x14ac:dyDescent="0.25">
      <c r="A3833"/>
      <c r="B3833"/>
      <c r="C3833"/>
      <c r="D3833"/>
      <c r="E3833"/>
      <c r="F3833"/>
    </row>
    <row r="3834" spans="1:6" ht="21" customHeight="1" x14ac:dyDescent="0.25">
      <c r="A3834"/>
      <c r="B3834"/>
      <c r="C3834"/>
      <c r="D3834"/>
      <c r="E3834"/>
      <c r="F3834"/>
    </row>
    <row r="3835" spans="1:6" ht="21" customHeight="1" x14ac:dyDescent="0.25">
      <c r="A3835"/>
      <c r="B3835"/>
      <c r="C3835"/>
      <c r="D3835"/>
      <c r="E3835"/>
      <c r="F3835"/>
    </row>
    <row r="3836" spans="1:6" ht="21" customHeight="1" x14ac:dyDescent="0.25">
      <c r="A3836"/>
      <c r="B3836"/>
      <c r="C3836"/>
      <c r="D3836"/>
      <c r="E3836"/>
      <c r="F3836"/>
    </row>
    <row r="3837" spans="1:6" ht="21" customHeight="1" x14ac:dyDescent="0.25">
      <c r="A3837"/>
      <c r="B3837"/>
      <c r="C3837"/>
      <c r="D3837"/>
      <c r="E3837"/>
      <c r="F3837"/>
    </row>
    <row r="3838" spans="1:6" ht="21" customHeight="1" x14ac:dyDescent="0.25">
      <c r="A3838"/>
      <c r="B3838"/>
      <c r="C3838"/>
      <c r="D3838"/>
      <c r="E3838"/>
      <c r="F3838"/>
    </row>
    <row r="3839" spans="1:6" ht="21" customHeight="1" x14ac:dyDescent="0.25">
      <c r="A3839"/>
      <c r="B3839"/>
      <c r="C3839"/>
      <c r="D3839"/>
      <c r="E3839"/>
      <c r="F3839"/>
    </row>
    <row r="3840" spans="1:6" ht="21" customHeight="1" x14ac:dyDescent="0.25">
      <c r="A3840"/>
      <c r="B3840"/>
      <c r="C3840"/>
      <c r="D3840"/>
      <c r="E3840"/>
      <c r="F3840"/>
    </row>
    <row r="3841" spans="1:6" ht="21" customHeight="1" x14ac:dyDescent="0.25">
      <c r="A3841"/>
      <c r="B3841"/>
      <c r="C3841"/>
      <c r="D3841"/>
      <c r="E3841"/>
      <c r="F3841"/>
    </row>
    <row r="3842" spans="1:6" ht="21" customHeight="1" x14ac:dyDescent="0.25">
      <c r="A3842"/>
      <c r="B3842"/>
      <c r="C3842"/>
      <c r="D3842"/>
      <c r="E3842"/>
      <c r="F3842"/>
    </row>
    <row r="3843" spans="1:6" ht="21" customHeight="1" x14ac:dyDescent="0.25">
      <c r="A3843"/>
      <c r="B3843"/>
      <c r="C3843"/>
      <c r="D3843"/>
      <c r="E3843"/>
      <c r="F3843"/>
    </row>
    <row r="3844" spans="1:6" ht="21" customHeight="1" x14ac:dyDescent="0.25">
      <c r="A3844"/>
      <c r="B3844"/>
      <c r="C3844"/>
      <c r="D3844"/>
      <c r="E3844"/>
      <c r="F3844"/>
    </row>
    <row r="3845" spans="1:6" ht="21" customHeight="1" x14ac:dyDescent="0.25">
      <c r="A3845"/>
      <c r="B3845"/>
      <c r="C3845"/>
      <c r="D3845"/>
      <c r="E3845"/>
      <c r="F3845"/>
    </row>
    <row r="3846" spans="1:6" ht="21" customHeight="1" x14ac:dyDescent="0.25">
      <c r="A3846"/>
      <c r="B3846"/>
      <c r="C3846"/>
      <c r="D3846"/>
      <c r="E3846"/>
      <c r="F3846"/>
    </row>
    <row r="3847" spans="1:6" ht="21" customHeight="1" x14ac:dyDescent="0.25">
      <c r="A3847"/>
      <c r="B3847"/>
      <c r="C3847"/>
      <c r="D3847"/>
      <c r="E3847"/>
      <c r="F3847"/>
    </row>
    <row r="3848" spans="1:6" ht="21" customHeight="1" x14ac:dyDescent="0.25">
      <c r="A3848"/>
      <c r="B3848"/>
      <c r="C3848"/>
      <c r="D3848"/>
      <c r="E3848"/>
      <c r="F3848"/>
    </row>
    <row r="3849" spans="1:6" ht="21" customHeight="1" x14ac:dyDescent="0.25">
      <c r="A3849"/>
      <c r="B3849"/>
      <c r="C3849"/>
      <c r="D3849"/>
      <c r="E3849"/>
      <c r="F3849"/>
    </row>
    <row r="3850" spans="1:6" ht="23.1" customHeight="1" x14ac:dyDescent="0.25">
      <c r="A3850"/>
      <c r="B3850"/>
      <c r="C3850"/>
      <c r="D3850"/>
      <c r="E3850"/>
      <c r="F3850"/>
    </row>
    <row r="3851" spans="1:6" ht="21" customHeight="1" x14ac:dyDescent="0.25">
      <c r="A3851"/>
      <c r="B3851"/>
      <c r="C3851"/>
      <c r="D3851"/>
      <c r="E3851"/>
      <c r="F3851"/>
    </row>
    <row r="3852" spans="1:6" ht="21" customHeight="1" x14ac:dyDescent="0.25">
      <c r="A3852"/>
      <c r="B3852"/>
      <c r="C3852"/>
      <c r="D3852"/>
      <c r="E3852"/>
      <c r="F3852"/>
    </row>
    <row r="3853" spans="1:6" ht="21" customHeight="1" x14ac:dyDescent="0.25">
      <c r="A3853"/>
      <c r="B3853"/>
      <c r="C3853"/>
      <c r="D3853"/>
      <c r="E3853"/>
      <c r="F3853"/>
    </row>
    <row r="3854" spans="1:6" ht="21" customHeight="1" x14ac:dyDescent="0.25">
      <c r="A3854"/>
      <c r="B3854"/>
      <c r="C3854"/>
      <c r="D3854"/>
      <c r="E3854"/>
      <c r="F3854"/>
    </row>
    <row r="3855" spans="1:6" ht="21" customHeight="1" x14ac:dyDescent="0.25">
      <c r="A3855"/>
      <c r="B3855"/>
      <c r="C3855"/>
      <c r="D3855"/>
      <c r="E3855"/>
      <c r="F3855"/>
    </row>
    <row r="3856" spans="1:6" ht="21" customHeight="1" x14ac:dyDescent="0.25">
      <c r="A3856"/>
      <c r="B3856"/>
      <c r="C3856"/>
      <c r="D3856"/>
      <c r="E3856"/>
      <c r="F3856"/>
    </row>
    <row r="3857" spans="1:6" ht="21" customHeight="1" x14ac:dyDescent="0.25">
      <c r="A3857"/>
      <c r="B3857"/>
      <c r="C3857"/>
      <c r="D3857"/>
      <c r="E3857"/>
      <c r="F3857"/>
    </row>
    <row r="3858" spans="1:6" ht="21" customHeight="1" x14ac:dyDescent="0.25">
      <c r="A3858"/>
      <c r="B3858"/>
      <c r="C3858"/>
      <c r="D3858"/>
      <c r="E3858"/>
      <c r="F3858"/>
    </row>
    <row r="3859" spans="1:6" ht="21" customHeight="1" x14ac:dyDescent="0.25">
      <c r="A3859"/>
      <c r="B3859"/>
      <c r="C3859"/>
      <c r="D3859"/>
      <c r="E3859"/>
      <c r="F3859"/>
    </row>
    <row r="3860" spans="1:6" ht="21" customHeight="1" x14ac:dyDescent="0.25">
      <c r="A3860"/>
      <c r="B3860"/>
      <c r="C3860"/>
      <c r="D3860"/>
      <c r="E3860"/>
      <c r="F3860"/>
    </row>
    <row r="3861" spans="1:6" ht="21" customHeight="1" x14ac:dyDescent="0.25">
      <c r="A3861"/>
      <c r="B3861"/>
      <c r="C3861"/>
      <c r="D3861"/>
      <c r="E3861"/>
      <c r="F3861"/>
    </row>
    <row r="3862" spans="1:6" ht="21" customHeight="1" x14ac:dyDescent="0.25">
      <c r="A3862"/>
      <c r="B3862"/>
      <c r="C3862"/>
      <c r="D3862"/>
      <c r="E3862"/>
      <c r="F3862"/>
    </row>
    <row r="3863" spans="1:6" ht="21" customHeight="1" x14ac:dyDescent="0.25">
      <c r="A3863"/>
      <c r="B3863"/>
      <c r="C3863"/>
      <c r="D3863"/>
      <c r="E3863"/>
      <c r="F3863"/>
    </row>
    <row r="3864" spans="1:6" ht="21" customHeight="1" x14ac:dyDescent="0.25">
      <c r="A3864"/>
      <c r="B3864"/>
      <c r="C3864"/>
      <c r="D3864"/>
      <c r="E3864"/>
      <c r="F3864"/>
    </row>
    <row r="3865" spans="1:6" ht="21" customHeight="1" x14ac:dyDescent="0.25">
      <c r="A3865"/>
      <c r="B3865"/>
      <c r="C3865"/>
      <c r="D3865"/>
      <c r="E3865"/>
      <c r="F3865"/>
    </row>
    <row r="3866" spans="1:6" ht="21" customHeight="1" x14ac:dyDescent="0.25">
      <c r="A3866"/>
      <c r="B3866"/>
      <c r="C3866"/>
      <c r="D3866"/>
      <c r="E3866"/>
      <c r="F3866"/>
    </row>
    <row r="3867" spans="1:6" ht="21" customHeight="1" x14ac:dyDescent="0.25">
      <c r="A3867"/>
      <c r="B3867"/>
      <c r="C3867"/>
      <c r="D3867"/>
      <c r="E3867"/>
      <c r="F3867"/>
    </row>
    <row r="3868" spans="1:6" ht="21" customHeight="1" x14ac:dyDescent="0.25">
      <c r="A3868"/>
      <c r="B3868"/>
      <c r="C3868"/>
      <c r="D3868"/>
      <c r="E3868"/>
      <c r="F3868"/>
    </row>
    <row r="3869" spans="1:6" ht="21" customHeight="1" x14ac:dyDescent="0.25">
      <c r="A3869"/>
      <c r="B3869"/>
      <c r="C3869"/>
      <c r="D3869"/>
      <c r="E3869"/>
      <c r="F3869"/>
    </row>
    <row r="3870" spans="1:6" ht="21" customHeight="1" x14ac:dyDescent="0.25">
      <c r="A3870"/>
      <c r="B3870"/>
      <c r="C3870"/>
      <c r="D3870"/>
      <c r="E3870"/>
      <c r="F3870"/>
    </row>
    <row r="3871" spans="1:6" ht="21" customHeight="1" x14ac:dyDescent="0.25">
      <c r="A3871"/>
      <c r="B3871"/>
      <c r="C3871"/>
      <c r="D3871"/>
      <c r="E3871"/>
      <c r="F3871"/>
    </row>
    <row r="3872" spans="1:6" ht="21" customHeight="1" x14ac:dyDescent="0.25">
      <c r="A3872"/>
      <c r="B3872"/>
      <c r="C3872"/>
      <c r="D3872"/>
      <c r="E3872"/>
      <c r="F3872"/>
    </row>
    <row r="3873" spans="1:6" ht="21" customHeight="1" x14ac:dyDescent="0.25">
      <c r="A3873"/>
      <c r="B3873"/>
      <c r="C3873"/>
      <c r="D3873"/>
      <c r="E3873"/>
      <c r="F3873"/>
    </row>
    <row r="3874" spans="1:6" ht="23.1" customHeight="1" x14ac:dyDescent="0.25">
      <c r="A3874"/>
      <c r="B3874"/>
      <c r="C3874"/>
      <c r="D3874"/>
      <c r="E3874"/>
      <c r="F3874"/>
    </row>
    <row r="3875" spans="1:6" ht="21" customHeight="1" x14ac:dyDescent="0.25">
      <c r="A3875"/>
      <c r="B3875"/>
      <c r="C3875"/>
      <c r="D3875"/>
      <c r="E3875"/>
      <c r="F3875"/>
    </row>
    <row r="3876" spans="1:6" ht="21" customHeight="1" x14ac:dyDescent="0.25">
      <c r="A3876"/>
      <c r="B3876"/>
      <c r="C3876"/>
      <c r="D3876"/>
      <c r="E3876"/>
      <c r="F3876"/>
    </row>
    <row r="3877" spans="1:6" ht="21" customHeight="1" x14ac:dyDescent="0.25">
      <c r="A3877"/>
      <c r="B3877"/>
      <c r="C3877"/>
      <c r="D3877"/>
      <c r="E3877"/>
      <c r="F3877"/>
    </row>
    <row r="3878" spans="1:6" ht="21" customHeight="1" x14ac:dyDescent="0.25">
      <c r="A3878"/>
      <c r="B3878"/>
      <c r="C3878"/>
      <c r="D3878"/>
      <c r="E3878"/>
      <c r="F3878"/>
    </row>
    <row r="3879" spans="1:6" ht="21" customHeight="1" x14ac:dyDescent="0.25">
      <c r="A3879"/>
      <c r="B3879"/>
      <c r="C3879"/>
      <c r="D3879"/>
      <c r="E3879"/>
      <c r="F3879"/>
    </row>
    <row r="3880" spans="1:6" ht="21" customHeight="1" x14ac:dyDescent="0.25">
      <c r="A3880"/>
      <c r="B3880"/>
      <c r="C3880"/>
      <c r="D3880"/>
      <c r="E3880"/>
      <c r="F3880"/>
    </row>
    <row r="3881" spans="1:6" ht="21" customHeight="1" x14ac:dyDescent="0.25">
      <c r="A3881"/>
      <c r="B3881"/>
      <c r="C3881"/>
      <c r="D3881"/>
      <c r="E3881"/>
      <c r="F3881"/>
    </row>
    <row r="3882" spans="1:6" ht="21" customHeight="1" x14ac:dyDescent="0.25">
      <c r="A3882"/>
      <c r="B3882"/>
      <c r="C3882"/>
      <c r="D3882"/>
      <c r="E3882"/>
      <c r="F3882"/>
    </row>
    <row r="3883" spans="1:6" ht="21" customHeight="1" x14ac:dyDescent="0.25">
      <c r="A3883"/>
      <c r="B3883"/>
      <c r="C3883"/>
      <c r="D3883"/>
      <c r="E3883"/>
      <c r="F3883"/>
    </row>
    <row r="3884" spans="1:6" ht="21" customHeight="1" x14ac:dyDescent="0.25">
      <c r="A3884"/>
      <c r="B3884"/>
      <c r="C3884"/>
      <c r="D3884"/>
      <c r="E3884"/>
      <c r="F3884"/>
    </row>
    <row r="3885" spans="1:6" ht="21" customHeight="1" x14ac:dyDescent="0.25">
      <c r="A3885"/>
      <c r="B3885"/>
      <c r="C3885"/>
      <c r="D3885"/>
      <c r="E3885"/>
      <c r="F3885"/>
    </row>
    <row r="3886" spans="1:6" ht="21" customHeight="1" x14ac:dyDescent="0.25">
      <c r="A3886"/>
      <c r="B3886"/>
      <c r="C3886"/>
      <c r="D3886"/>
      <c r="E3886"/>
      <c r="F3886"/>
    </row>
    <row r="3887" spans="1:6" ht="21" customHeight="1" x14ac:dyDescent="0.25">
      <c r="A3887"/>
      <c r="B3887"/>
      <c r="C3887"/>
      <c r="D3887"/>
      <c r="E3887"/>
      <c r="F3887"/>
    </row>
    <row r="3888" spans="1:6" ht="21" customHeight="1" x14ac:dyDescent="0.25">
      <c r="A3888"/>
      <c r="B3888"/>
      <c r="C3888"/>
      <c r="D3888"/>
      <c r="E3888"/>
      <c r="F3888"/>
    </row>
    <row r="3889" spans="1:6" ht="21" customHeight="1" x14ac:dyDescent="0.25">
      <c r="A3889"/>
      <c r="B3889"/>
      <c r="C3889"/>
      <c r="D3889"/>
      <c r="E3889"/>
      <c r="F3889"/>
    </row>
    <row r="3890" spans="1:6" ht="21" customHeight="1" x14ac:dyDescent="0.25">
      <c r="A3890"/>
      <c r="B3890"/>
      <c r="C3890"/>
      <c r="D3890"/>
      <c r="E3890"/>
      <c r="F3890"/>
    </row>
    <row r="3891" spans="1:6" ht="21" customHeight="1" x14ac:dyDescent="0.25">
      <c r="A3891"/>
      <c r="B3891"/>
      <c r="C3891"/>
      <c r="D3891"/>
      <c r="E3891"/>
      <c r="F3891"/>
    </row>
    <row r="3892" spans="1:6" ht="21" customHeight="1" x14ac:dyDescent="0.25">
      <c r="A3892"/>
      <c r="B3892"/>
      <c r="C3892"/>
      <c r="D3892"/>
      <c r="E3892"/>
      <c r="F3892"/>
    </row>
    <row r="3893" spans="1:6" ht="21" customHeight="1" x14ac:dyDescent="0.25">
      <c r="A3893"/>
      <c r="B3893"/>
      <c r="C3893"/>
      <c r="D3893"/>
      <c r="E3893"/>
      <c r="F3893"/>
    </row>
    <row r="3894" spans="1:6" ht="21" customHeight="1" x14ac:dyDescent="0.25">
      <c r="A3894"/>
      <c r="B3894"/>
      <c r="C3894"/>
      <c r="D3894"/>
      <c r="E3894"/>
      <c r="F3894"/>
    </row>
    <row r="3895" spans="1:6" ht="21" customHeight="1" x14ac:dyDescent="0.25">
      <c r="A3895"/>
      <c r="B3895"/>
      <c r="C3895"/>
      <c r="D3895"/>
      <c r="E3895"/>
      <c r="F3895"/>
    </row>
    <row r="3896" spans="1:6" ht="21" customHeight="1" x14ac:dyDescent="0.25">
      <c r="A3896"/>
      <c r="B3896"/>
      <c r="C3896"/>
      <c r="D3896"/>
      <c r="E3896"/>
      <c r="F3896"/>
    </row>
    <row r="3897" spans="1:6" ht="21" customHeight="1" x14ac:dyDescent="0.25">
      <c r="A3897"/>
      <c r="B3897"/>
      <c r="C3897"/>
      <c r="D3897"/>
      <c r="E3897"/>
      <c r="F3897"/>
    </row>
    <row r="3898" spans="1:6" ht="21" customHeight="1" x14ac:dyDescent="0.25">
      <c r="A3898"/>
      <c r="B3898"/>
      <c r="C3898"/>
      <c r="D3898"/>
      <c r="E3898"/>
      <c r="F3898"/>
    </row>
    <row r="3899" spans="1:6" ht="21" customHeight="1" x14ac:dyDescent="0.25">
      <c r="A3899"/>
      <c r="B3899"/>
      <c r="C3899"/>
      <c r="D3899"/>
      <c r="E3899"/>
      <c r="F3899"/>
    </row>
    <row r="3900" spans="1:6" ht="21" customHeight="1" x14ac:dyDescent="0.25">
      <c r="A3900"/>
      <c r="B3900"/>
      <c r="C3900"/>
      <c r="D3900"/>
      <c r="E3900"/>
      <c r="F3900"/>
    </row>
    <row r="3901" spans="1:6" ht="21" customHeight="1" x14ac:dyDescent="0.25">
      <c r="A3901"/>
      <c r="B3901"/>
      <c r="C3901"/>
      <c r="D3901"/>
      <c r="E3901"/>
      <c r="F3901"/>
    </row>
    <row r="3902" spans="1:6" ht="21" customHeight="1" x14ac:dyDescent="0.25">
      <c r="A3902"/>
      <c r="B3902"/>
      <c r="C3902"/>
      <c r="D3902"/>
      <c r="E3902"/>
      <c r="F3902"/>
    </row>
    <row r="3903" spans="1:6" ht="21" customHeight="1" x14ac:dyDescent="0.25">
      <c r="A3903"/>
      <c r="B3903"/>
      <c r="C3903"/>
      <c r="D3903"/>
      <c r="E3903"/>
      <c r="F3903"/>
    </row>
    <row r="3904" spans="1:6" ht="23.1" customHeight="1" x14ac:dyDescent="0.25">
      <c r="A3904"/>
      <c r="B3904"/>
      <c r="C3904"/>
      <c r="D3904"/>
      <c r="E3904"/>
      <c r="F3904"/>
    </row>
    <row r="3905" spans="1:6" ht="21" customHeight="1" x14ac:dyDescent="0.25">
      <c r="A3905"/>
      <c r="B3905"/>
      <c r="C3905"/>
      <c r="D3905"/>
      <c r="E3905"/>
      <c r="F3905"/>
    </row>
    <row r="3906" spans="1:6" ht="21" customHeight="1" x14ac:dyDescent="0.25">
      <c r="A3906"/>
      <c r="B3906"/>
      <c r="C3906"/>
      <c r="D3906"/>
      <c r="E3906"/>
      <c r="F3906"/>
    </row>
    <row r="3907" spans="1:6" ht="21" customHeight="1" x14ac:dyDescent="0.25">
      <c r="A3907"/>
      <c r="B3907"/>
      <c r="C3907"/>
      <c r="D3907"/>
      <c r="E3907"/>
      <c r="F3907"/>
    </row>
    <row r="3908" spans="1:6" ht="39" customHeight="1" x14ac:dyDescent="0.25">
      <c r="A3908"/>
      <c r="B3908"/>
      <c r="C3908"/>
      <c r="D3908"/>
      <c r="E3908"/>
      <c r="F3908"/>
    </row>
    <row r="3909" spans="1:6" ht="21" customHeight="1" x14ac:dyDescent="0.25">
      <c r="A3909"/>
      <c r="B3909"/>
      <c r="C3909"/>
      <c r="D3909"/>
      <c r="E3909"/>
      <c r="F3909"/>
    </row>
    <row r="3910" spans="1:6" ht="21" customHeight="1" x14ac:dyDescent="0.25">
      <c r="A3910"/>
      <c r="B3910"/>
      <c r="C3910"/>
      <c r="D3910"/>
      <c r="E3910"/>
      <c r="F3910"/>
    </row>
    <row r="3911" spans="1:6" ht="21" customHeight="1" x14ac:dyDescent="0.25">
      <c r="A3911"/>
      <c r="B3911"/>
      <c r="C3911"/>
      <c r="D3911"/>
      <c r="E3911"/>
      <c r="F3911"/>
    </row>
    <row r="3912" spans="1:6" ht="21" customHeight="1" x14ac:dyDescent="0.25">
      <c r="A3912"/>
      <c r="B3912"/>
      <c r="C3912"/>
      <c r="D3912"/>
      <c r="E3912"/>
      <c r="F3912"/>
    </row>
    <row r="3913" spans="1:6" ht="39" customHeight="1" x14ac:dyDescent="0.25">
      <c r="A3913"/>
      <c r="B3913"/>
      <c r="C3913"/>
      <c r="D3913"/>
      <c r="E3913"/>
      <c r="F3913"/>
    </row>
    <row r="3914" spans="1:6" ht="21" customHeight="1" x14ac:dyDescent="0.25">
      <c r="A3914"/>
      <c r="B3914"/>
      <c r="C3914"/>
      <c r="D3914"/>
      <c r="E3914"/>
      <c r="F3914"/>
    </row>
    <row r="3915" spans="1:6" ht="57" customHeight="1" x14ac:dyDescent="0.25">
      <c r="A3915"/>
      <c r="B3915"/>
      <c r="C3915"/>
      <c r="D3915"/>
      <c r="E3915"/>
      <c r="F3915"/>
    </row>
    <row r="3916" spans="1:6" ht="57" customHeight="1" x14ac:dyDescent="0.25">
      <c r="A3916"/>
      <c r="B3916"/>
      <c r="C3916"/>
      <c r="D3916"/>
      <c r="E3916"/>
      <c r="F3916"/>
    </row>
    <row r="3917" spans="1:6" ht="21" customHeight="1" x14ac:dyDescent="0.25">
      <c r="A3917"/>
      <c r="B3917"/>
      <c r="C3917"/>
      <c r="D3917"/>
      <c r="E3917"/>
      <c r="F3917"/>
    </row>
    <row r="3918" spans="1:6" ht="21" customHeight="1" x14ac:dyDescent="0.25">
      <c r="A3918"/>
      <c r="B3918"/>
      <c r="C3918"/>
      <c r="D3918"/>
      <c r="E3918"/>
      <c r="F3918"/>
    </row>
    <row r="3919" spans="1:6" ht="21" customHeight="1" x14ac:dyDescent="0.25">
      <c r="A3919"/>
      <c r="B3919"/>
      <c r="C3919"/>
      <c r="D3919"/>
      <c r="E3919"/>
      <c r="F3919"/>
    </row>
    <row r="3920" spans="1:6" ht="21" customHeight="1" x14ac:dyDescent="0.25">
      <c r="A3920"/>
      <c r="B3920"/>
      <c r="C3920"/>
      <c r="D3920"/>
      <c r="E3920"/>
      <c r="F3920"/>
    </row>
    <row r="3921" spans="1:6" ht="21" customHeight="1" x14ac:dyDescent="0.25">
      <c r="A3921"/>
      <c r="B3921"/>
      <c r="C3921"/>
      <c r="D3921"/>
      <c r="E3921"/>
      <c r="F3921"/>
    </row>
    <row r="3922" spans="1:6" ht="21" customHeight="1" x14ac:dyDescent="0.25">
      <c r="A3922"/>
      <c r="B3922"/>
      <c r="C3922"/>
      <c r="D3922"/>
      <c r="E3922"/>
      <c r="F3922"/>
    </row>
    <row r="3923" spans="1:6" ht="21" customHeight="1" x14ac:dyDescent="0.25">
      <c r="A3923"/>
      <c r="B3923"/>
      <c r="C3923"/>
      <c r="D3923"/>
      <c r="E3923"/>
      <c r="F3923"/>
    </row>
    <row r="3924" spans="1:6" ht="21" customHeight="1" x14ac:dyDescent="0.25">
      <c r="A3924"/>
      <c r="B3924"/>
      <c r="C3924"/>
      <c r="D3924"/>
      <c r="E3924"/>
      <c r="F3924"/>
    </row>
    <row r="3925" spans="1:6" ht="21" customHeight="1" x14ac:dyDescent="0.25">
      <c r="A3925"/>
      <c r="B3925"/>
      <c r="C3925"/>
      <c r="D3925"/>
      <c r="E3925"/>
      <c r="F3925"/>
    </row>
    <row r="3926" spans="1:6" ht="21" customHeight="1" x14ac:dyDescent="0.25">
      <c r="A3926"/>
      <c r="B3926"/>
      <c r="C3926"/>
      <c r="D3926"/>
      <c r="E3926"/>
      <c r="F3926"/>
    </row>
    <row r="3927" spans="1:6" ht="21" customHeight="1" x14ac:dyDescent="0.25">
      <c r="A3927"/>
      <c r="B3927"/>
      <c r="C3927"/>
      <c r="D3927"/>
      <c r="E3927"/>
      <c r="F3927"/>
    </row>
    <row r="3928" spans="1:6" ht="21" customHeight="1" x14ac:dyDescent="0.25">
      <c r="A3928"/>
      <c r="B3928"/>
      <c r="C3928"/>
      <c r="D3928"/>
      <c r="E3928"/>
      <c r="F3928"/>
    </row>
    <row r="3929" spans="1:6" ht="21" customHeight="1" x14ac:dyDescent="0.25">
      <c r="A3929"/>
      <c r="B3929"/>
      <c r="C3929"/>
      <c r="D3929"/>
      <c r="E3929"/>
      <c r="F3929"/>
    </row>
    <row r="3930" spans="1:6" ht="21" customHeight="1" x14ac:dyDescent="0.25">
      <c r="A3930"/>
      <c r="B3930"/>
      <c r="C3930"/>
      <c r="D3930"/>
      <c r="E3930"/>
      <c r="F3930"/>
    </row>
    <row r="3931" spans="1:6" ht="21" customHeight="1" x14ac:dyDescent="0.25">
      <c r="A3931"/>
      <c r="B3931"/>
      <c r="C3931"/>
      <c r="D3931"/>
      <c r="E3931"/>
      <c r="F3931"/>
    </row>
    <row r="3932" spans="1:6" ht="21" customHeight="1" x14ac:dyDescent="0.25">
      <c r="A3932"/>
      <c r="B3932"/>
      <c r="C3932"/>
      <c r="D3932"/>
      <c r="E3932"/>
      <c r="F3932"/>
    </row>
    <row r="3933" spans="1:6" ht="21" customHeight="1" x14ac:dyDescent="0.25">
      <c r="A3933"/>
      <c r="B3933"/>
      <c r="C3933"/>
      <c r="D3933"/>
      <c r="E3933"/>
      <c r="F3933"/>
    </row>
    <row r="3934" spans="1:6" ht="21" customHeight="1" x14ac:dyDescent="0.25">
      <c r="A3934"/>
      <c r="B3934"/>
      <c r="C3934"/>
      <c r="D3934"/>
      <c r="E3934"/>
      <c r="F3934"/>
    </row>
    <row r="3935" spans="1:6" ht="21" customHeight="1" x14ac:dyDescent="0.25">
      <c r="A3935"/>
      <c r="B3935"/>
      <c r="C3935"/>
      <c r="D3935"/>
      <c r="E3935"/>
      <c r="F3935"/>
    </row>
    <row r="3936" spans="1:6" ht="23.1" customHeight="1" x14ac:dyDescent="0.25">
      <c r="A3936"/>
      <c r="B3936"/>
      <c r="C3936"/>
      <c r="D3936"/>
      <c r="E3936"/>
      <c r="F3936"/>
    </row>
    <row r="3937" spans="1:6" ht="21" customHeight="1" x14ac:dyDescent="0.25">
      <c r="A3937"/>
      <c r="B3937"/>
      <c r="C3937"/>
      <c r="D3937"/>
      <c r="E3937"/>
      <c r="F3937"/>
    </row>
    <row r="3938" spans="1:6" ht="21" customHeight="1" x14ac:dyDescent="0.25">
      <c r="A3938"/>
      <c r="B3938"/>
      <c r="C3938"/>
      <c r="D3938"/>
      <c r="E3938"/>
      <c r="F3938"/>
    </row>
    <row r="3939" spans="1:6" ht="21" customHeight="1" x14ac:dyDescent="0.25">
      <c r="A3939"/>
      <c r="B3939"/>
      <c r="C3939"/>
      <c r="D3939"/>
      <c r="E3939"/>
      <c r="F3939"/>
    </row>
    <row r="3940" spans="1:6" ht="23.1" customHeight="1" x14ac:dyDescent="0.25">
      <c r="A3940"/>
      <c r="B3940"/>
      <c r="C3940"/>
      <c r="D3940"/>
      <c r="E3940"/>
      <c r="F3940"/>
    </row>
    <row r="3941" spans="1:6" ht="21" customHeight="1" x14ac:dyDescent="0.25">
      <c r="A3941"/>
      <c r="B3941"/>
      <c r="C3941"/>
      <c r="D3941"/>
      <c r="E3941"/>
      <c r="F3941"/>
    </row>
    <row r="3942" spans="1:6" ht="21" customHeight="1" x14ac:dyDescent="0.25">
      <c r="A3942"/>
      <c r="B3942"/>
      <c r="C3942"/>
      <c r="D3942"/>
      <c r="E3942"/>
      <c r="F3942"/>
    </row>
    <row r="3943" spans="1:6" ht="21" customHeight="1" x14ac:dyDescent="0.25">
      <c r="A3943"/>
      <c r="B3943"/>
      <c r="C3943"/>
      <c r="D3943"/>
      <c r="E3943"/>
      <c r="F3943"/>
    </row>
    <row r="3944" spans="1:6" ht="21" customHeight="1" x14ac:dyDescent="0.25">
      <c r="A3944"/>
      <c r="B3944"/>
      <c r="C3944"/>
      <c r="D3944"/>
      <c r="E3944"/>
      <c r="F3944"/>
    </row>
    <row r="3945" spans="1:6" ht="21" customHeight="1" x14ac:dyDescent="0.25">
      <c r="A3945"/>
      <c r="B3945"/>
      <c r="C3945"/>
      <c r="D3945"/>
      <c r="E3945"/>
      <c r="F3945"/>
    </row>
    <row r="3946" spans="1:6" ht="21" customHeight="1" x14ac:dyDescent="0.25">
      <c r="A3946"/>
      <c r="B3946"/>
      <c r="C3946"/>
      <c r="D3946"/>
      <c r="E3946"/>
      <c r="F3946"/>
    </row>
    <row r="3947" spans="1:6" ht="21" customHeight="1" x14ac:dyDescent="0.25">
      <c r="A3947"/>
      <c r="B3947"/>
      <c r="C3947"/>
      <c r="D3947"/>
      <c r="E3947"/>
      <c r="F3947"/>
    </row>
    <row r="3948" spans="1:6" ht="21" customHeight="1" x14ac:dyDescent="0.25">
      <c r="A3948"/>
      <c r="B3948"/>
      <c r="C3948"/>
      <c r="D3948"/>
      <c r="E3948"/>
      <c r="F3948"/>
    </row>
    <row r="3949" spans="1:6" ht="21" customHeight="1" x14ac:dyDescent="0.25">
      <c r="A3949"/>
      <c r="B3949"/>
      <c r="C3949"/>
      <c r="D3949"/>
      <c r="E3949"/>
      <c r="F3949"/>
    </row>
    <row r="3950" spans="1:6" ht="21" customHeight="1" x14ac:dyDescent="0.25">
      <c r="A3950"/>
      <c r="B3950"/>
      <c r="C3950"/>
      <c r="D3950"/>
      <c r="E3950"/>
      <c r="F3950"/>
    </row>
    <row r="3951" spans="1:6" ht="21" customHeight="1" x14ac:dyDescent="0.25">
      <c r="A3951"/>
      <c r="B3951"/>
      <c r="C3951"/>
      <c r="D3951"/>
      <c r="E3951"/>
      <c r="F3951"/>
    </row>
    <row r="3952" spans="1:6" ht="21" customHeight="1" x14ac:dyDescent="0.25">
      <c r="A3952"/>
      <c r="B3952"/>
      <c r="C3952"/>
      <c r="D3952"/>
      <c r="E3952"/>
      <c r="F3952"/>
    </row>
    <row r="3953" spans="1:6" ht="21" customHeight="1" x14ac:dyDescent="0.25">
      <c r="A3953"/>
      <c r="B3953"/>
      <c r="C3953"/>
      <c r="D3953"/>
      <c r="E3953"/>
      <c r="F3953"/>
    </row>
    <row r="3954" spans="1:6" ht="21" customHeight="1" x14ac:dyDescent="0.25">
      <c r="A3954"/>
      <c r="B3954"/>
      <c r="C3954"/>
      <c r="D3954"/>
      <c r="E3954"/>
      <c r="F3954"/>
    </row>
    <row r="3955" spans="1:6" ht="21" customHeight="1" x14ac:dyDescent="0.25">
      <c r="A3955"/>
      <c r="B3955"/>
      <c r="C3955"/>
      <c r="D3955"/>
      <c r="E3955"/>
      <c r="F3955"/>
    </row>
    <row r="3956" spans="1:6" ht="21" customHeight="1" x14ac:dyDescent="0.25">
      <c r="A3956"/>
      <c r="B3956"/>
      <c r="C3956"/>
      <c r="D3956"/>
      <c r="E3956"/>
      <c r="F3956"/>
    </row>
    <row r="3957" spans="1:6" ht="21" customHeight="1" x14ac:dyDescent="0.25">
      <c r="A3957"/>
      <c r="B3957"/>
      <c r="C3957"/>
      <c r="D3957"/>
      <c r="E3957"/>
      <c r="F3957"/>
    </row>
    <row r="3958" spans="1:6" ht="21" customHeight="1" x14ac:dyDescent="0.25">
      <c r="A3958"/>
      <c r="B3958"/>
      <c r="C3958"/>
      <c r="D3958"/>
      <c r="E3958"/>
      <c r="F3958"/>
    </row>
    <row r="3959" spans="1:6" ht="21" customHeight="1" x14ac:dyDescent="0.25">
      <c r="A3959"/>
      <c r="B3959"/>
      <c r="C3959"/>
      <c r="D3959"/>
      <c r="E3959"/>
      <c r="F3959"/>
    </row>
    <row r="3960" spans="1:6" ht="21" customHeight="1" x14ac:dyDescent="0.25">
      <c r="A3960"/>
      <c r="B3960"/>
      <c r="C3960"/>
      <c r="D3960"/>
      <c r="E3960"/>
      <c r="F3960"/>
    </row>
    <row r="3961" spans="1:6" ht="21" customHeight="1" x14ac:dyDescent="0.25">
      <c r="A3961"/>
      <c r="B3961"/>
      <c r="C3961"/>
      <c r="D3961"/>
      <c r="E3961"/>
      <c r="F3961"/>
    </row>
    <row r="3962" spans="1:6" ht="23.1" customHeight="1" x14ac:dyDescent="0.25">
      <c r="A3962"/>
      <c r="B3962"/>
      <c r="C3962"/>
      <c r="D3962"/>
      <c r="E3962"/>
      <c r="F3962"/>
    </row>
    <row r="3963" spans="1:6" ht="21" customHeight="1" x14ac:dyDescent="0.25">
      <c r="A3963"/>
      <c r="B3963"/>
      <c r="C3963"/>
      <c r="D3963"/>
      <c r="E3963"/>
      <c r="F3963"/>
    </row>
    <row r="3964" spans="1:6" ht="21" customHeight="1" x14ac:dyDescent="0.25">
      <c r="A3964"/>
      <c r="B3964"/>
      <c r="C3964"/>
      <c r="D3964"/>
      <c r="E3964"/>
      <c r="F3964"/>
    </row>
    <row r="3965" spans="1:6" ht="21" customHeight="1" x14ac:dyDescent="0.25">
      <c r="A3965"/>
      <c r="B3965"/>
      <c r="C3965"/>
      <c r="D3965"/>
      <c r="E3965"/>
      <c r="F3965"/>
    </row>
    <row r="3966" spans="1:6" ht="21" customHeight="1" x14ac:dyDescent="0.25">
      <c r="A3966"/>
      <c r="B3966"/>
      <c r="C3966"/>
      <c r="D3966"/>
      <c r="E3966"/>
      <c r="F3966"/>
    </row>
    <row r="3967" spans="1:6" ht="21" customHeight="1" x14ac:dyDescent="0.25">
      <c r="A3967"/>
      <c r="B3967"/>
      <c r="C3967"/>
      <c r="D3967"/>
      <c r="E3967"/>
      <c r="F3967"/>
    </row>
    <row r="3968" spans="1:6" ht="21" customHeight="1" x14ac:dyDescent="0.25">
      <c r="A3968"/>
      <c r="B3968"/>
      <c r="C3968"/>
      <c r="D3968"/>
      <c r="E3968"/>
      <c r="F3968"/>
    </row>
    <row r="3969" spans="1:6" ht="21" customHeight="1" x14ac:dyDescent="0.25">
      <c r="A3969"/>
      <c r="B3969"/>
      <c r="C3969"/>
      <c r="D3969"/>
      <c r="E3969"/>
      <c r="F3969"/>
    </row>
    <row r="3970" spans="1:6" ht="57" customHeight="1" x14ac:dyDescent="0.25">
      <c r="A3970"/>
      <c r="B3970"/>
      <c r="C3970"/>
      <c r="D3970"/>
      <c r="E3970"/>
      <c r="F3970"/>
    </row>
    <row r="3971" spans="1:6" ht="57" customHeight="1" x14ac:dyDescent="0.25">
      <c r="A3971"/>
      <c r="B3971"/>
      <c r="C3971"/>
      <c r="D3971"/>
      <c r="E3971"/>
      <c r="F3971"/>
    </row>
    <row r="3972" spans="1:6" ht="21" customHeight="1" x14ac:dyDescent="0.25">
      <c r="A3972"/>
      <c r="B3972"/>
      <c r="C3972"/>
      <c r="D3972"/>
      <c r="E3972"/>
      <c r="F3972"/>
    </row>
    <row r="3973" spans="1:6" ht="21" customHeight="1" x14ac:dyDescent="0.25">
      <c r="A3973"/>
      <c r="B3973"/>
      <c r="C3973"/>
      <c r="D3973"/>
      <c r="E3973"/>
      <c r="F3973"/>
    </row>
    <row r="3974" spans="1:6" ht="21" customHeight="1" x14ac:dyDescent="0.25">
      <c r="A3974"/>
      <c r="B3974"/>
      <c r="C3974"/>
      <c r="D3974"/>
      <c r="E3974"/>
      <c r="F3974"/>
    </row>
    <row r="3975" spans="1:6" ht="21" customHeight="1" x14ac:dyDescent="0.25">
      <c r="A3975"/>
      <c r="B3975"/>
      <c r="C3975"/>
      <c r="D3975"/>
      <c r="E3975"/>
      <c r="F3975"/>
    </row>
    <row r="3976" spans="1:6" ht="21" customHeight="1" x14ac:dyDescent="0.25">
      <c r="A3976"/>
      <c r="B3976"/>
      <c r="C3976"/>
      <c r="D3976"/>
      <c r="E3976"/>
      <c r="F3976"/>
    </row>
    <row r="3977" spans="1:6" ht="21" customHeight="1" x14ac:dyDescent="0.25">
      <c r="A3977"/>
      <c r="B3977"/>
      <c r="C3977"/>
      <c r="D3977"/>
      <c r="E3977"/>
      <c r="F3977"/>
    </row>
    <row r="3978" spans="1:6" ht="21" customHeight="1" x14ac:dyDescent="0.25">
      <c r="A3978"/>
      <c r="B3978"/>
      <c r="C3978"/>
      <c r="D3978"/>
      <c r="E3978"/>
      <c r="F3978"/>
    </row>
    <row r="3979" spans="1:6" ht="21" customHeight="1" x14ac:dyDescent="0.25">
      <c r="A3979"/>
      <c r="B3979"/>
      <c r="C3979"/>
      <c r="D3979"/>
      <c r="E3979"/>
      <c r="F3979"/>
    </row>
    <row r="3980" spans="1:6" ht="21" customHeight="1" x14ac:dyDescent="0.25">
      <c r="A3980"/>
      <c r="B3980"/>
      <c r="C3980"/>
      <c r="D3980"/>
      <c r="E3980"/>
      <c r="F3980"/>
    </row>
    <row r="3981" spans="1:6" ht="21" customHeight="1" x14ac:dyDescent="0.25">
      <c r="A3981"/>
      <c r="B3981"/>
      <c r="C3981"/>
      <c r="D3981"/>
      <c r="E3981"/>
      <c r="F3981"/>
    </row>
    <row r="3982" spans="1:6" ht="21" customHeight="1" x14ac:dyDescent="0.25">
      <c r="A3982"/>
      <c r="B3982"/>
      <c r="C3982"/>
      <c r="D3982"/>
      <c r="E3982"/>
      <c r="F3982"/>
    </row>
    <row r="3983" spans="1:6" ht="21" customHeight="1" x14ac:dyDescent="0.25">
      <c r="A3983"/>
      <c r="B3983"/>
      <c r="C3983"/>
      <c r="D3983"/>
      <c r="E3983"/>
      <c r="F3983"/>
    </row>
    <row r="3984" spans="1:6" ht="21" customHeight="1" x14ac:dyDescent="0.25">
      <c r="A3984"/>
      <c r="B3984"/>
      <c r="C3984"/>
      <c r="D3984"/>
      <c r="E3984"/>
      <c r="F3984"/>
    </row>
    <row r="3985" spans="1:6" ht="21" customHeight="1" x14ac:dyDescent="0.25">
      <c r="A3985"/>
      <c r="B3985"/>
      <c r="C3985"/>
      <c r="D3985"/>
      <c r="E3985"/>
      <c r="F3985"/>
    </row>
    <row r="3986" spans="1:6" ht="21" customHeight="1" x14ac:dyDescent="0.25">
      <c r="A3986"/>
      <c r="B3986"/>
      <c r="C3986"/>
      <c r="D3986"/>
      <c r="E3986"/>
      <c r="F3986"/>
    </row>
    <row r="3987" spans="1:6" ht="23.1" customHeight="1" x14ac:dyDescent="0.25">
      <c r="A3987"/>
      <c r="B3987"/>
      <c r="C3987"/>
      <c r="D3987"/>
      <c r="E3987"/>
      <c r="F3987"/>
    </row>
    <row r="3988" spans="1:6" ht="21" customHeight="1" x14ac:dyDescent="0.25">
      <c r="A3988"/>
      <c r="B3988"/>
      <c r="C3988"/>
      <c r="D3988"/>
      <c r="E3988"/>
      <c r="F3988"/>
    </row>
    <row r="3989" spans="1:6" ht="21" customHeight="1" x14ac:dyDescent="0.25">
      <c r="A3989"/>
      <c r="B3989"/>
      <c r="C3989"/>
      <c r="D3989"/>
      <c r="E3989"/>
      <c r="F3989"/>
    </row>
    <row r="3990" spans="1:6" ht="21" customHeight="1" x14ac:dyDescent="0.25">
      <c r="A3990"/>
      <c r="B3990"/>
      <c r="C3990"/>
      <c r="D3990"/>
      <c r="E3990"/>
      <c r="F3990"/>
    </row>
    <row r="3991" spans="1:6" ht="21" customHeight="1" x14ac:dyDescent="0.25">
      <c r="A3991"/>
      <c r="B3991"/>
      <c r="C3991"/>
      <c r="D3991"/>
      <c r="E3991"/>
      <c r="F3991"/>
    </row>
    <row r="3992" spans="1:6" ht="21" customHeight="1" x14ac:dyDescent="0.25">
      <c r="A3992"/>
      <c r="B3992"/>
      <c r="C3992"/>
      <c r="D3992"/>
      <c r="E3992"/>
      <c r="F3992"/>
    </row>
    <row r="3993" spans="1:6" ht="21" customHeight="1" x14ac:dyDescent="0.25">
      <c r="A3993"/>
      <c r="B3993"/>
      <c r="C3993"/>
      <c r="D3993"/>
      <c r="E3993"/>
      <c r="F3993"/>
    </row>
    <row r="3994" spans="1:6" ht="21" customHeight="1" x14ac:dyDescent="0.25">
      <c r="A3994"/>
      <c r="B3994"/>
      <c r="C3994"/>
      <c r="D3994"/>
      <c r="E3994"/>
      <c r="F3994"/>
    </row>
    <row r="3995" spans="1:6" ht="21" customHeight="1" x14ac:dyDescent="0.25">
      <c r="A3995"/>
      <c r="B3995"/>
      <c r="C3995"/>
      <c r="D3995"/>
      <c r="E3995"/>
      <c r="F3995"/>
    </row>
    <row r="3996" spans="1:6" ht="21" customHeight="1" x14ac:dyDescent="0.25">
      <c r="A3996"/>
      <c r="B3996"/>
      <c r="C3996"/>
      <c r="D3996"/>
      <c r="E3996"/>
      <c r="F3996"/>
    </row>
    <row r="3997" spans="1:6" ht="21" customHeight="1" x14ac:dyDescent="0.25">
      <c r="A3997"/>
      <c r="B3997"/>
      <c r="C3997"/>
      <c r="D3997"/>
      <c r="E3997"/>
      <c r="F3997"/>
    </row>
    <row r="3998" spans="1:6" ht="21" customHeight="1" x14ac:dyDescent="0.25">
      <c r="A3998"/>
      <c r="B3998"/>
      <c r="C3998"/>
      <c r="D3998"/>
      <c r="E3998"/>
      <c r="F3998"/>
    </row>
    <row r="3999" spans="1:6" ht="21" customHeight="1" x14ac:dyDescent="0.25">
      <c r="A3999"/>
      <c r="B3999"/>
      <c r="C3999"/>
      <c r="D3999"/>
      <c r="E3999"/>
      <c r="F3999"/>
    </row>
    <row r="4000" spans="1:6" ht="21" customHeight="1" x14ac:dyDescent="0.25">
      <c r="A4000"/>
      <c r="B4000"/>
      <c r="C4000"/>
      <c r="D4000"/>
      <c r="E4000"/>
      <c r="F4000"/>
    </row>
    <row r="4001" spans="1:6" ht="21" customHeight="1" x14ac:dyDescent="0.25">
      <c r="A4001"/>
      <c r="B4001"/>
      <c r="C4001"/>
      <c r="D4001"/>
      <c r="E4001"/>
      <c r="F4001"/>
    </row>
    <row r="4002" spans="1:6" ht="21" customHeight="1" x14ac:dyDescent="0.25">
      <c r="A4002"/>
      <c r="B4002"/>
      <c r="C4002"/>
      <c r="D4002"/>
      <c r="E4002"/>
      <c r="F4002"/>
    </row>
    <row r="4003" spans="1:6" ht="21" customHeight="1" x14ac:dyDescent="0.25">
      <c r="A4003"/>
      <c r="B4003"/>
      <c r="C4003"/>
      <c r="D4003"/>
      <c r="E4003"/>
      <c r="F4003"/>
    </row>
    <row r="4004" spans="1:6" ht="21" customHeight="1" x14ac:dyDescent="0.25">
      <c r="A4004"/>
      <c r="B4004"/>
      <c r="C4004"/>
      <c r="D4004"/>
      <c r="E4004"/>
      <c r="F4004"/>
    </row>
    <row r="4005" spans="1:6" ht="21" customHeight="1" x14ac:dyDescent="0.25">
      <c r="A4005"/>
      <c r="B4005"/>
      <c r="C4005"/>
      <c r="D4005"/>
      <c r="E4005"/>
      <c r="F4005"/>
    </row>
    <row r="4006" spans="1:6" ht="21" customHeight="1" x14ac:dyDescent="0.25">
      <c r="A4006"/>
      <c r="B4006"/>
      <c r="C4006"/>
      <c r="D4006"/>
      <c r="E4006"/>
      <c r="F4006"/>
    </row>
    <row r="4007" spans="1:6" ht="21" customHeight="1" x14ac:dyDescent="0.25">
      <c r="A4007"/>
      <c r="B4007"/>
      <c r="C4007"/>
      <c r="D4007"/>
      <c r="E4007"/>
      <c r="F4007"/>
    </row>
    <row r="4008" spans="1:6" ht="21" customHeight="1" x14ac:dyDescent="0.25">
      <c r="A4008"/>
      <c r="B4008"/>
      <c r="C4008"/>
      <c r="D4008"/>
      <c r="E4008"/>
      <c r="F4008"/>
    </row>
    <row r="4009" spans="1:6" ht="21" customHeight="1" x14ac:dyDescent="0.25">
      <c r="A4009"/>
      <c r="B4009"/>
      <c r="C4009"/>
      <c r="D4009"/>
      <c r="E4009"/>
      <c r="F4009"/>
    </row>
    <row r="4010" spans="1:6" ht="21" customHeight="1" x14ac:dyDescent="0.25">
      <c r="A4010"/>
      <c r="B4010"/>
      <c r="C4010"/>
      <c r="D4010"/>
      <c r="E4010"/>
      <c r="F4010"/>
    </row>
    <row r="4011" spans="1:6" ht="21" customHeight="1" x14ac:dyDescent="0.25">
      <c r="A4011"/>
      <c r="B4011"/>
      <c r="C4011"/>
      <c r="D4011"/>
      <c r="E4011"/>
      <c r="F4011"/>
    </row>
    <row r="4012" spans="1:6" ht="23.1" customHeight="1" x14ac:dyDescent="0.25">
      <c r="A4012"/>
      <c r="B4012"/>
      <c r="C4012"/>
      <c r="D4012"/>
      <c r="E4012"/>
      <c r="F4012"/>
    </row>
    <row r="4013" spans="1:6" ht="21" customHeight="1" x14ac:dyDescent="0.25">
      <c r="A4013"/>
      <c r="B4013"/>
      <c r="C4013"/>
      <c r="D4013"/>
      <c r="E4013"/>
      <c r="F4013"/>
    </row>
    <row r="4014" spans="1:6" ht="21" customHeight="1" x14ac:dyDescent="0.25">
      <c r="A4014"/>
      <c r="B4014"/>
      <c r="C4014"/>
      <c r="D4014"/>
      <c r="E4014"/>
      <c r="F4014"/>
    </row>
    <row r="4015" spans="1:6" ht="21" customHeight="1" x14ac:dyDescent="0.25">
      <c r="A4015"/>
      <c r="B4015"/>
      <c r="C4015"/>
      <c r="D4015"/>
      <c r="E4015"/>
      <c r="F4015"/>
    </row>
    <row r="4016" spans="1:6" ht="21" customHeight="1" x14ac:dyDescent="0.25">
      <c r="A4016"/>
      <c r="B4016"/>
      <c r="C4016"/>
      <c r="D4016"/>
      <c r="E4016"/>
      <c r="F4016"/>
    </row>
    <row r="4017" spans="1:6" ht="21" customHeight="1" x14ac:dyDescent="0.25">
      <c r="A4017"/>
      <c r="B4017"/>
      <c r="C4017"/>
      <c r="D4017"/>
      <c r="E4017"/>
      <c r="F4017"/>
    </row>
    <row r="4018" spans="1:6" ht="21" customHeight="1" x14ac:dyDescent="0.25">
      <c r="A4018"/>
      <c r="B4018"/>
      <c r="C4018"/>
      <c r="D4018"/>
      <c r="E4018"/>
      <c r="F4018"/>
    </row>
    <row r="4019" spans="1:6" ht="21" customHeight="1" x14ac:dyDescent="0.25">
      <c r="A4019"/>
      <c r="B4019"/>
      <c r="C4019"/>
      <c r="D4019"/>
      <c r="E4019"/>
      <c r="F4019"/>
    </row>
    <row r="4020" spans="1:6" ht="21" customHeight="1" x14ac:dyDescent="0.25">
      <c r="A4020"/>
      <c r="B4020"/>
      <c r="C4020"/>
      <c r="D4020"/>
      <c r="E4020"/>
      <c r="F4020"/>
    </row>
    <row r="4021" spans="1:6" ht="21" customHeight="1" x14ac:dyDescent="0.25">
      <c r="A4021"/>
      <c r="B4021"/>
      <c r="C4021"/>
      <c r="D4021"/>
      <c r="E4021"/>
      <c r="F4021"/>
    </row>
    <row r="4022" spans="1:6" ht="21" customHeight="1" x14ac:dyDescent="0.25">
      <c r="A4022"/>
      <c r="B4022"/>
      <c r="C4022"/>
      <c r="D4022"/>
      <c r="E4022"/>
      <c r="F4022"/>
    </row>
    <row r="4023" spans="1:6" ht="21" customHeight="1" x14ac:dyDescent="0.25">
      <c r="A4023"/>
      <c r="B4023"/>
      <c r="C4023"/>
      <c r="D4023"/>
      <c r="E4023"/>
      <c r="F4023"/>
    </row>
    <row r="4024" spans="1:6" ht="21" customHeight="1" x14ac:dyDescent="0.25">
      <c r="A4024"/>
      <c r="B4024"/>
      <c r="C4024"/>
      <c r="D4024"/>
      <c r="E4024"/>
      <c r="F4024"/>
    </row>
    <row r="4025" spans="1:6" ht="21" customHeight="1" x14ac:dyDescent="0.25">
      <c r="A4025"/>
      <c r="B4025"/>
      <c r="C4025"/>
      <c r="D4025"/>
      <c r="E4025"/>
      <c r="F4025"/>
    </row>
    <row r="4026" spans="1:6" ht="21" customHeight="1" x14ac:dyDescent="0.25">
      <c r="A4026"/>
      <c r="B4026"/>
      <c r="C4026"/>
      <c r="D4026"/>
      <c r="E4026"/>
      <c r="F4026"/>
    </row>
    <row r="4027" spans="1:6" ht="21" customHeight="1" x14ac:dyDescent="0.25">
      <c r="A4027"/>
      <c r="B4027"/>
      <c r="C4027"/>
      <c r="D4027"/>
      <c r="E4027"/>
      <c r="F4027"/>
    </row>
    <row r="4028" spans="1:6" ht="21" customHeight="1" x14ac:dyDescent="0.25">
      <c r="A4028"/>
      <c r="B4028"/>
      <c r="C4028"/>
      <c r="D4028"/>
      <c r="E4028"/>
      <c r="F4028"/>
    </row>
    <row r="4029" spans="1:6" ht="21" customHeight="1" x14ac:dyDescent="0.25">
      <c r="A4029"/>
      <c r="B4029"/>
      <c r="C4029"/>
      <c r="D4029"/>
      <c r="E4029"/>
      <c r="F4029"/>
    </row>
    <row r="4030" spans="1:6" ht="21" customHeight="1" x14ac:dyDescent="0.25">
      <c r="A4030"/>
      <c r="B4030"/>
      <c r="C4030"/>
      <c r="D4030"/>
      <c r="E4030"/>
      <c r="F4030"/>
    </row>
    <row r="4031" spans="1:6" ht="21" customHeight="1" x14ac:dyDescent="0.25">
      <c r="A4031"/>
      <c r="B4031"/>
      <c r="C4031"/>
      <c r="D4031"/>
      <c r="E4031"/>
      <c r="F4031"/>
    </row>
    <row r="4032" spans="1:6" ht="21" customHeight="1" x14ac:dyDescent="0.25">
      <c r="A4032"/>
      <c r="B4032"/>
      <c r="C4032"/>
      <c r="D4032"/>
      <c r="E4032"/>
      <c r="F4032"/>
    </row>
    <row r="4033" spans="1:6" ht="21" customHeight="1" x14ac:dyDescent="0.25">
      <c r="A4033"/>
      <c r="B4033"/>
      <c r="C4033"/>
      <c r="D4033"/>
      <c r="E4033"/>
      <c r="F4033"/>
    </row>
    <row r="4034" spans="1:6" ht="23.1" customHeight="1" x14ac:dyDescent="0.25">
      <c r="A4034"/>
      <c r="B4034"/>
      <c r="C4034"/>
      <c r="D4034"/>
      <c r="E4034"/>
      <c r="F4034"/>
    </row>
    <row r="4035" spans="1:6" ht="21" customHeight="1" x14ac:dyDescent="0.25">
      <c r="A4035"/>
      <c r="B4035"/>
      <c r="C4035"/>
      <c r="D4035"/>
      <c r="E4035"/>
      <c r="F4035"/>
    </row>
    <row r="4036" spans="1:6" ht="21" customHeight="1" x14ac:dyDescent="0.25">
      <c r="A4036"/>
      <c r="B4036"/>
      <c r="C4036"/>
      <c r="D4036"/>
      <c r="E4036"/>
      <c r="F4036"/>
    </row>
    <row r="4037" spans="1:6" ht="21" customHeight="1" x14ac:dyDescent="0.25">
      <c r="A4037"/>
      <c r="B4037"/>
      <c r="C4037"/>
      <c r="D4037"/>
      <c r="E4037"/>
      <c r="F4037"/>
    </row>
    <row r="4038" spans="1:6" ht="21" customHeight="1" x14ac:dyDescent="0.25">
      <c r="A4038"/>
      <c r="B4038"/>
      <c r="C4038"/>
      <c r="D4038"/>
      <c r="E4038"/>
      <c r="F4038"/>
    </row>
    <row r="4039" spans="1:6" ht="21" customHeight="1" x14ac:dyDescent="0.25">
      <c r="A4039"/>
      <c r="B4039"/>
      <c r="C4039"/>
      <c r="D4039"/>
      <c r="E4039"/>
      <c r="F4039"/>
    </row>
    <row r="4040" spans="1:6" ht="21" customHeight="1" x14ac:dyDescent="0.25">
      <c r="A4040"/>
      <c r="B4040"/>
      <c r="C4040"/>
      <c r="D4040"/>
      <c r="E4040"/>
      <c r="F4040"/>
    </row>
    <row r="4041" spans="1:6" ht="21" customHeight="1" x14ac:dyDescent="0.25">
      <c r="A4041"/>
      <c r="B4041"/>
      <c r="C4041"/>
      <c r="D4041"/>
      <c r="E4041"/>
      <c r="F4041"/>
    </row>
    <row r="4042" spans="1:6" ht="21" customHeight="1" x14ac:dyDescent="0.25">
      <c r="A4042"/>
      <c r="B4042"/>
      <c r="C4042"/>
      <c r="D4042"/>
      <c r="E4042"/>
      <c r="F4042"/>
    </row>
    <row r="4043" spans="1:6" ht="21" customHeight="1" x14ac:dyDescent="0.25">
      <c r="A4043"/>
      <c r="B4043"/>
      <c r="C4043"/>
      <c r="D4043"/>
      <c r="E4043"/>
      <c r="F4043"/>
    </row>
    <row r="4044" spans="1:6" ht="21" customHeight="1" x14ac:dyDescent="0.25">
      <c r="A4044"/>
      <c r="B4044"/>
      <c r="C4044"/>
      <c r="D4044"/>
      <c r="E4044"/>
      <c r="F4044"/>
    </row>
    <row r="4045" spans="1:6" ht="21" customHeight="1" x14ac:dyDescent="0.25">
      <c r="A4045"/>
      <c r="B4045"/>
      <c r="C4045"/>
      <c r="D4045"/>
      <c r="E4045"/>
      <c r="F4045"/>
    </row>
    <row r="4046" spans="1:6" ht="21" customHeight="1" x14ac:dyDescent="0.25">
      <c r="A4046"/>
      <c r="B4046"/>
      <c r="C4046"/>
      <c r="D4046"/>
      <c r="E4046"/>
      <c r="F4046"/>
    </row>
    <row r="4047" spans="1:6" ht="21" customHeight="1" x14ac:dyDescent="0.25">
      <c r="A4047"/>
      <c r="B4047"/>
      <c r="C4047"/>
      <c r="D4047"/>
      <c r="E4047"/>
      <c r="F4047"/>
    </row>
    <row r="4048" spans="1:6" ht="21" customHeight="1" x14ac:dyDescent="0.25">
      <c r="A4048"/>
      <c r="B4048"/>
      <c r="C4048"/>
      <c r="D4048"/>
      <c r="E4048"/>
      <c r="F4048"/>
    </row>
    <row r="4049" spans="1:6" ht="21" customHeight="1" x14ac:dyDescent="0.25">
      <c r="A4049"/>
      <c r="B4049"/>
      <c r="C4049"/>
      <c r="D4049"/>
      <c r="E4049"/>
      <c r="F4049"/>
    </row>
    <row r="4050" spans="1:6" ht="21" customHeight="1" x14ac:dyDescent="0.25">
      <c r="A4050"/>
      <c r="B4050"/>
      <c r="C4050"/>
      <c r="D4050"/>
      <c r="E4050"/>
      <c r="F4050"/>
    </row>
    <row r="4051" spans="1:6" ht="21" customHeight="1" x14ac:dyDescent="0.25">
      <c r="A4051"/>
      <c r="B4051"/>
      <c r="C4051"/>
      <c r="D4051"/>
      <c r="E4051"/>
      <c r="F4051"/>
    </row>
    <row r="4052" spans="1:6" ht="21" customHeight="1" x14ac:dyDescent="0.25">
      <c r="A4052"/>
      <c r="B4052"/>
      <c r="C4052"/>
      <c r="D4052"/>
      <c r="E4052"/>
      <c r="F4052"/>
    </row>
    <row r="4053" spans="1:6" ht="21" customHeight="1" x14ac:dyDescent="0.25">
      <c r="A4053"/>
      <c r="B4053"/>
      <c r="C4053"/>
      <c r="D4053"/>
      <c r="E4053"/>
      <c r="F4053"/>
    </row>
    <row r="4054" spans="1:6" ht="21" customHeight="1" x14ac:dyDescent="0.25">
      <c r="A4054"/>
      <c r="B4054"/>
      <c r="C4054"/>
      <c r="D4054"/>
      <c r="E4054"/>
      <c r="F4054"/>
    </row>
    <row r="4055" spans="1:6" ht="21" customHeight="1" x14ac:dyDescent="0.25">
      <c r="A4055"/>
      <c r="B4055"/>
      <c r="C4055"/>
      <c r="D4055"/>
      <c r="E4055"/>
      <c r="F4055"/>
    </row>
    <row r="4056" spans="1:6" ht="23.1" customHeight="1" x14ac:dyDescent="0.25">
      <c r="A4056"/>
      <c r="B4056"/>
      <c r="C4056"/>
      <c r="D4056"/>
      <c r="E4056"/>
      <c r="F4056"/>
    </row>
    <row r="4057" spans="1:6" ht="21" customHeight="1" x14ac:dyDescent="0.25">
      <c r="A4057"/>
      <c r="B4057"/>
      <c r="C4057"/>
      <c r="D4057"/>
      <c r="E4057"/>
      <c r="F4057"/>
    </row>
    <row r="4058" spans="1:6" ht="21" customHeight="1" x14ac:dyDescent="0.25">
      <c r="A4058"/>
      <c r="B4058"/>
      <c r="C4058"/>
      <c r="D4058"/>
      <c r="E4058"/>
      <c r="F4058"/>
    </row>
    <row r="4059" spans="1:6" ht="21" customHeight="1" x14ac:dyDescent="0.25">
      <c r="A4059"/>
      <c r="B4059"/>
      <c r="C4059"/>
      <c r="D4059"/>
      <c r="E4059"/>
      <c r="F4059"/>
    </row>
    <row r="4060" spans="1:6" ht="21" customHeight="1" x14ac:dyDescent="0.25">
      <c r="A4060"/>
      <c r="B4060"/>
      <c r="C4060"/>
      <c r="D4060"/>
      <c r="E4060"/>
      <c r="F4060"/>
    </row>
    <row r="4061" spans="1:6" ht="21" customHeight="1" x14ac:dyDescent="0.25">
      <c r="A4061"/>
      <c r="B4061"/>
      <c r="C4061"/>
      <c r="D4061"/>
      <c r="E4061"/>
      <c r="F4061"/>
    </row>
    <row r="4062" spans="1:6" ht="21" customHeight="1" x14ac:dyDescent="0.25">
      <c r="A4062"/>
      <c r="B4062"/>
      <c r="C4062"/>
      <c r="D4062"/>
      <c r="E4062"/>
      <c r="F4062"/>
    </row>
    <row r="4063" spans="1:6" ht="21" customHeight="1" x14ac:dyDescent="0.25">
      <c r="A4063"/>
      <c r="B4063"/>
      <c r="C4063"/>
      <c r="D4063"/>
      <c r="E4063"/>
      <c r="F4063"/>
    </row>
    <row r="4064" spans="1:6" ht="21" customHeight="1" x14ac:dyDescent="0.25">
      <c r="A4064"/>
      <c r="B4064"/>
      <c r="C4064"/>
      <c r="D4064"/>
      <c r="E4064"/>
      <c r="F4064"/>
    </row>
    <row r="4065" spans="1:6" ht="21" customHeight="1" x14ac:dyDescent="0.25">
      <c r="A4065"/>
      <c r="B4065"/>
      <c r="C4065"/>
      <c r="D4065"/>
      <c r="E4065"/>
      <c r="F4065"/>
    </row>
    <row r="4066" spans="1:6" ht="21" customHeight="1" x14ac:dyDescent="0.25">
      <c r="A4066"/>
      <c r="B4066"/>
      <c r="C4066"/>
      <c r="D4066"/>
      <c r="E4066"/>
      <c r="F4066"/>
    </row>
    <row r="4067" spans="1:6" ht="21" customHeight="1" x14ac:dyDescent="0.25">
      <c r="A4067"/>
      <c r="B4067"/>
      <c r="C4067"/>
      <c r="D4067"/>
      <c r="E4067"/>
      <c r="F4067"/>
    </row>
    <row r="4068" spans="1:6" ht="21" customHeight="1" x14ac:dyDescent="0.25">
      <c r="A4068"/>
      <c r="B4068"/>
      <c r="C4068"/>
      <c r="D4068"/>
      <c r="E4068"/>
      <c r="F4068"/>
    </row>
    <row r="4069" spans="1:6" ht="21" customHeight="1" x14ac:dyDescent="0.25">
      <c r="A4069"/>
      <c r="B4069"/>
      <c r="C4069"/>
      <c r="D4069"/>
      <c r="E4069"/>
      <c r="F4069"/>
    </row>
    <row r="4070" spans="1:6" ht="21" customHeight="1" x14ac:dyDescent="0.25">
      <c r="A4070"/>
      <c r="B4070"/>
      <c r="C4070"/>
      <c r="D4070"/>
      <c r="E4070"/>
      <c r="F4070"/>
    </row>
    <row r="4071" spans="1:6" ht="21" customHeight="1" x14ac:dyDescent="0.25">
      <c r="A4071"/>
      <c r="B4071"/>
      <c r="C4071"/>
      <c r="D4071"/>
      <c r="E4071"/>
      <c r="F4071"/>
    </row>
    <row r="4072" spans="1:6" ht="21" customHeight="1" x14ac:dyDescent="0.25">
      <c r="A4072"/>
      <c r="B4072"/>
      <c r="C4072"/>
      <c r="D4072"/>
      <c r="E4072"/>
      <c r="F4072"/>
    </row>
    <row r="4073" spans="1:6" ht="21" customHeight="1" x14ac:dyDescent="0.25">
      <c r="A4073"/>
      <c r="B4073"/>
      <c r="C4073"/>
      <c r="D4073"/>
      <c r="E4073"/>
      <c r="F4073"/>
    </row>
    <row r="4074" spans="1:6" ht="21" customHeight="1" x14ac:dyDescent="0.25">
      <c r="A4074"/>
      <c r="B4074"/>
      <c r="C4074"/>
      <c r="D4074"/>
      <c r="E4074"/>
      <c r="F4074"/>
    </row>
    <row r="4075" spans="1:6" ht="21" customHeight="1" x14ac:dyDescent="0.25">
      <c r="A4075"/>
      <c r="B4075"/>
      <c r="C4075"/>
      <c r="D4075"/>
      <c r="E4075"/>
      <c r="F4075"/>
    </row>
    <row r="4076" spans="1:6" ht="21" customHeight="1" x14ac:dyDescent="0.25">
      <c r="A4076"/>
      <c r="B4076"/>
      <c r="C4076"/>
      <c r="D4076"/>
      <c r="E4076"/>
      <c r="F4076"/>
    </row>
    <row r="4077" spans="1:6" ht="21" customHeight="1" x14ac:dyDescent="0.25">
      <c r="A4077"/>
      <c r="B4077"/>
      <c r="C4077"/>
      <c r="D4077"/>
      <c r="E4077"/>
      <c r="F4077"/>
    </row>
    <row r="4078" spans="1:6" ht="23.1" customHeight="1" x14ac:dyDescent="0.25">
      <c r="A4078"/>
      <c r="B4078"/>
      <c r="C4078"/>
      <c r="D4078"/>
      <c r="E4078"/>
      <c r="F4078"/>
    </row>
    <row r="4079" spans="1:6" ht="21" customHeight="1" x14ac:dyDescent="0.25">
      <c r="A4079"/>
      <c r="B4079"/>
      <c r="C4079"/>
      <c r="D4079"/>
      <c r="E4079"/>
      <c r="F4079"/>
    </row>
    <row r="4080" spans="1:6" ht="21" customHeight="1" x14ac:dyDescent="0.25">
      <c r="A4080"/>
      <c r="B4080"/>
      <c r="C4080"/>
      <c r="D4080"/>
      <c r="E4080"/>
      <c r="F4080"/>
    </row>
    <row r="4081" spans="1:6" ht="21" customHeight="1" x14ac:dyDescent="0.25">
      <c r="A4081"/>
      <c r="B4081"/>
      <c r="C4081"/>
      <c r="D4081"/>
      <c r="E4081"/>
      <c r="F4081"/>
    </row>
    <row r="4082" spans="1:6" ht="21" customHeight="1" x14ac:dyDescent="0.25">
      <c r="A4082"/>
      <c r="B4082"/>
      <c r="C4082"/>
      <c r="D4082"/>
      <c r="E4082"/>
      <c r="F4082"/>
    </row>
    <row r="4083" spans="1:6" ht="21" customHeight="1" x14ac:dyDescent="0.25">
      <c r="A4083"/>
      <c r="B4083"/>
      <c r="C4083"/>
      <c r="D4083"/>
      <c r="E4083"/>
      <c r="F4083"/>
    </row>
    <row r="4084" spans="1:6" ht="21" customHeight="1" x14ac:dyDescent="0.25">
      <c r="A4084"/>
      <c r="B4084"/>
      <c r="C4084"/>
      <c r="D4084"/>
      <c r="E4084"/>
      <c r="F4084"/>
    </row>
    <row r="4085" spans="1:6" ht="21" customHeight="1" x14ac:dyDescent="0.25">
      <c r="A4085"/>
      <c r="B4085"/>
      <c r="C4085"/>
      <c r="D4085"/>
      <c r="E4085"/>
      <c r="F4085"/>
    </row>
    <row r="4086" spans="1:6" ht="21" customHeight="1" x14ac:dyDescent="0.25">
      <c r="A4086"/>
      <c r="B4086"/>
      <c r="C4086"/>
      <c r="D4086"/>
      <c r="E4086"/>
      <c r="F4086"/>
    </row>
    <row r="4087" spans="1:6" ht="21" customHeight="1" x14ac:dyDescent="0.25">
      <c r="A4087"/>
      <c r="B4087"/>
      <c r="C4087"/>
      <c r="D4087"/>
      <c r="E4087"/>
      <c r="F4087"/>
    </row>
    <row r="4088" spans="1:6" ht="21" customHeight="1" x14ac:dyDescent="0.25">
      <c r="A4088"/>
      <c r="B4088"/>
      <c r="C4088"/>
      <c r="D4088"/>
      <c r="E4088"/>
      <c r="F4088"/>
    </row>
    <row r="4089" spans="1:6" ht="21" customHeight="1" x14ac:dyDescent="0.25">
      <c r="A4089"/>
      <c r="B4089"/>
      <c r="C4089"/>
      <c r="D4089"/>
      <c r="E4089"/>
      <c r="F4089"/>
    </row>
    <row r="4090" spans="1:6" ht="21" customHeight="1" x14ac:dyDescent="0.25">
      <c r="A4090"/>
      <c r="B4090"/>
      <c r="C4090"/>
      <c r="D4090"/>
      <c r="E4090"/>
      <c r="F4090"/>
    </row>
    <row r="4091" spans="1:6" ht="21" customHeight="1" x14ac:dyDescent="0.25">
      <c r="A4091"/>
      <c r="B4091"/>
      <c r="C4091"/>
      <c r="D4091"/>
      <c r="E4091"/>
      <c r="F4091"/>
    </row>
    <row r="4092" spans="1:6" ht="21" customHeight="1" x14ac:dyDescent="0.25">
      <c r="A4092"/>
      <c r="B4092"/>
      <c r="C4092"/>
      <c r="D4092"/>
      <c r="E4092"/>
      <c r="F4092"/>
    </row>
    <row r="4093" spans="1:6" ht="21" customHeight="1" x14ac:dyDescent="0.25">
      <c r="A4093"/>
      <c r="B4093"/>
      <c r="C4093"/>
      <c r="D4093"/>
      <c r="E4093"/>
      <c r="F4093"/>
    </row>
    <row r="4094" spans="1:6" ht="21" customHeight="1" x14ac:dyDescent="0.25">
      <c r="A4094"/>
      <c r="B4094"/>
      <c r="C4094"/>
      <c r="D4094"/>
      <c r="E4094"/>
      <c r="F4094"/>
    </row>
    <row r="4095" spans="1:6" ht="21" customHeight="1" x14ac:dyDescent="0.25">
      <c r="A4095"/>
      <c r="B4095"/>
      <c r="C4095"/>
      <c r="D4095"/>
      <c r="E4095"/>
      <c r="F4095"/>
    </row>
    <row r="4096" spans="1:6" ht="21" customHeight="1" x14ac:dyDescent="0.25">
      <c r="A4096"/>
      <c r="B4096"/>
      <c r="C4096"/>
      <c r="D4096"/>
      <c r="E4096"/>
      <c r="F4096"/>
    </row>
    <row r="4097" spans="1:6" ht="21" customHeight="1" x14ac:dyDescent="0.25">
      <c r="A4097"/>
      <c r="B4097"/>
      <c r="C4097"/>
      <c r="D4097"/>
      <c r="E4097"/>
      <c r="F4097"/>
    </row>
    <row r="4098" spans="1:6" ht="21" customHeight="1" x14ac:dyDescent="0.25">
      <c r="A4098"/>
      <c r="B4098"/>
      <c r="C4098"/>
      <c r="D4098"/>
      <c r="E4098"/>
      <c r="F4098"/>
    </row>
    <row r="4099" spans="1:6" ht="21" customHeight="1" x14ac:dyDescent="0.25">
      <c r="A4099"/>
      <c r="B4099"/>
      <c r="C4099"/>
      <c r="D4099"/>
      <c r="E4099"/>
      <c r="F4099"/>
    </row>
    <row r="4100" spans="1:6" ht="23.1" customHeight="1" x14ac:dyDescent="0.25">
      <c r="A4100"/>
      <c r="B4100"/>
      <c r="C4100"/>
      <c r="D4100"/>
      <c r="E4100"/>
      <c r="F4100"/>
    </row>
    <row r="4101" spans="1:6" ht="21" customHeight="1" x14ac:dyDescent="0.25">
      <c r="A4101"/>
      <c r="B4101"/>
      <c r="C4101"/>
      <c r="D4101"/>
      <c r="E4101"/>
      <c r="F4101"/>
    </row>
    <row r="4102" spans="1:6" ht="21" customHeight="1" x14ac:dyDescent="0.25">
      <c r="A4102"/>
      <c r="B4102"/>
      <c r="C4102"/>
      <c r="D4102"/>
      <c r="E4102"/>
      <c r="F4102"/>
    </row>
    <row r="4103" spans="1:6" ht="21" customHeight="1" x14ac:dyDescent="0.25">
      <c r="A4103"/>
      <c r="B4103"/>
      <c r="C4103"/>
      <c r="D4103"/>
      <c r="E4103"/>
      <c r="F4103"/>
    </row>
    <row r="4104" spans="1:6" ht="21" customHeight="1" x14ac:dyDescent="0.25">
      <c r="A4104"/>
      <c r="B4104"/>
      <c r="C4104"/>
      <c r="D4104"/>
      <c r="E4104"/>
      <c r="F4104"/>
    </row>
    <row r="4105" spans="1:6" ht="21" customHeight="1" x14ac:dyDescent="0.25">
      <c r="A4105"/>
      <c r="B4105"/>
      <c r="C4105"/>
      <c r="D4105"/>
      <c r="E4105"/>
      <c r="F4105"/>
    </row>
    <row r="4106" spans="1:6" ht="21" customHeight="1" x14ac:dyDescent="0.25">
      <c r="A4106"/>
      <c r="B4106"/>
      <c r="C4106"/>
      <c r="D4106"/>
      <c r="E4106"/>
      <c r="F4106"/>
    </row>
    <row r="4107" spans="1:6" ht="21" customHeight="1" x14ac:dyDescent="0.25">
      <c r="A4107"/>
      <c r="B4107"/>
      <c r="C4107"/>
      <c r="D4107"/>
      <c r="E4107"/>
      <c r="F4107"/>
    </row>
    <row r="4108" spans="1:6" ht="21" customHeight="1" x14ac:dyDescent="0.25">
      <c r="A4108"/>
      <c r="B4108"/>
      <c r="C4108"/>
      <c r="D4108"/>
      <c r="E4108"/>
      <c r="F4108"/>
    </row>
    <row r="4109" spans="1:6" ht="21" customHeight="1" x14ac:dyDescent="0.25">
      <c r="A4109"/>
      <c r="B4109"/>
      <c r="C4109"/>
      <c r="D4109"/>
      <c r="E4109"/>
      <c r="F4109"/>
    </row>
    <row r="4110" spans="1:6" ht="21" customHeight="1" x14ac:dyDescent="0.25">
      <c r="A4110"/>
      <c r="B4110"/>
      <c r="C4110"/>
      <c r="D4110"/>
      <c r="E4110"/>
      <c r="F4110"/>
    </row>
    <row r="4111" spans="1:6" ht="21" customHeight="1" x14ac:dyDescent="0.25">
      <c r="A4111"/>
      <c r="B4111"/>
      <c r="C4111"/>
      <c r="D4111"/>
      <c r="E4111"/>
      <c r="F4111"/>
    </row>
    <row r="4112" spans="1:6" ht="21" customHeight="1" x14ac:dyDescent="0.25">
      <c r="A4112"/>
      <c r="B4112"/>
      <c r="C4112"/>
      <c r="D4112"/>
      <c r="E4112"/>
      <c r="F4112"/>
    </row>
    <row r="4113" spans="1:6" ht="21" customHeight="1" x14ac:dyDescent="0.25">
      <c r="A4113"/>
      <c r="B4113"/>
      <c r="C4113"/>
      <c r="D4113"/>
      <c r="E4113"/>
      <c r="F4113"/>
    </row>
    <row r="4114" spans="1:6" ht="21" customHeight="1" x14ac:dyDescent="0.25">
      <c r="A4114"/>
      <c r="B4114"/>
      <c r="C4114"/>
      <c r="D4114"/>
      <c r="E4114"/>
      <c r="F4114"/>
    </row>
    <row r="4115" spans="1:6" ht="21" customHeight="1" x14ac:dyDescent="0.25">
      <c r="A4115"/>
      <c r="B4115"/>
      <c r="C4115"/>
      <c r="D4115"/>
      <c r="E4115"/>
      <c r="F4115"/>
    </row>
    <row r="4116" spans="1:6" ht="21" customHeight="1" x14ac:dyDescent="0.25">
      <c r="A4116"/>
      <c r="B4116"/>
      <c r="C4116"/>
      <c r="D4116"/>
      <c r="E4116"/>
      <c r="F4116"/>
    </row>
    <row r="4117" spans="1:6" ht="21" customHeight="1" x14ac:dyDescent="0.25">
      <c r="A4117"/>
      <c r="B4117"/>
      <c r="C4117"/>
      <c r="D4117"/>
      <c r="E4117"/>
      <c r="F4117"/>
    </row>
    <row r="4118" spans="1:6" ht="21" customHeight="1" x14ac:dyDescent="0.25">
      <c r="A4118"/>
      <c r="B4118"/>
      <c r="C4118"/>
      <c r="D4118"/>
      <c r="E4118"/>
      <c r="F4118"/>
    </row>
    <row r="4119" spans="1:6" ht="21" customHeight="1" x14ac:dyDescent="0.25">
      <c r="A4119"/>
      <c r="B4119"/>
      <c r="C4119"/>
      <c r="D4119"/>
      <c r="E4119"/>
      <c r="F4119"/>
    </row>
    <row r="4120" spans="1:6" ht="21" customHeight="1" x14ac:dyDescent="0.25">
      <c r="A4120"/>
      <c r="B4120"/>
      <c r="C4120"/>
      <c r="D4120"/>
      <c r="E4120"/>
      <c r="F4120"/>
    </row>
    <row r="4121" spans="1:6" ht="21" customHeight="1" x14ac:dyDescent="0.25">
      <c r="A4121"/>
      <c r="B4121"/>
      <c r="C4121"/>
      <c r="D4121"/>
      <c r="E4121"/>
      <c r="F4121"/>
    </row>
    <row r="4122" spans="1:6" ht="23.1" customHeight="1" x14ac:dyDescent="0.25">
      <c r="A4122"/>
      <c r="B4122"/>
      <c r="C4122"/>
      <c r="D4122"/>
      <c r="E4122"/>
      <c r="F4122"/>
    </row>
    <row r="4123" spans="1:6" ht="21" customHeight="1" x14ac:dyDescent="0.25">
      <c r="A4123"/>
      <c r="B4123"/>
      <c r="C4123"/>
      <c r="D4123"/>
      <c r="E4123"/>
      <c r="F4123"/>
    </row>
    <row r="4124" spans="1:6" ht="21" customHeight="1" x14ac:dyDescent="0.25">
      <c r="A4124"/>
      <c r="B4124"/>
      <c r="C4124"/>
      <c r="D4124"/>
      <c r="E4124"/>
      <c r="F4124"/>
    </row>
    <row r="4125" spans="1:6" ht="21" customHeight="1" x14ac:dyDescent="0.25">
      <c r="A4125"/>
      <c r="B4125"/>
      <c r="C4125"/>
      <c r="D4125"/>
      <c r="E4125"/>
      <c r="F4125"/>
    </row>
    <row r="4126" spans="1:6" ht="21" customHeight="1" x14ac:dyDescent="0.25">
      <c r="A4126"/>
      <c r="B4126"/>
      <c r="C4126"/>
      <c r="D4126"/>
      <c r="E4126"/>
      <c r="F4126"/>
    </row>
    <row r="4127" spans="1:6" ht="21" customHeight="1" x14ac:dyDescent="0.25">
      <c r="A4127"/>
      <c r="B4127"/>
      <c r="C4127"/>
      <c r="D4127"/>
      <c r="E4127"/>
      <c r="F4127"/>
    </row>
    <row r="4128" spans="1:6" ht="21" customHeight="1" x14ac:dyDescent="0.25">
      <c r="A4128"/>
      <c r="B4128"/>
      <c r="C4128"/>
      <c r="D4128"/>
      <c r="E4128"/>
      <c r="F4128"/>
    </row>
    <row r="4129" spans="1:6" ht="21" customHeight="1" x14ac:dyDescent="0.25">
      <c r="A4129"/>
      <c r="B4129"/>
      <c r="C4129"/>
      <c r="D4129"/>
      <c r="E4129"/>
      <c r="F4129"/>
    </row>
    <row r="4130" spans="1:6" ht="21" customHeight="1" x14ac:dyDescent="0.25">
      <c r="A4130"/>
      <c r="B4130"/>
      <c r="C4130"/>
      <c r="D4130"/>
      <c r="E4130"/>
      <c r="F4130"/>
    </row>
    <row r="4131" spans="1:6" ht="21" customHeight="1" x14ac:dyDescent="0.25">
      <c r="A4131"/>
      <c r="B4131"/>
      <c r="C4131"/>
      <c r="D4131"/>
      <c r="E4131"/>
      <c r="F4131"/>
    </row>
    <row r="4132" spans="1:6" ht="21" customHeight="1" x14ac:dyDescent="0.25">
      <c r="A4132"/>
      <c r="B4132"/>
      <c r="C4132"/>
      <c r="D4132"/>
      <c r="E4132"/>
      <c r="F4132"/>
    </row>
    <row r="4133" spans="1:6" ht="21" customHeight="1" x14ac:dyDescent="0.25">
      <c r="A4133"/>
      <c r="B4133"/>
      <c r="C4133"/>
      <c r="D4133"/>
      <c r="E4133"/>
      <c r="F4133"/>
    </row>
    <row r="4134" spans="1:6" ht="21" customHeight="1" x14ac:dyDescent="0.25">
      <c r="A4134"/>
      <c r="B4134"/>
      <c r="C4134"/>
      <c r="D4134"/>
      <c r="E4134"/>
      <c r="F4134"/>
    </row>
    <row r="4135" spans="1:6" ht="21" customHeight="1" x14ac:dyDescent="0.25">
      <c r="A4135"/>
      <c r="B4135"/>
      <c r="C4135"/>
      <c r="D4135"/>
      <c r="E4135"/>
      <c r="F4135"/>
    </row>
    <row r="4136" spans="1:6" ht="21" customHeight="1" x14ac:dyDescent="0.25">
      <c r="A4136"/>
      <c r="B4136"/>
      <c r="C4136"/>
      <c r="D4136"/>
      <c r="E4136"/>
      <c r="F4136"/>
    </row>
    <row r="4137" spans="1:6" ht="21" customHeight="1" x14ac:dyDescent="0.25">
      <c r="A4137"/>
      <c r="B4137"/>
      <c r="C4137"/>
      <c r="D4137"/>
      <c r="E4137"/>
      <c r="F4137"/>
    </row>
    <row r="4138" spans="1:6" ht="21" customHeight="1" x14ac:dyDescent="0.25">
      <c r="A4138"/>
      <c r="B4138"/>
      <c r="C4138"/>
      <c r="D4138"/>
      <c r="E4138"/>
      <c r="F4138"/>
    </row>
    <row r="4139" spans="1:6" ht="21" customHeight="1" x14ac:dyDescent="0.25">
      <c r="A4139"/>
      <c r="B4139"/>
      <c r="C4139"/>
      <c r="D4139"/>
      <c r="E4139"/>
      <c r="F4139"/>
    </row>
    <row r="4140" spans="1:6" ht="21" customHeight="1" x14ac:dyDescent="0.25">
      <c r="A4140"/>
      <c r="B4140"/>
      <c r="C4140"/>
      <c r="D4140"/>
      <c r="E4140"/>
      <c r="F4140"/>
    </row>
    <row r="4141" spans="1:6" ht="21" customHeight="1" x14ac:dyDescent="0.25">
      <c r="A4141"/>
      <c r="B4141"/>
      <c r="C4141"/>
      <c r="D4141"/>
      <c r="E4141"/>
      <c r="F4141"/>
    </row>
    <row r="4142" spans="1:6" ht="21" customHeight="1" x14ac:dyDescent="0.25">
      <c r="A4142"/>
      <c r="B4142"/>
      <c r="C4142"/>
      <c r="D4142"/>
      <c r="E4142"/>
      <c r="F4142"/>
    </row>
    <row r="4143" spans="1:6" ht="21" customHeight="1" x14ac:dyDescent="0.25">
      <c r="A4143"/>
      <c r="B4143"/>
      <c r="C4143"/>
      <c r="D4143"/>
      <c r="E4143"/>
      <c r="F4143"/>
    </row>
    <row r="4144" spans="1:6" ht="23.1" customHeight="1" x14ac:dyDescent="0.25">
      <c r="A4144"/>
      <c r="B4144"/>
      <c r="C4144"/>
      <c r="D4144"/>
      <c r="E4144"/>
      <c r="F4144"/>
    </row>
    <row r="4145" spans="1:6" ht="21" customHeight="1" x14ac:dyDescent="0.25">
      <c r="A4145"/>
      <c r="B4145"/>
      <c r="C4145"/>
      <c r="D4145"/>
      <c r="E4145"/>
      <c r="F4145"/>
    </row>
    <row r="4146" spans="1:6" ht="21" customHeight="1" x14ac:dyDescent="0.25">
      <c r="A4146"/>
      <c r="B4146"/>
      <c r="C4146"/>
      <c r="D4146"/>
      <c r="E4146"/>
      <c r="F4146"/>
    </row>
    <row r="4147" spans="1:6" ht="21" customHeight="1" x14ac:dyDescent="0.25">
      <c r="A4147"/>
      <c r="B4147"/>
      <c r="C4147"/>
      <c r="D4147"/>
      <c r="E4147"/>
      <c r="F4147"/>
    </row>
    <row r="4148" spans="1:6" ht="21" customHeight="1" x14ac:dyDescent="0.25">
      <c r="A4148"/>
      <c r="B4148"/>
      <c r="C4148"/>
      <c r="D4148"/>
      <c r="E4148"/>
      <c r="F4148"/>
    </row>
    <row r="4149" spans="1:6" ht="21" customHeight="1" x14ac:dyDescent="0.25">
      <c r="A4149"/>
      <c r="B4149"/>
      <c r="C4149"/>
      <c r="D4149"/>
      <c r="E4149"/>
      <c r="F4149"/>
    </row>
    <row r="4150" spans="1:6" ht="21" customHeight="1" x14ac:dyDescent="0.25">
      <c r="A4150"/>
      <c r="B4150"/>
      <c r="C4150"/>
      <c r="D4150"/>
      <c r="E4150"/>
      <c r="F4150"/>
    </row>
    <row r="4151" spans="1:6" ht="21" customHeight="1" x14ac:dyDescent="0.25">
      <c r="A4151"/>
      <c r="B4151"/>
      <c r="C4151"/>
      <c r="D4151"/>
      <c r="E4151"/>
      <c r="F4151"/>
    </row>
    <row r="4152" spans="1:6" ht="21" customHeight="1" x14ac:dyDescent="0.25">
      <c r="A4152"/>
      <c r="B4152"/>
      <c r="C4152"/>
      <c r="D4152"/>
      <c r="E4152"/>
      <c r="F4152"/>
    </row>
    <row r="4153" spans="1:6" ht="21" customHeight="1" x14ac:dyDescent="0.25">
      <c r="A4153"/>
      <c r="B4153"/>
      <c r="C4153"/>
      <c r="D4153"/>
      <c r="E4153"/>
      <c r="F4153"/>
    </row>
    <row r="4154" spans="1:6" ht="21" customHeight="1" x14ac:dyDescent="0.25">
      <c r="A4154"/>
      <c r="B4154"/>
      <c r="C4154"/>
      <c r="D4154"/>
      <c r="E4154"/>
      <c r="F4154"/>
    </row>
    <row r="4155" spans="1:6" ht="21" customHeight="1" x14ac:dyDescent="0.25">
      <c r="A4155"/>
      <c r="B4155"/>
      <c r="C4155"/>
      <c r="D4155"/>
      <c r="E4155"/>
      <c r="F4155"/>
    </row>
    <row r="4156" spans="1:6" ht="21" customHeight="1" x14ac:dyDescent="0.25">
      <c r="A4156"/>
      <c r="B4156"/>
      <c r="C4156"/>
      <c r="D4156"/>
      <c r="E4156"/>
      <c r="F4156"/>
    </row>
    <row r="4157" spans="1:6" ht="21" customHeight="1" x14ac:dyDescent="0.25">
      <c r="A4157"/>
      <c r="B4157"/>
      <c r="C4157"/>
      <c r="D4157"/>
      <c r="E4157"/>
      <c r="F4157"/>
    </row>
    <row r="4158" spans="1:6" ht="21" customHeight="1" x14ac:dyDescent="0.25">
      <c r="A4158"/>
      <c r="B4158"/>
      <c r="C4158"/>
      <c r="D4158"/>
      <c r="E4158"/>
      <c r="F4158"/>
    </row>
    <row r="4159" spans="1:6" ht="21" customHeight="1" x14ac:dyDescent="0.25">
      <c r="A4159"/>
      <c r="B4159"/>
      <c r="C4159"/>
      <c r="D4159"/>
      <c r="E4159"/>
      <c r="F4159"/>
    </row>
    <row r="4160" spans="1:6" ht="21" customHeight="1" x14ac:dyDescent="0.25">
      <c r="A4160"/>
      <c r="B4160"/>
      <c r="C4160"/>
      <c r="D4160"/>
      <c r="E4160"/>
      <c r="F4160"/>
    </row>
    <row r="4161" spans="1:6" ht="21" customHeight="1" x14ac:dyDescent="0.25">
      <c r="A4161"/>
      <c r="B4161"/>
      <c r="C4161"/>
      <c r="D4161"/>
      <c r="E4161"/>
      <c r="F4161"/>
    </row>
    <row r="4162" spans="1:6" ht="21" customHeight="1" x14ac:dyDescent="0.25">
      <c r="A4162"/>
      <c r="B4162"/>
      <c r="C4162"/>
      <c r="D4162"/>
      <c r="E4162"/>
      <c r="F4162"/>
    </row>
    <row r="4163" spans="1:6" ht="21" customHeight="1" x14ac:dyDescent="0.25">
      <c r="A4163"/>
      <c r="B4163"/>
      <c r="C4163"/>
      <c r="D4163"/>
      <c r="E4163"/>
      <c r="F4163"/>
    </row>
    <row r="4164" spans="1:6" ht="21" customHeight="1" x14ac:dyDescent="0.25">
      <c r="A4164"/>
      <c r="B4164"/>
      <c r="C4164"/>
      <c r="D4164"/>
      <c r="E4164"/>
      <c r="F4164"/>
    </row>
    <row r="4165" spans="1:6" ht="21" customHeight="1" x14ac:dyDescent="0.25">
      <c r="A4165"/>
      <c r="B4165"/>
      <c r="C4165"/>
      <c r="D4165"/>
      <c r="E4165"/>
      <c r="F4165"/>
    </row>
    <row r="4166" spans="1:6" ht="23.1" customHeight="1" x14ac:dyDescent="0.25">
      <c r="A4166"/>
      <c r="B4166"/>
      <c r="C4166"/>
      <c r="D4166"/>
      <c r="E4166"/>
      <c r="F4166"/>
    </row>
    <row r="4167" spans="1:6" ht="21" customHeight="1" x14ac:dyDescent="0.25">
      <c r="A4167"/>
      <c r="B4167"/>
      <c r="C4167"/>
      <c r="D4167"/>
      <c r="E4167"/>
      <c r="F4167"/>
    </row>
    <row r="4168" spans="1:6" ht="21" customHeight="1" x14ac:dyDescent="0.25">
      <c r="A4168"/>
      <c r="B4168"/>
      <c r="C4168"/>
      <c r="D4168"/>
      <c r="E4168"/>
      <c r="F4168"/>
    </row>
    <row r="4169" spans="1:6" ht="21" customHeight="1" x14ac:dyDescent="0.25">
      <c r="A4169"/>
      <c r="B4169"/>
      <c r="C4169"/>
      <c r="D4169"/>
      <c r="E4169"/>
      <c r="F4169"/>
    </row>
    <row r="4170" spans="1:6" ht="21" customHeight="1" x14ac:dyDescent="0.25">
      <c r="A4170"/>
      <c r="B4170"/>
      <c r="C4170"/>
      <c r="D4170"/>
      <c r="E4170"/>
      <c r="F4170"/>
    </row>
    <row r="4171" spans="1:6" ht="21" customHeight="1" x14ac:dyDescent="0.25">
      <c r="A4171"/>
      <c r="B4171"/>
      <c r="C4171"/>
      <c r="D4171"/>
      <c r="E4171"/>
      <c r="F4171"/>
    </row>
    <row r="4172" spans="1:6" ht="21" customHeight="1" x14ac:dyDescent="0.25">
      <c r="A4172"/>
      <c r="B4172"/>
      <c r="C4172"/>
      <c r="D4172"/>
      <c r="E4172"/>
      <c r="F4172"/>
    </row>
    <row r="4173" spans="1:6" ht="21" customHeight="1" x14ac:dyDescent="0.25">
      <c r="A4173"/>
      <c r="B4173"/>
      <c r="C4173"/>
      <c r="D4173"/>
      <c r="E4173"/>
      <c r="F4173"/>
    </row>
    <row r="4174" spans="1:6" ht="21" customHeight="1" x14ac:dyDescent="0.25">
      <c r="A4174"/>
      <c r="B4174"/>
      <c r="C4174"/>
      <c r="D4174"/>
      <c r="E4174"/>
      <c r="F4174"/>
    </row>
    <row r="4175" spans="1:6" ht="21" customHeight="1" x14ac:dyDescent="0.25">
      <c r="A4175"/>
      <c r="B4175"/>
      <c r="C4175"/>
      <c r="D4175"/>
      <c r="E4175"/>
      <c r="F4175"/>
    </row>
    <row r="4176" spans="1:6" ht="21" customHeight="1" x14ac:dyDescent="0.25">
      <c r="A4176"/>
      <c r="B4176"/>
      <c r="C4176"/>
      <c r="D4176"/>
      <c r="E4176"/>
      <c r="F4176"/>
    </row>
    <row r="4177" spans="1:6" ht="21" customHeight="1" x14ac:dyDescent="0.25">
      <c r="A4177"/>
      <c r="B4177"/>
      <c r="C4177"/>
      <c r="D4177"/>
      <c r="E4177"/>
      <c r="F4177"/>
    </row>
    <row r="4178" spans="1:6" ht="21" customHeight="1" x14ac:dyDescent="0.25">
      <c r="A4178"/>
      <c r="B4178"/>
      <c r="C4178"/>
      <c r="D4178"/>
      <c r="E4178"/>
      <c r="F4178"/>
    </row>
    <row r="4179" spans="1:6" ht="21" customHeight="1" x14ac:dyDescent="0.25">
      <c r="A4179"/>
      <c r="B4179"/>
      <c r="C4179"/>
      <c r="D4179"/>
      <c r="E4179"/>
      <c r="F4179"/>
    </row>
    <row r="4180" spans="1:6" ht="21" customHeight="1" x14ac:dyDescent="0.25">
      <c r="A4180"/>
      <c r="B4180"/>
      <c r="C4180"/>
      <c r="D4180"/>
      <c r="E4180"/>
      <c r="F4180"/>
    </row>
    <row r="4181" spans="1:6" ht="21" customHeight="1" x14ac:dyDescent="0.25">
      <c r="A4181"/>
      <c r="B4181"/>
      <c r="C4181"/>
      <c r="D4181"/>
      <c r="E4181"/>
      <c r="F4181"/>
    </row>
    <row r="4182" spans="1:6" ht="21" customHeight="1" x14ac:dyDescent="0.25">
      <c r="A4182"/>
      <c r="B4182"/>
      <c r="C4182"/>
      <c r="D4182"/>
      <c r="E4182"/>
      <c r="F4182"/>
    </row>
    <row r="4183" spans="1:6" ht="21" customHeight="1" x14ac:dyDescent="0.25">
      <c r="A4183"/>
      <c r="B4183"/>
      <c r="C4183"/>
      <c r="D4183"/>
      <c r="E4183"/>
      <c r="F4183"/>
    </row>
    <row r="4184" spans="1:6" ht="21" customHeight="1" x14ac:dyDescent="0.25">
      <c r="A4184"/>
      <c r="B4184"/>
      <c r="C4184"/>
      <c r="D4184"/>
      <c r="E4184"/>
      <c r="F4184"/>
    </row>
    <row r="4185" spans="1:6" ht="21" customHeight="1" x14ac:dyDescent="0.25">
      <c r="A4185"/>
      <c r="B4185"/>
      <c r="C4185"/>
      <c r="D4185"/>
      <c r="E4185"/>
      <c r="F4185"/>
    </row>
    <row r="4186" spans="1:6" ht="21" customHeight="1" x14ac:dyDescent="0.25">
      <c r="A4186"/>
      <c r="B4186"/>
      <c r="C4186"/>
      <c r="D4186"/>
      <c r="E4186"/>
      <c r="F4186"/>
    </row>
    <row r="4187" spans="1:6" ht="21" customHeight="1" x14ac:dyDescent="0.25">
      <c r="A4187"/>
      <c r="B4187"/>
      <c r="C4187"/>
      <c r="D4187"/>
      <c r="E4187"/>
      <c r="F4187"/>
    </row>
    <row r="4188" spans="1:6" ht="21" customHeight="1" x14ac:dyDescent="0.25">
      <c r="A4188"/>
      <c r="B4188"/>
      <c r="C4188"/>
      <c r="D4188"/>
      <c r="E4188"/>
      <c r="F4188"/>
    </row>
    <row r="4189" spans="1:6" ht="21" customHeight="1" x14ac:dyDescent="0.25">
      <c r="A4189"/>
      <c r="B4189"/>
      <c r="C4189"/>
      <c r="D4189"/>
      <c r="E4189"/>
      <c r="F4189"/>
    </row>
    <row r="4190" spans="1:6" ht="21" customHeight="1" x14ac:dyDescent="0.25">
      <c r="A4190"/>
      <c r="B4190"/>
      <c r="C4190"/>
      <c r="D4190"/>
      <c r="E4190"/>
      <c r="F4190"/>
    </row>
    <row r="4191" spans="1:6" ht="23.1" customHeight="1" x14ac:dyDescent="0.25">
      <c r="A4191"/>
      <c r="B4191"/>
      <c r="C4191"/>
      <c r="D4191"/>
      <c r="E4191"/>
      <c r="F4191"/>
    </row>
    <row r="4192" spans="1:6" ht="21" customHeight="1" x14ac:dyDescent="0.25">
      <c r="A4192"/>
      <c r="B4192"/>
      <c r="C4192"/>
      <c r="D4192"/>
      <c r="E4192"/>
      <c r="F4192"/>
    </row>
    <row r="4193" spans="1:6" ht="21" customHeight="1" x14ac:dyDescent="0.25">
      <c r="A4193"/>
      <c r="B4193"/>
      <c r="C4193"/>
      <c r="D4193"/>
      <c r="E4193"/>
      <c r="F4193"/>
    </row>
    <row r="4194" spans="1:6" ht="21" customHeight="1" x14ac:dyDescent="0.25">
      <c r="A4194"/>
      <c r="B4194"/>
      <c r="C4194"/>
      <c r="D4194"/>
      <c r="E4194"/>
      <c r="F4194"/>
    </row>
    <row r="4195" spans="1:6" ht="21" customHeight="1" x14ac:dyDescent="0.25">
      <c r="A4195"/>
      <c r="B4195"/>
      <c r="C4195"/>
      <c r="D4195"/>
      <c r="E4195"/>
      <c r="F4195"/>
    </row>
    <row r="4196" spans="1:6" ht="21" customHeight="1" x14ac:dyDescent="0.25">
      <c r="A4196"/>
      <c r="B4196"/>
      <c r="C4196"/>
      <c r="D4196"/>
      <c r="E4196"/>
      <c r="F4196"/>
    </row>
    <row r="4197" spans="1:6" ht="21" customHeight="1" x14ac:dyDescent="0.25">
      <c r="A4197"/>
      <c r="B4197"/>
      <c r="C4197"/>
      <c r="D4197"/>
      <c r="E4197"/>
      <c r="F4197"/>
    </row>
    <row r="4198" spans="1:6" ht="21" customHeight="1" x14ac:dyDescent="0.25">
      <c r="A4198"/>
      <c r="B4198"/>
      <c r="C4198"/>
      <c r="D4198"/>
      <c r="E4198"/>
      <c r="F4198"/>
    </row>
    <row r="4199" spans="1:6" ht="21" customHeight="1" x14ac:dyDescent="0.25">
      <c r="A4199"/>
      <c r="B4199"/>
      <c r="C4199"/>
      <c r="D4199"/>
      <c r="E4199"/>
      <c r="F4199"/>
    </row>
    <row r="4200" spans="1:6" ht="21" customHeight="1" x14ac:dyDescent="0.25">
      <c r="A4200"/>
      <c r="B4200"/>
      <c r="C4200"/>
      <c r="D4200"/>
      <c r="E4200"/>
      <c r="F4200"/>
    </row>
    <row r="4201" spans="1:6" ht="21" customHeight="1" x14ac:dyDescent="0.25">
      <c r="A4201"/>
      <c r="B4201"/>
      <c r="C4201"/>
      <c r="D4201"/>
      <c r="E4201"/>
      <c r="F4201"/>
    </row>
    <row r="4202" spans="1:6" ht="21" customHeight="1" x14ac:dyDescent="0.25">
      <c r="A4202"/>
      <c r="B4202"/>
      <c r="C4202"/>
      <c r="D4202"/>
      <c r="E4202"/>
      <c r="F4202"/>
    </row>
    <row r="4203" spans="1:6" ht="21" customHeight="1" x14ac:dyDescent="0.25">
      <c r="A4203"/>
      <c r="B4203"/>
      <c r="C4203"/>
      <c r="D4203"/>
      <c r="E4203"/>
      <c r="F4203"/>
    </row>
    <row r="4204" spans="1:6" ht="21" customHeight="1" x14ac:dyDescent="0.25">
      <c r="A4204"/>
      <c r="B4204"/>
      <c r="C4204"/>
      <c r="D4204"/>
      <c r="E4204"/>
      <c r="F4204"/>
    </row>
    <row r="4205" spans="1:6" ht="21" customHeight="1" x14ac:dyDescent="0.25">
      <c r="A4205"/>
      <c r="B4205"/>
      <c r="C4205"/>
      <c r="D4205"/>
      <c r="E4205"/>
      <c r="F4205"/>
    </row>
    <row r="4206" spans="1:6" ht="21" customHeight="1" x14ac:dyDescent="0.25">
      <c r="A4206"/>
      <c r="B4206"/>
      <c r="C4206"/>
      <c r="D4206"/>
      <c r="E4206"/>
      <c r="F4206"/>
    </row>
    <row r="4207" spans="1:6" ht="21" customHeight="1" x14ac:dyDescent="0.25">
      <c r="A4207"/>
      <c r="B4207"/>
      <c r="C4207"/>
      <c r="D4207"/>
      <c r="E4207"/>
      <c r="F4207"/>
    </row>
    <row r="4208" spans="1:6" ht="21" customHeight="1" x14ac:dyDescent="0.25">
      <c r="A4208"/>
      <c r="B4208"/>
      <c r="C4208"/>
      <c r="D4208"/>
      <c r="E4208"/>
      <c r="F4208"/>
    </row>
    <row r="4209" spans="1:6" ht="21" customHeight="1" x14ac:dyDescent="0.25">
      <c r="A4209"/>
      <c r="B4209"/>
      <c r="C4209"/>
      <c r="D4209"/>
      <c r="E4209"/>
      <c r="F4209"/>
    </row>
    <row r="4210" spans="1:6" ht="21" customHeight="1" x14ac:dyDescent="0.25">
      <c r="A4210"/>
      <c r="B4210"/>
      <c r="C4210"/>
      <c r="D4210"/>
      <c r="E4210"/>
      <c r="F4210"/>
    </row>
    <row r="4211" spans="1:6" ht="21" customHeight="1" x14ac:dyDescent="0.25">
      <c r="A4211"/>
      <c r="B4211"/>
      <c r="C4211"/>
      <c r="D4211"/>
      <c r="E4211"/>
      <c r="F4211"/>
    </row>
    <row r="4212" spans="1:6" ht="21" customHeight="1" x14ac:dyDescent="0.25">
      <c r="A4212"/>
      <c r="B4212"/>
      <c r="C4212"/>
      <c r="D4212"/>
      <c r="E4212"/>
      <c r="F4212"/>
    </row>
    <row r="4213" spans="1:6" ht="21" customHeight="1" x14ac:dyDescent="0.25">
      <c r="A4213"/>
      <c r="B4213"/>
      <c r="C4213"/>
      <c r="D4213"/>
      <c r="E4213"/>
      <c r="F4213"/>
    </row>
    <row r="4214" spans="1:6" ht="21" customHeight="1" x14ac:dyDescent="0.25">
      <c r="A4214"/>
      <c r="B4214"/>
      <c r="C4214"/>
      <c r="D4214"/>
      <c r="E4214"/>
      <c r="F4214"/>
    </row>
    <row r="4215" spans="1:6" ht="21" customHeight="1" x14ac:dyDescent="0.25">
      <c r="A4215"/>
      <c r="B4215"/>
      <c r="C4215"/>
      <c r="D4215"/>
      <c r="E4215"/>
      <c r="F4215"/>
    </row>
    <row r="4216" spans="1:6" ht="23.1" customHeight="1" x14ac:dyDescent="0.25">
      <c r="A4216"/>
      <c r="B4216"/>
      <c r="C4216"/>
      <c r="D4216"/>
      <c r="E4216"/>
      <c r="F4216"/>
    </row>
    <row r="4217" spans="1:6" ht="21" customHeight="1" x14ac:dyDescent="0.25">
      <c r="A4217"/>
      <c r="B4217"/>
      <c r="C4217"/>
      <c r="D4217"/>
      <c r="E4217"/>
      <c r="F4217"/>
    </row>
    <row r="4218" spans="1:6" ht="21" customHeight="1" x14ac:dyDescent="0.25">
      <c r="A4218"/>
      <c r="B4218"/>
      <c r="C4218"/>
      <c r="D4218"/>
      <c r="E4218"/>
      <c r="F4218"/>
    </row>
    <row r="4219" spans="1:6" ht="21" customHeight="1" x14ac:dyDescent="0.25">
      <c r="A4219"/>
      <c r="B4219"/>
      <c r="C4219"/>
      <c r="D4219"/>
      <c r="E4219"/>
      <c r="F4219"/>
    </row>
    <row r="4220" spans="1:6" ht="21" customHeight="1" x14ac:dyDescent="0.25">
      <c r="A4220"/>
      <c r="B4220"/>
      <c r="C4220"/>
      <c r="D4220"/>
      <c r="E4220"/>
      <c r="F4220"/>
    </row>
    <row r="4221" spans="1:6" ht="21" customHeight="1" x14ac:dyDescent="0.25">
      <c r="A4221"/>
      <c r="B4221"/>
      <c r="C4221"/>
      <c r="D4221"/>
      <c r="E4221"/>
      <c r="F4221"/>
    </row>
    <row r="4222" spans="1:6" ht="21" customHeight="1" x14ac:dyDescent="0.25">
      <c r="A4222"/>
      <c r="B4222"/>
      <c r="C4222"/>
      <c r="D4222"/>
      <c r="E4222"/>
      <c r="F4222"/>
    </row>
    <row r="4223" spans="1:6" ht="21" customHeight="1" x14ac:dyDescent="0.25">
      <c r="A4223"/>
      <c r="B4223"/>
      <c r="C4223"/>
      <c r="D4223"/>
      <c r="E4223"/>
      <c r="F4223"/>
    </row>
    <row r="4224" spans="1:6" ht="21" customHeight="1" x14ac:dyDescent="0.25">
      <c r="A4224"/>
      <c r="B4224"/>
      <c r="C4224"/>
      <c r="D4224"/>
      <c r="E4224"/>
      <c r="F4224"/>
    </row>
    <row r="4225" spans="1:6" ht="21" customHeight="1" x14ac:dyDescent="0.25">
      <c r="A4225"/>
      <c r="B4225"/>
      <c r="C4225"/>
      <c r="D4225"/>
      <c r="E4225"/>
      <c r="F4225"/>
    </row>
    <row r="4226" spans="1:6" ht="21" customHeight="1" x14ac:dyDescent="0.25">
      <c r="A4226"/>
      <c r="B4226"/>
      <c r="C4226"/>
      <c r="D4226"/>
      <c r="E4226"/>
      <c r="F4226"/>
    </row>
    <row r="4227" spans="1:6" ht="21" customHeight="1" x14ac:dyDescent="0.25">
      <c r="A4227"/>
      <c r="B4227"/>
      <c r="C4227"/>
      <c r="D4227"/>
      <c r="E4227"/>
      <c r="F4227"/>
    </row>
    <row r="4228" spans="1:6" ht="21" customHeight="1" x14ac:dyDescent="0.25">
      <c r="A4228"/>
      <c r="B4228"/>
      <c r="C4228"/>
      <c r="D4228"/>
      <c r="E4228"/>
      <c r="F4228"/>
    </row>
    <row r="4229" spans="1:6" ht="21" customHeight="1" x14ac:dyDescent="0.25">
      <c r="A4229"/>
      <c r="B4229"/>
      <c r="C4229"/>
      <c r="D4229"/>
      <c r="E4229"/>
      <c r="F4229"/>
    </row>
    <row r="4230" spans="1:6" ht="21" customHeight="1" x14ac:dyDescent="0.25">
      <c r="A4230"/>
      <c r="B4230"/>
      <c r="C4230"/>
      <c r="D4230"/>
      <c r="E4230"/>
      <c r="F4230"/>
    </row>
    <row r="4231" spans="1:6" ht="21" customHeight="1" x14ac:dyDescent="0.25">
      <c r="A4231"/>
      <c r="B4231"/>
      <c r="C4231"/>
      <c r="D4231"/>
      <c r="E4231"/>
      <c r="F4231"/>
    </row>
    <row r="4232" spans="1:6" ht="21" customHeight="1" x14ac:dyDescent="0.25">
      <c r="A4232"/>
      <c r="B4232"/>
      <c r="C4232"/>
      <c r="D4232"/>
      <c r="E4232"/>
      <c r="F4232"/>
    </row>
    <row r="4233" spans="1:6" ht="21" customHeight="1" x14ac:dyDescent="0.25">
      <c r="A4233"/>
      <c r="B4233"/>
      <c r="C4233"/>
      <c r="D4233"/>
      <c r="E4233"/>
      <c r="F4233"/>
    </row>
    <row r="4234" spans="1:6" ht="21" customHeight="1" x14ac:dyDescent="0.25">
      <c r="A4234"/>
      <c r="B4234"/>
      <c r="C4234"/>
      <c r="D4234"/>
      <c r="E4234"/>
      <c r="F4234"/>
    </row>
    <row r="4235" spans="1:6" ht="21" customHeight="1" x14ac:dyDescent="0.25">
      <c r="A4235"/>
      <c r="B4235"/>
      <c r="C4235"/>
      <c r="D4235"/>
      <c r="E4235"/>
      <c r="F4235"/>
    </row>
    <row r="4236" spans="1:6" ht="21" customHeight="1" x14ac:dyDescent="0.25">
      <c r="A4236"/>
      <c r="B4236"/>
      <c r="C4236"/>
      <c r="D4236"/>
      <c r="E4236"/>
      <c r="F4236"/>
    </row>
    <row r="4237" spans="1:6" ht="21" customHeight="1" x14ac:dyDescent="0.25">
      <c r="A4237"/>
      <c r="B4237"/>
      <c r="C4237"/>
      <c r="D4237"/>
      <c r="E4237"/>
      <c r="F4237"/>
    </row>
    <row r="4238" spans="1:6" ht="23.1" customHeight="1" x14ac:dyDescent="0.25">
      <c r="A4238"/>
      <c r="B4238"/>
      <c r="C4238"/>
      <c r="D4238"/>
      <c r="E4238"/>
      <c r="F4238"/>
    </row>
    <row r="4239" spans="1:6" ht="21" customHeight="1" x14ac:dyDescent="0.25">
      <c r="A4239"/>
      <c r="B4239"/>
      <c r="C4239"/>
      <c r="D4239"/>
      <c r="E4239"/>
      <c r="F4239"/>
    </row>
    <row r="4240" spans="1:6" ht="21" customHeight="1" x14ac:dyDescent="0.25">
      <c r="A4240"/>
      <c r="B4240"/>
      <c r="C4240"/>
      <c r="D4240"/>
      <c r="E4240"/>
      <c r="F4240"/>
    </row>
    <row r="4241" spans="1:6" ht="21" customHeight="1" x14ac:dyDescent="0.25">
      <c r="A4241"/>
      <c r="B4241"/>
      <c r="C4241"/>
      <c r="D4241"/>
      <c r="E4241"/>
      <c r="F4241"/>
    </row>
    <row r="4242" spans="1:6" ht="21" customHeight="1" x14ac:dyDescent="0.25">
      <c r="A4242"/>
      <c r="B4242"/>
      <c r="C4242"/>
      <c r="D4242"/>
      <c r="E4242"/>
      <c r="F4242"/>
    </row>
    <row r="4243" spans="1:6" ht="21" customHeight="1" x14ac:dyDescent="0.25">
      <c r="A4243"/>
      <c r="B4243"/>
      <c r="C4243"/>
      <c r="D4243"/>
      <c r="E4243"/>
      <c r="F4243"/>
    </row>
    <row r="4244" spans="1:6" ht="21" customHeight="1" x14ac:dyDescent="0.25">
      <c r="A4244"/>
      <c r="B4244"/>
      <c r="C4244"/>
      <c r="D4244"/>
      <c r="E4244"/>
      <c r="F4244"/>
    </row>
    <row r="4245" spans="1:6" ht="21" customHeight="1" x14ac:dyDescent="0.25">
      <c r="A4245"/>
      <c r="B4245"/>
      <c r="C4245"/>
      <c r="D4245"/>
      <c r="E4245"/>
      <c r="F4245"/>
    </row>
    <row r="4246" spans="1:6" ht="21" customHeight="1" x14ac:dyDescent="0.25">
      <c r="A4246"/>
      <c r="B4246"/>
      <c r="C4246"/>
      <c r="D4246"/>
      <c r="E4246"/>
      <c r="F4246"/>
    </row>
    <row r="4247" spans="1:6" ht="21" customHeight="1" x14ac:dyDescent="0.25">
      <c r="A4247"/>
      <c r="B4247"/>
      <c r="C4247"/>
      <c r="D4247"/>
      <c r="E4247"/>
      <c r="F4247"/>
    </row>
    <row r="4248" spans="1:6" ht="21" customHeight="1" x14ac:dyDescent="0.25">
      <c r="A4248"/>
      <c r="B4248"/>
      <c r="C4248"/>
      <c r="D4248"/>
      <c r="E4248"/>
      <c r="F4248"/>
    </row>
    <row r="4249" spans="1:6" ht="21" customHeight="1" x14ac:dyDescent="0.25">
      <c r="A4249"/>
      <c r="B4249"/>
      <c r="C4249"/>
      <c r="D4249"/>
      <c r="E4249"/>
      <c r="F4249"/>
    </row>
    <row r="4250" spans="1:6" ht="21" customHeight="1" x14ac:dyDescent="0.25">
      <c r="A4250"/>
      <c r="B4250"/>
      <c r="C4250"/>
      <c r="D4250"/>
      <c r="E4250"/>
      <c r="F4250"/>
    </row>
    <row r="4251" spans="1:6" ht="21" customHeight="1" x14ac:dyDescent="0.25">
      <c r="A4251"/>
      <c r="B4251"/>
      <c r="C4251"/>
      <c r="D4251"/>
      <c r="E4251"/>
      <c r="F4251"/>
    </row>
    <row r="4252" spans="1:6" ht="21" customHeight="1" x14ac:dyDescent="0.25">
      <c r="A4252"/>
      <c r="B4252"/>
      <c r="C4252"/>
      <c r="D4252"/>
      <c r="E4252"/>
      <c r="F4252"/>
    </row>
    <row r="4253" spans="1:6" ht="21" customHeight="1" x14ac:dyDescent="0.25">
      <c r="A4253"/>
      <c r="B4253"/>
      <c r="C4253"/>
      <c r="D4253"/>
      <c r="E4253"/>
      <c r="F4253"/>
    </row>
    <row r="4254" spans="1:6" ht="21" customHeight="1" x14ac:dyDescent="0.25">
      <c r="A4254"/>
      <c r="B4254"/>
      <c r="C4254"/>
      <c r="D4254"/>
      <c r="E4254"/>
      <c r="F4254"/>
    </row>
    <row r="4255" spans="1:6" ht="21" customHeight="1" x14ac:dyDescent="0.25">
      <c r="A4255"/>
      <c r="B4255"/>
      <c r="C4255"/>
      <c r="D4255"/>
      <c r="E4255"/>
      <c r="F4255"/>
    </row>
    <row r="4256" spans="1:6" ht="21" customHeight="1" x14ac:dyDescent="0.25">
      <c r="A4256"/>
      <c r="B4256"/>
      <c r="C4256"/>
      <c r="D4256"/>
      <c r="E4256"/>
      <c r="F4256"/>
    </row>
    <row r="4257" spans="1:6" ht="21" customHeight="1" x14ac:dyDescent="0.25">
      <c r="A4257"/>
      <c r="B4257"/>
      <c r="C4257"/>
      <c r="D4257"/>
      <c r="E4257"/>
      <c r="F4257"/>
    </row>
    <row r="4258" spans="1:6" ht="21" customHeight="1" x14ac:dyDescent="0.25">
      <c r="A4258"/>
      <c r="B4258"/>
      <c r="C4258"/>
      <c r="D4258"/>
      <c r="E4258"/>
      <c r="F4258"/>
    </row>
    <row r="4259" spans="1:6" ht="21" customHeight="1" x14ac:dyDescent="0.25">
      <c r="A4259"/>
      <c r="B4259"/>
      <c r="C4259"/>
      <c r="D4259"/>
      <c r="E4259"/>
      <c r="F4259"/>
    </row>
    <row r="4260" spans="1:6" ht="23.1" customHeight="1" x14ac:dyDescent="0.25">
      <c r="A4260"/>
      <c r="B4260"/>
      <c r="C4260"/>
      <c r="D4260"/>
      <c r="E4260"/>
      <c r="F4260"/>
    </row>
    <row r="4261" spans="1:6" ht="21" customHeight="1" x14ac:dyDescent="0.25">
      <c r="A4261"/>
      <c r="B4261"/>
      <c r="C4261"/>
      <c r="D4261"/>
      <c r="E4261"/>
      <c r="F4261"/>
    </row>
    <row r="4262" spans="1:6" ht="21" customHeight="1" x14ac:dyDescent="0.25">
      <c r="A4262"/>
      <c r="B4262"/>
      <c r="C4262"/>
      <c r="D4262"/>
      <c r="E4262"/>
      <c r="F4262"/>
    </row>
    <row r="4263" spans="1:6" ht="21" customHeight="1" x14ac:dyDescent="0.25">
      <c r="A4263"/>
      <c r="B4263"/>
      <c r="C4263"/>
      <c r="D4263"/>
      <c r="E4263"/>
      <c r="F4263"/>
    </row>
    <row r="4264" spans="1:6" ht="21" customHeight="1" x14ac:dyDescent="0.25">
      <c r="A4264"/>
      <c r="B4264"/>
      <c r="C4264"/>
      <c r="D4264"/>
      <c r="E4264"/>
      <c r="F4264"/>
    </row>
    <row r="4265" spans="1:6" ht="21" customHeight="1" x14ac:dyDescent="0.25">
      <c r="A4265"/>
      <c r="B4265"/>
      <c r="C4265"/>
      <c r="D4265"/>
      <c r="E4265"/>
      <c r="F4265"/>
    </row>
    <row r="4266" spans="1:6" ht="21" customHeight="1" x14ac:dyDescent="0.25">
      <c r="A4266"/>
      <c r="B4266"/>
      <c r="C4266"/>
      <c r="D4266"/>
      <c r="E4266"/>
      <c r="F4266"/>
    </row>
    <row r="4267" spans="1:6" ht="39" customHeight="1" x14ac:dyDescent="0.25">
      <c r="A4267"/>
      <c r="B4267"/>
      <c r="C4267"/>
      <c r="D4267"/>
      <c r="E4267"/>
      <c r="F4267"/>
    </row>
    <row r="4268" spans="1:6" ht="21" customHeight="1" x14ac:dyDescent="0.25">
      <c r="A4268"/>
      <c r="B4268"/>
      <c r="C4268"/>
      <c r="D4268"/>
      <c r="E4268"/>
      <c r="F4268"/>
    </row>
    <row r="4269" spans="1:6" ht="21" customHeight="1" x14ac:dyDescent="0.25">
      <c r="A4269"/>
      <c r="B4269"/>
      <c r="C4269"/>
      <c r="D4269"/>
      <c r="E4269"/>
      <c r="F4269"/>
    </row>
    <row r="4270" spans="1:6" ht="21" customHeight="1" x14ac:dyDescent="0.25">
      <c r="A4270"/>
      <c r="B4270"/>
      <c r="C4270"/>
      <c r="D4270"/>
      <c r="E4270"/>
      <c r="F4270"/>
    </row>
    <row r="4271" spans="1:6" ht="21" customHeight="1" x14ac:dyDescent="0.25">
      <c r="A4271"/>
      <c r="B4271"/>
      <c r="C4271"/>
      <c r="D4271"/>
      <c r="E4271"/>
      <c r="F4271"/>
    </row>
    <row r="4272" spans="1:6" ht="21" customHeight="1" x14ac:dyDescent="0.25">
      <c r="A4272"/>
      <c r="B4272"/>
      <c r="C4272"/>
      <c r="D4272"/>
      <c r="E4272"/>
      <c r="F4272"/>
    </row>
    <row r="4273" spans="1:6" ht="21" customHeight="1" x14ac:dyDescent="0.25">
      <c r="A4273"/>
      <c r="B4273"/>
      <c r="C4273"/>
      <c r="D4273"/>
      <c r="E4273"/>
      <c r="F4273"/>
    </row>
    <row r="4274" spans="1:6" ht="21" customHeight="1" x14ac:dyDescent="0.25">
      <c r="A4274"/>
      <c r="B4274"/>
      <c r="C4274"/>
      <c r="D4274"/>
      <c r="E4274"/>
      <c r="F4274"/>
    </row>
    <row r="4275" spans="1:6" ht="21" customHeight="1" x14ac:dyDescent="0.25">
      <c r="A4275"/>
      <c r="B4275"/>
      <c r="C4275"/>
      <c r="D4275"/>
      <c r="E4275"/>
      <c r="F4275"/>
    </row>
    <row r="4276" spans="1:6" ht="21" customHeight="1" x14ac:dyDescent="0.25">
      <c r="A4276"/>
      <c r="B4276"/>
      <c r="C4276"/>
      <c r="D4276"/>
      <c r="E4276"/>
      <c r="F4276"/>
    </row>
    <row r="4277" spans="1:6" ht="21" customHeight="1" x14ac:dyDescent="0.25">
      <c r="A4277"/>
      <c r="B4277"/>
      <c r="C4277"/>
      <c r="D4277"/>
      <c r="E4277"/>
      <c r="F4277"/>
    </row>
    <row r="4278" spans="1:6" ht="21" customHeight="1" x14ac:dyDescent="0.25">
      <c r="A4278"/>
      <c r="B4278"/>
      <c r="C4278"/>
      <c r="D4278"/>
      <c r="E4278"/>
      <c r="F4278"/>
    </row>
    <row r="4279" spans="1:6" ht="21" customHeight="1" x14ac:dyDescent="0.25">
      <c r="A4279"/>
      <c r="B4279"/>
      <c r="C4279"/>
      <c r="D4279"/>
      <c r="E4279"/>
      <c r="F4279"/>
    </row>
    <row r="4280" spans="1:6" ht="21" customHeight="1" x14ac:dyDescent="0.25">
      <c r="A4280"/>
      <c r="B4280"/>
      <c r="C4280"/>
      <c r="D4280"/>
      <c r="E4280"/>
      <c r="F4280"/>
    </row>
    <row r="4281" spans="1:6" ht="21" customHeight="1" x14ac:dyDescent="0.25">
      <c r="A4281"/>
      <c r="B4281"/>
      <c r="C4281"/>
      <c r="D4281"/>
      <c r="E4281"/>
      <c r="F4281"/>
    </row>
    <row r="4282" spans="1:6" ht="21" customHeight="1" x14ac:dyDescent="0.25">
      <c r="A4282"/>
      <c r="B4282"/>
      <c r="C4282"/>
      <c r="D4282"/>
      <c r="E4282"/>
      <c r="F4282"/>
    </row>
    <row r="4283" spans="1:6" ht="23.1" customHeight="1" x14ac:dyDescent="0.25">
      <c r="A4283"/>
      <c r="B4283"/>
      <c r="C4283"/>
      <c r="D4283"/>
      <c r="E4283"/>
      <c r="F4283"/>
    </row>
    <row r="4284" spans="1:6" ht="21" customHeight="1" x14ac:dyDescent="0.25">
      <c r="A4284"/>
      <c r="B4284"/>
      <c r="C4284"/>
      <c r="D4284"/>
      <c r="E4284"/>
      <c r="F4284"/>
    </row>
    <row r="4285" spans="1:6" ht="21" customHeight="1" x14ac:dyDescent="0.25">
      <c r="A4285"/>
      <c r="B4285"/>
      <c r="C4285"/>
      <c r="D4285"/>
      <c r="E4285"/>
      <c r="F4285"/>
    </row>
    <row r="4286" spans="1:6" ht="21" customHeight="1" x14ac:dyDescent="0.25">
      <c r="A4286"/>
      <c r="B4286"/>
      <c r="C4286"/>
      <c r="D4286"/>
      <c r="E4286"/>
      <c r="F4286"/>
    </row>
    <row r="4287" spans="1:6" ht="23.1" customHeight="1" x14ac:dyDescent="0.25">
      <c r="A4287"/>
      <c r="B4287"/>
      <c r="C4287"/>
      <c r="D4287"/>
      <c r="E4287"/>
      <c r="F4287"/>
    </row>
    <row r="4288" spans="1:6" ht="21" customHeight="1" x14ac:dyDescent="0.25">
      <c r="A4288"/>
      <c r="B4288"/>
      <c r="C4288"/>
      <c r="D4288"/>
      <c r="E4288"/>
      <c r="F4288"/>
    </row>
    <row r="4289" spans="1:6" ht="21" customHeight="1" x14ac:dyDescent="0.25">
      <c r="A4289"/>
      <c r="B4289"/>
      <c r="C4289"/>
      <c r="D4289"/>
      <c r="E4289"/>
      <c r="F4289"/>
    </row>
    <row r="4290" spans="1:6" ht="21" customHeight="1" x14ac:dyDescent="0.25">
      <c r="A4290"/>
      <c r="B4290"/>
      <c r="C4290"/>
      <c r="D4290"/>
      <c r="E4290"/>
      <c r="F4290"/>
    </row>
    <row r="4291" spans="1:6" ht="21" customHeight="1" x14ac:dyDescent="0.25">
      <c r="A4291"/>
      <c r="B4291"/>
      <c r="C4291"/>
      <c r="D4291"/>
      <c r="E4291"/>
      <c r="F4291"/>
    </row>
    <row r="4292" spans="1:6" ht="21" customHeight="1" x14ac:dyDescent="0.25">
      <c r="A4292"/>
      <c r="B4292"/>
      <c r="C4292"/>
      <c r="D4292"/>
      <c r="E4292"/>
      <c r="F4292"/>
    </row>
    <row r="4293" spans="1:6" ht="21" customHeight="1" x14ac:dyDescent="0.25">
      <c r="A4293"/>
      <c r="B4293"/>
      <c r="C4293"/>
      <c r="D4293"/>
      <c r="E4293"/>
      <c r="F4293"/>
    </row>
    <row r="4294" spans="1:6" ht="21" customHeight="1" x14ac:dyDescent="0.25">
      <c r="A4294"/>
      <c r="B4294"/>
      <c r="C4294"/>
      <c r="D4294"/>
      <c r="E4294"/>
      <c r="F4294"/>
    </row>
    <row r="4295" spans="1:6" ht="21" customHeight="1" x14ac:dyDescent="0.25">
      <c r="A4295"/>
      <c r="B4295"/>
      <c r="C4295"/>
      <c r="D4295"/>
      <c r="E4295"/>
      <c r="F4295"/>
    </row>
    <row r="4296" spans="1:6" ht="21" customHeight="1" x14ac:dyDescent="0.25">
      <c r="A4296"/>
      <c r="B4296"/>
      <c r="C4296"/>
      <c r="D4296"/>
      <c r="E4296"/>
      <c r="F4296"/>
    </row>
    <row r="4297" spans="1:6" ht="21" customHeight="1" x14ac:dyDescent="0.25">
      <c r="A4297"/>
      <c r="B4297"/>
      <c r="C4297"/>
      <c r="D4297"/>
      <c r="E4297"/>
      <c r="F4297"/>
    </row>
    <row r="4298" spans="1:6" ht="21" customHeight="1" x14ac:dyDescent="0.25">
      <c r="A4298"/>
      <c r="B4298"/>
      <c r="C4298"/>
      <c r="D4298"/>
      <c r="E4298"/>
      <c r="F4298"/>
    </row>
    <row r="4299" spans="1:6" ht="21" customHeight="1" x14ac:dyDescent="0.25">
      <c r="A4299"/>
      <c r="B4299"/>
      <c r="C4299"/>
      <c r="D4299"/>
      <c r="E4299"/>
      <c r="F4299"/>
    </row>
    <row r="4300" spans="1:6" ht="21" customHeight="1" x14ac:dyDescent="0.25">
      <c r="A4300"/>
      <c r="B4300"/>
      <c r="C4300"/>
      <c r="D4300"/>
      <c r="E4300"/>
      <c r="F4300"/>
    </row>
    <row r="4301" spans="1:6" ht="21" customHeight="1" x14ac:dyDescent="0.25">
      <c r="A4301"/>
      <c r="B4301"/>
      <c r="C4301"/>
      <c r="D4301"/>
      <c r="E4301"/>
      <c r="F4301"/>
    </row>
    <row r="4302" spans="1:6" ht="21" customHeight="1" x14ac:dyDescent="0.25">
      <c r="A4302"/>
      <c r="B4302"/>
      <c r="C4302"/>
      <c r="D4302"/>
      <c r="E4302"/>
      <c r="F4302"/>
    </row>
    <row r="4303" spans="1:6" ht="21" customHeight="1" x14ac:dyDescent="0.25">
      <c r="A4303"/>
      <c r="B4303"/>
      <c r="C4303"/>
      <c r="D4303"/>
      <c r="E4303"/>
      <c r="F4303"/>
    </row>
    <row r="4304" spans="1:6" ht="21" customHeight="1" x14ac:dyDescent="0.25">
      <c r="A4304"/>
      <c r="B4304"/>
      <c r="C4304"/>
      <c r="D4304"/>
      <c r="E4304"/>
      <c r="F4304"/>
    </row>
    <row r="4305" spans="1:6" ht="21" customHeight="1" x14ac:dyDescent="0.25">
      <c r="A4305"/>
      <c r="B4305"/>
      <c r="C4305"/>
      <c r="D4305"/>
      <c r="E4305"/>
      <c r="F4305"/>
    </row>
    <row r="4306" spans="1:6" ht="21" customHeight="1" x14ac:dyDescent="0.25">
      <c r="A4306"/>
      <c r="B4306"/>
      <c r="C4306"/>
      <c r="D4306"/>
      <c r="E4306"/>
      <c r="F4306"/>
    </row>
    <row r="4307" spans="1:6" ht="21" customHeight="1" x14ac:dyDescent="0.25">
      <c r="A4307"/>
      <c r="B4307"/>
      <c r="C4307"/>
      <c r="D4307"/>
      <c r="E4307"/>
      <c r="F4307"/>
    </row>
    <row r="4308" spans="1:6" ht="21" customHeight="1" x14ac:dyDescent="0.25">
      <c r="A4308"/>
      <c r="B4308"/>
      <c r="C4308"/>
      <c r="D4308"/>
      <c r="E4308"/>
      <c r="F4308"/>
    </row>
    <row r="4309" spans="1:6" ht="21" customHeight="1" x14ac:dyDescent="0.25">
      <c r="A4309"/>
      <c r="B4309"/>
      <c r="C4309"/>
      <c r="D4309"/>
      <c r="E4309"/>
      <c r="F4309"/>
    </row>
    <row r="4310" spans="1:6" ht="21" customHeight="1" x14ac:dyDescent="0.25">
      <c r="A4310"/>
      <c r="B4310"/>
      <c r="C4310"/>
      <c r="D4310"/>
      <c r="E4310"/>
      <c r="F4310"/>
    </row>
    <row r="4311" spans="1:6" ht="23.1" customHeight="1" x14ac:dyDescent="0.25">
      <c r="A4311"/>
      <c r="B4311"/>
      <c r="C4311"/>
      <c r="D4311"/>
      <c r="E4311"/>
      <c r="F4311"/>
    </row>
    <row r="4312" spans="1:6" ht="21" customHeight="1" x14ac:dyDescent="0.25">
      <c r="A4312"/>
      <c r="B4312"/>
      <c r="C4312"/>
      <c r="D4312"/>
      <c r="E4312"/>
      <c r="F4312"/>
    </row>
    <row r="4313" spans="1:6" ht="21" customHeight="1" x14ac:dyDescent="0.25">
      <c r="A4313"/>
      <c r="B4313"/>
      <c r="C4313"/>
      <c r="D4313"/>
      <c r="E4313"/>
      <c r="F4313"/>
    </row>
    <row r="4314" spans="1:6" ht="21" customHeight="1" x14ac:dyDescent="0.25">
      <c r="A4314"/>
      <c r="B4314"/>
      <c r="C4314"/>
      <c r="D4314"/>
      <c r="E4314"/>
      <c r="F4314"/>
    </row>
    <row r="4315" spans="1:6" ht="21" customHeight="1" x14ac:dyDescent="0.25">
      <c r="A4315"/>
      <c r="B4315"/>
      <c r="C4315"/>
      <c r="D4315"/>
      <c r="E4315"/>
      <c r="F4315"/>
    </row>
    <row r="4316" spans="1:6" ht="21" customHeight="1" x14ac:dyDescent="0.25">
      <c r="A4316"/>
      <c r="B4316"/>
      <c r="C4316"/>
      <c r="D4316"/>
      <c r="E4316"/>
      <c r="F4316"/>
    </row>
    <row r="4317" spans="1:6" ht="21" customHeight="1" x14ac:dyDescent="0.25">
      <c r="A4317"/>
      <c r="B4317"/>
      <c r="C4317"/>
      <c r="D4317"/>
      <c r="E4317"/>
      <c r="F4317"/>
    </row>
    <row r="4318" spans="1:6" ht="21" customHeight="1" x14ac:dyDescent="0.25">
      <c r="A4318"/>
      <c r="B4318"/>
      <c r="C4318"/>
      <c r="D4318"/>
      <c r="E4318"/>
      <c r="F4318"/>
    </row>
    <row r="4319" spans="1:6" ht="21" customHeight="1" x14ac:dyDescent="0.25">
      <c r="A4319"/>
      <c r="B4319"/>
      <c r="C4319"/>
      <c r="D4319"/>
      <c r="E4319"/>
      <c r="F4319"/>
    </row>
    <row r="4320" spans="1:6" ht="21" customHeight="1" x14ac:dyDescent="0.25">
      <c r="A4320"/>
      <c r="B4320"/>
      <c r="C4320"/>
      <c r="D4320"/>
      <c r="E4320"/>
      <c r="F4320"/>
    </row>
    <row r="4321" spans="1:6" ht="21" customHeight="1" x14ac:dyDescent="0.25">
      <c r="A4321"/>
      <c r="B4321"/>
      <c r="C4321"/>
      <c r="D4321"/>
      <c r="E4321"/>
      <c r="F4321"/>
    </row>
    <row r="4322" spans="1:6" ht="21" customHeight="1" x14ac:dyDescent="0.25">
      <c r="A4322"/>
      <c r="B4322"/>
      <c r="C4322"/>
      <c r="D4322"/>
      <c r="E4322"/>
      <c r="F4322"/>
    </row>
    <row r="4323" spans="1:6" ht="21" customHeight="1" x14ac:dyDescent="0.25">
      <c r="A4323"/>
      <c r="B4323"/>
      <c r="C4323"/>
      <c r="D4323"/>
      <c r="E4323"/>
      <c r="F4323"/>
    </row>
    <row r="4324" spans="1:6" ht="21" customHeight="1" x14ac:dyDescent="0.25">
      <c r="A4324"/>
      <c r="B4324"/>
      <c r="C4324"/>
      <c r="D4324"/>
      <c r="E4324"/>
      <c r="F4324"/>
    </row>
    <row r="4325" spans="1:6" ht="21" customHeight="1" x14ac:dyDescent="0.25">
      <c r="A4325"/>
      <c r="B4325"/>
      <c r="C4325"/>
      <c r="D4325"/>
      <c r="E4325"/>
      <c r="F4325"/>
    </row>
    <row r="4326" spans="1:6" ht="21" customHeight="1" x14ac:dyDescent="0.25">
      <c r="A4326"/>
      <c r="B4326"/>
      <c r="C4326"/>
      <c r="D4326"/>
      <c r="E4326"/>
      <c r="F4326"/>
    </row>
    <row r="4327" spans="1:6" ht="21" customHeight="1" x14ac:dyDescent="0.25">
      <c r="A4327"/>
      <c r="B4327"/>
      <c r="C4327"/>
      <c r="D4327"/>
      <c r="E4327"/>
      <c r="F4327"/>
    </row>
    <row r="4328" spans="1:6" ht="21" customHeight="1" x14ac:dyDescent="0.25">
      <c r="A4328"/>
      <c r="B4328"/>
      <c r="C4328"/>
      <c r="D4328"/>
      <c r="E4328"/>
      <c r="F4328"/>
    </row>
    <row r="4329" spans="1:6" ht="21" customHeight="1" x14ac:dyDescent="0.25">
      <c r="A4329"/>
      <c r="B4329"/>
      <c r="C4329"/>
      <c r="D4329"/>
      <c r="E4329"/>
      <c r="F4329"/>
    </row>
    <row r="4330" spans="1:6" ht="21" customHeight="1" x14ac:dyDescent="0.25">
      <c r="A4330"/>
      <c r="B4330"/>
      <c r="C4330"/>
      <c r="D4330"/>
      <c r="E4330"/>
      <c r="F4330"/>
    </row>
    <row r="4331" spans="1:6" ht="21" customHeight="1" x14ac:dyDescent="0.25">
      <c r="A4331"/>
      <c r="B4331"/>
      <c r="C4331"/>
      <c r="D4331"/>
      <c r="E4331"/>
      <c r="F4331"/>
    </row>
    <row r="4332" spans="1:6" ht="21" customHeight="1" x14ac:dyDescent="0.25">
      <c r="A4332"/>
      <c r="B4332"/>
      <c r="C4332"/>
      <c r="D4332"/>
      <c r="E4332"/>
      <c r="F4332"/>
    </row>
    <row r="4333" spans="1:6" ht="21" customHeight="1" x14ac:dyDescent="0.25">
      <c r="A4333"/>
      <c r="B4333"/>
      <c r="C4333"/>
      <c r="D4333"/>
      <c r="E4333"/>
      <c r="F4333"/>
    </row>
    <row r="4334" spans="1:6" ht="21" customHeight="1" x14ac:dyDescent="0.25">
      <c r="A4334"/>
      <c r="B4334"/>
      <c r="C4334"/>
      <c r="D4334"/>
      <c r="E4334"/>
      <c r="F4334"/>
    </row>
    <row r="4335" spans="1:6" ht="23.1" customHeight="1" x14ac:dyDescent="0.25">
      <c r="A4335"/>
      <c r="B4335"/>
      <c r="C4335"/>
      <c r="D4335"/>
      <c r="E4335"/>
      <c r="F4335"/>
    </row>
    <row r="4336" spans="1:6" ht="21" customHeight="1" x14ac:dyDescent="0.25">
      <c r="A4336"/>
      <c r="B4336"/>
      <c r="C4336"/>
      <c r="D4336"/>
      <c r="E4336"/>
      <c r="F4336"/>
    </row>
    <row r="4337" spans="1:6" ht="21" customHeight="1" x14ac:dyDescent="0.25">
      <c r="A4337"/>
      <c r="B4337"/>
      <c r="C4337"/>
      <c r="D4337"/>
      <c r="E4337"/>
      <c r="F4337"/>
    </row>
    <row r="4338" spans="1:6" ht="21" customHeight="1" x14ac:dyDescent="0.25">
      <c r="A4338"/>
      <c r="B4338"/>
      <c r="C4338"/>
      <c r="D4338"/>
      <c r="E4338"/>
      <c r="F4338"/>
    </row>
    <row r="4339" spans="1:6" ht="21" customHeight="1" x14ac:dyDescent="0.25">
      <c r="A4339"/>
      <c r="B4339"/>
      <c r="C4339"/>
      <c r="D4339"/>
      <c r="E4339"/>
      <c r="F4339"/>
    </row>
    <row r="4340" spans="1:6" ht="21" customHeight="1" x14ac:dyDescent="0.25">
      <c r="A4340"/>
      <c r="B4340"/>
      <c r="C4340"/>
      <c r="D4340"/>
      <c r="E4340"/>
      <c r="F4340"/>
    </row>
    <row r="4341" spans="1:6" ht="21" customHeight="1" x14ac:dyDescent="0.25">
      <c r="A4341"/>
      <c r="B4341"/>
      <c r="C4341"/>
      <c r="D4341"/>
      <c r="E4341"/>
      <c r="F4341"/>
    </row>
    <row r="4342" spans="1:6" ht="21" customHeight="1" x14ac:dyDescent="0.25">
      <c r="A4342"/>
      <c r="B4342"/>
      <c r="C4342"/>
      <c r="D4342"/>
      <c r="E4342"/>
      <c r="F4342"/>
    </row>
    <row r="4343" spans="1:6" ht="21" customHeight="1" x14ac:dyDescent="0.25">
      <c r="A4343"/>
      <c r="B4343"/>
      <c r="C4343"/>
      <c r="D4343"/>
      <c r="E4343"/>
      <c r="F4343"/>
    </row>
    <row r="4344" spans="1:6" ht="21" customHeight="1" x14ac:dyDescent="0.25">
      <c r="A4344"/>
      <c r="B4344"/>
      <c r="C4344"/>
      <c r="D4344"/>
      <c r="E4344"/>
      <c r="F4344"/>
    </row>
    <row r="4345" spans="1:6" ht="21" customHeight="1" x14ac:dyDescent="0.25">
      <c r="A4345"/>
      <c r="B4345"/>
      <c r="C4345"/>
      <c r="D4345"/>
      <c r="E4345"/>
      <c r="F4345"/>
    </row>
    <row r="4346" spans="1:6" ht="21" customHeight="1" x14ac:dyDescent="0.25">
      <c r="A4346"/>
      <c r="B4346"/>
      <c r="C4346"/>
      <c r="D4346"/>
      <c r="E4346"/>
      <c r="F4346"/>
    </row>
    <row r="4347" spans="1:6" ht="21" customHeight="1" x14ac:dyDescent="0.25">
      <c r="A4347"/>
      <c r="B4347"/>
      <c r="C4347"/>
      <c r="D4347"/>
      <c r="E4347"/>
      <c r="F4347"/>
    </row>
    <row r="4348" spans="1:6" ht="21" customHeight="1" x14ac:dyDescent="0.25">
      <c r="A4348"/>
      <c r="B4348"/>
      <c r="C4348"/>
      <c r="D4348"/>
      <c r="E4348"/>
      <c r="F4348"/>
    </row>
    <row r="4349" spans="1:6" ht="21" customHeight="1" x14ac:dyDescent="0.25">
      <c r="A4349"/>
      <c r="B4349"/>
      <c r="C4349"/>
      <c r="D4349"/>
      <c r="E4349"/>
      <c r="F4349"/>
    </row>
    <row r="4350" spans="1:6" ht="21" customHeight="1" x14ac:dyDescent="0.25">
      <c r="A4350"/>
      <c r="B4350"/>
      <c r="C4350"/>
      <c r="D4350"/>
      <c r="E4350"/>
      <c r="F4350"/>
    </row>
    <row r="4351" spans="1:6" ht="21" customHeight="1" x14ac:dyDescent="0.25">
      <c r="A4351"/>
      <c r="B4351"/>
      <c r="C4351"/>
      <c r="D4351"/>
      <c r="E4351"/>
      <c r="F4351"/>
    </row>
    <row r="4352" spans="1:6" ht="21" customHeight="1" x14ac:dyDescent="0.25">
      <c r="A4352"/>
      <c r="B4352"/>
      <c r="C4352"/>
      <c r="D4352"/>
      <c r="E4352"/>
      <c r="F4352"/>
    </row>
    <row r="4353" spans="1:6" ht="21" customHeight="1" x14ac:dyDescent="0.25">
      <c r="A4353"/>
      <c r="B4353"/>
      <c r="C4353"/>
      <c r="D4353"/>
      <c r="E4353"/>
      <c r="F4353"/>
    </row>
    <row r="4354" spans="1:6" ht="21" customHeight="1" x14ac:dyDescent="0.25">
      <c r="A4354"/>
      <c r="B4354"/>
      <c r="C4354"/>
      <c r="D4354"/>
      <c r="E4354"/>
      <c r="F4354"/>
    </row>
    <row r="4355" spans="1:6" ht="21" customHeight="1" x14ac:dyDescent="0.25">
      <c r="A4355"/>
      <c r="B4355"/>
      <c r="C4355"/>
      <c r="D4355"/>
      <c r="E4355"/>
      <c r="F4355"/>
    </row>
    <row r="4356" spans="1:6" ht="21" customHeight="1" x14ac:dyDescent="0.25">
      <c r="A4356"/>
      <c r="B4356"/>
      <c r="C4356"/>
      <c r="D4356"/>
      <c r="E4356"/>
      <c r="F4356"/>
    </row>
    <row r="4357" spans="1:6" ht="21" customHeight="1" x14ac:dyDescent="0.25">
      <c r="A4357"/>
      <c r="B4357"/>
      <c r="C4357"/>
      <c r="D4357"/>
      <c r="E4357"/>
      <c r="F4357"/>
    </row>
    <row r="4358" spans="1:6" ht="21" customHeight="1" x14ac:dyDescent="0.25">
      <c r="A4358"/>
      <c r="B4358"/>
      <c r="C4358"/>
      <c r="D4358"/>
      <c r="E4358"/>
      <c r="F4358"/>
    </row>
    <row r="4359" spans="1:6" ht="23.1" customHeight="1" x14ac:dyDescent="0.25">
      <c r="A4359"/>
      <c r="B4359"/>
      <c r="C4359"/>
      <c r="D4359"/>
      <c r="E4359"/>
      <c r="F4359"/>
    </row>
    <row r="4360" spans="1:6" ht="21" customHeight="1" x14ac:dyDescent="0.25">
      <c r="A4360"/>
      <c r="B4360"/>
      <c r="C4360"/>
      <c r="D4360"/>
      <c r="E4360"/>
      <c r="F4360"/>
    </row>
    <row r="4361" spans="1:6" ht="21" customHeight="1" x14ac:dyDescent="0.25">
      <c r="A4361"/>
      <c r="B4361"/>
      <c r="C4361"/>
      <c r="D4361"/>
      <c r="E4361"/>
      <c r="F4361"/>
    </row>
    <row r="4362" spans="1:6" ht="21" customHeight="1" x14ac:dyDescent="0.25">
      <c r="A4362"/>
      <c r="B4362"/>
      <c r="C4362"/>
      <c r="D4362"/>
      <c r="E4362"/>
      <c r="F4362"/>
    </row>
    <row r="4363" spans="1:6" ht="21" customHeight="1" x14ac:dyDescent="0.25">
      <c r="A4363"/>
      <c r="B4363"/>
      <c r="C4363"/>
      <c r="D4363"/>
      <c r="E4363"/>
      <c r="F4363"/>
    </row>
    <row r="4364" spans="1:6" ht="21" customHeight="1" x14ac:dyDescent="0.25">
      <c r="A4364"/>
      <c r="B4364"/>
      <c r="C4364"/>
      <c r="D4364"/>
      <c r="E4364"/>
      <c r="F4364"/>
    </row>
    <row r="4365" spans="1:6" ht="21" customHeight="1" x14ac:dyDescent="0.25">
      <c r="A4365"/>
      <c r="B4365"/>
      <c r="C4365"/>
      <c r="D4365"/>
      <c r="E4365"/>
      <c r="F4365"/>
    </row>
    <row r="4366" spans="1:6" ht="21" customHeight="1" x14ac:dyDescent="0.25">
      <c r="A4366"/>
      <c r="B4366"/>
      <c r="C4366"/>
      <c r="D4366"/>
      <c r="E4366"/>
      <c r="F4366"/>
    </row>
    <row r="4367" spans="1:6" ht="21" customHeight="1" x14ac:dyDescent="0.25">
      <c r="A4367"/>
      <c r="B4367"/>
      <c r="C4367"/>
      <c r="D4367"/>
      <c r="E4367"/>
      <c r="F4367"/>
    </row>
    <row r="4368" spans="1:6" ht="21" customHeight="1" x14ac:dyDescent="0.25">
      <c r="A4368"/>
      <c r="B4368"/>
      <c r="C4368"/>
      <c r="D4368"/>
      <c r="E4368"/>
      <c r="F4368"/>
    </row>
    <row r="4369" spans="1:6" ht="21" customHeight="1" x14ac:dyDescent="0.25">
      <c r="A4369"/>
      <c r="B4369"/>
      <c r="C4369"/>
      <c r="D4369"/>
      <c r="E4369"/>
      <c r="F4369"/>
    </row>
    <row r="4370" spans="1:6" ht="21" customHeight="1" x14ac:dyDescent="0.25">
      <c r="A4370"/>
      <c r="B4370"/>
      <c r="C4370"/>
      <c r="D4370"/>
      <c r="E4370"/>
      <c r="F4370"/>
    </row>
    <row r="4371" spans="1:6" ht="21" customHeight="1" x14ac:dyDescent="0.25">
      <c r="A4371"/>
      <c r="B4371"/>
      <c r="C4371"/>
      <c r="D4371"/>
      <c r="E4371"/>
      <c r="F4371"/>
    </row>
    <row r="4372" spans="1:6" ht="21" customHeight="1" x14ac:dyDescent="0.25">
      <c r="A4372"/>
      <c r="B4372"/>
      <c r="C4372"/>
      <c r="D4372"/>
      <c r="E4372"/>
      <c r="F4372"/>
    </row>
    <row r="4373" spans="1:6" ht="21" customHeight="1" x14ac:dyDescent="0.25">
      <c r="A4373"/>
      <c r="B4373"/>
      <c r="C4373"/>
      <c r="D4373"/>
      <c r="E4373"/>
      <c r="F4373"/>
    </row>
    <row r="4374" spans="1:6" ht="21" customHeight="1" x14ac:dyDescent="0.25">
      <c r="A4374"/>
      <c r="B4374"/>
      <c r="C4374"/>
      <c r="D4374"/>
      <c r="E4374"/>
      <c r="F4374"/>
    </row>
    <row r="4375" spans="1:6" ht="21" customHeight="1" x14ac:dyDescent="0.25">
      <c r="A4375"/>
      <c r="B4375"/>
      <c r="C4375"/>
      <c r="D4375"/>
      <c r="E4375"/>
      <c r="F4375"/>
    </row>
    <row r="4376" spans="1:6" ht="21" customHeight="1" x14ac:dyDescent="0.25">
      <c r="A4376"/>
      <c r="B4376"/>
      <c r="C4376"/>
      <c r="D4376"/>
      <c r="E4376"/>
      <c r="F4376"/>
    </row>
    <row r="4377" spans="1:6" ht="21" customHeight="1" x14ac:dyDescent="0.25">
      <c r="A4377"/>
      <c r="B4377"/>
      <c r="C4377"/>
      <c r="D4377"/>
      <c r="E4377"/>
      <c r="F4377"/>
    </row>
    <row r="4378" spans="1:6" ht="21" customHeight="1" x14ac:dyDescent="0.25">
      <c r="A4378"/>
      <c r="B4378"/>
      <c r="C4378"/>
      <c r="D4378"/>
      <c r="E4378"/>
      <c r="F4378"/>
    </row>
    <row r="4379" spans="1:6" ht="21" customHeight="1" x14ac:dyDescent="0.25">
      <c r="A4379"/>
      <c r="B4379"/>
      <c r="C4379"/>
      <c r="D4379"/>
      <c r="E4379"/>
      <c r="F4379"/>
    </row>
    <row r="4380" spans="1:6" ht="21" customHeight="1" x14ac:dyDescent="0.25">
      <c r="A4380"/>
      <c r="B4380"/>
      <c r="C4380"/>
      <c r="D4380"/>
      <c r="E4380"/>
      <c r="F4380"/>
    </row>
    <row r="4381" spans="1:6" ht="21" customHeight="1" x14ac:dyDescent="0.25">
      <c r="A4381"/>
      <c r="B4381"/>
      <c r="C4381"/>
      <c r="D4381"/>
      <c r="E4381"/>
      <c r="F4381"/>
    </row>
    <row r="4382" spans="1:6" ht="21" customHeight="1" x14ac:dyDescent="0.25">
      <c r="A4382"/>
      <c r="B4382"/>
      <c r="C4382"/>
      <c r="D4382"/>
      <c r="E4382"/>
      <c r="F4382"/>
    </row>
    <row r="4383" spans="1:6" ht="23.1" customHeight="1" x14ac:dyDescent="0.25">
      <c r="A4383"/>
      <c r="B4383"/>
      <c r="C4383"/>
      <c r="D4383"/>
      <c r="E4383"/>
      <c r="F4383"/>
    </row>
    <row r="4384" spans="1:6" ht="21" customHeight="1" x14ac:dyDescent="0.25">
      <c r="A4384"/>
      <c r="B4384"/>
      <c r="C4384"/>
      <c r="D4384"/>
      <c r="E4384"/>
      <c r="F4384"/>
    </row>
    <row r="4385" spans="1:6" ht="21" customHeight="1" x14ac:dyDescent="0.25">
      <c r="A4385"/>
      <c r="B4385"/>
      <c r="C4385"/>
      <c r="D4385"/>
      <c r="E4385"/>
      <c r="F4385"/>
    </row>
    <row r="4386" spans="1:6" ht="21" customHeight="1" x14ac:dyDescent="0.25">
      <c r="A4386"/>
      <c r="B4386"/>
      <c r="C4386"/>
      <c r="D4386"/>
      <c r="E4386"/>
      <c r="F4386"/>
    </row>
    <row r="4387" spans="1:6" ht="21" customHeight="1" x14ac:dyDescent="0.25">
      <c r="A4387"/>
      <c r="B4387"/>
      <c r="C4387"/>
      <c r="D4387"/>
      <c r="E4387"/>
      <c r="F4387"/>
    </row>
    <row r="4388" spans="1:6" ht="21" customHeight="1" x14ac:dyDescent="0.25">
      <c r="A4388"/>
      <c r="B4388"/>
      <c r="C4388"/>
      <c r="D4388"/>
      <c r="E4388"/>
      <c r="F4388"/>
    </row>
    <row r="4389" spans="1:6" ht="21" customHeight="1" x14ac:dyDescent="0.25">
      <c r="A4389"/>
      <c r="B4389"/>
      <c r="C4389"/>
      <c r="D4389"/>
      <c r="E4389"/>
      <c r="F4389"/>
    </row>
    <row r="4390" spans="1:6" ht="21" customHeight="1" x14ac:dyDescent="0.25">
      <c r="A4390"/>
      <c r="B4390"/>
      <c r="C4390"/>
      <c r="D4390"/>
      <c r="E4390"/>
      <c r="F4390"/>
    </row>
    <row r="4391" spans="1:6" ht="21" customHeight="1" x14ac:dyDescent="0.25">
      <c r="A4391"/>
      <c r="B4391"/>
      <c r="C4391"/>
      <c r="D4391"/>
      <c r="E4391"/>
      <c r="F4391"/>
    </row>
    <row r="4392" spans="1:6" ht="21" customHeight="1" x14ac:dyDescent="0.25">
      <c r="A4392"/>
      <c r="B4392"/>
      <c r="C4392"/>
      <c r="D4392"/>
      <c r="E4392"/>
      <c r="F4392"/>
    </row>
    <row r="4393" spans="1:6" ht="21" customHeight="1" x14ac:dyDescent="0.25">
      <c r="A4393"/>
      <c r="B4393"/>
      <c r="C4393"/>
      <c r="D4393"/>
      <c r="E4393"/>
      <c r="F4393"/>
    </row>
    <row r="4394" spans="1:6" ht="21" customHeight="1" x14ac:dyDescent="0.25">
      <c r="A4394"/>
      <c r="B4394"/>
      <c r="C4394"/>
      <c r="D4394"/>
      <c r="E4394"/>
      <c r="F4394"/>
    </row>
    <row r="4395" spans="1:6" ht="21" customHeight="1" x14ac:dyDescent="0.25">
      <c r="A4395"/>
      <c r="B4395"/>
      <c r="C4395"/>
      <c r="D4395"/>
      <c r="E4395"/>
      <c r="F4395"/>
    </row>
    <row r="4396" spans="1:6" ht="21" customHeight="1" x14ac:dyDescent="0.25">
      <c r="A4396"/>
      <c r="B4396"/>
      <c r="C4396"/>
      <c r="D4396"/>
      <c r="E4396"/>
      <c r="F4396"/>
    </row>
    <row r="4397" spans="1:6" ht="21" customHeight="1" x14ac:dyDescent="0.25">
      <c r="A4397"/>
      <c r="B4397"/>
      <c r="C4397"/>
      <c r="D4397"/>
      <c r="E4397"/>
      <c r="F4397"/>
    </row>
    <row r="4398" spans="1:6" ht="21" customHeight="1" x14ac:dyDescent="0.25">
      <c r="A4398"/>
      <c r="B4398"/>
      <c r="C4398"/>
      <c r="D4398"/>
      <c r="E4398"/>
      <c r="F4398"/>
    </row>
    <row r="4399" spans="1:6" ht="21" customHeight="1" x14ac:dyDescent="0.25">
      <c r="A4399"/>
      <c r="B4399"/>
      <c r="C4399"/>
      <c r="D4399"/>
      <c r="E4399"/>
      <c r="F4399"/>
    </row>
    <row r="4400" spans="1:6" ht="21" customHeight="1" x14ac:dyDescent="0.25">
      <c r="A4400"/>
      <c r="B4400"/>
      <c r="C4400"/>
      <c r="D4400"/>
      <c r="E4400"/>
      <c r="F4400"/>
    </row>
    <row r="4401" spans="1:6" ht="21" customHeight="1" x14ac:dyDescent="0.25">
      <c r="A4401"/>
      <c r="B4401"/>
      <c r="C4401"/>
      <c r="D4401"/>
      <c r="E4401"/>
      <c r="F4401"/>
    </row>
    <row r="4402" spans="1:6" ht="21" customHeight="1" x14ac:dyDescent="0.25">
      <c r="A4402"/>
      <c r="B4402"/>
      <c r="C4402"/>
      <c r="D4402"/>
      <c r="E4402"/>
      <c r="F4402"/>
    </row>
    <row r="4403" spans="1:6" ht="21" customHeight="1" x14ac:dyDescent="0.25">
      <c r="A4403"/>
      <c r="B4403"/>
      <c r="C4403"/>
      <c r="D4403"/>
      <c r="E4403"/>
      <c r="F4403"/>
    </row>
    <row r="4404" spans="1:6" ht="21" customHeight="1" x14ac:dyDescent="0.25">
      <c r="A4404"/>
      <c r="B4404"/>
      <c r="C4404"/>
      <c r="D4404"/>
      <c r="E4404"/>
      <c r="F4404"/>
    </row>
    <row r="4405" spans="1:6" ht="21" customHeight="1" x14ac:dyDescent="0.25">
      <c r="A4405"/>
      <c r="B4405"/>
      <c r="C4405"/>
      <c r="D4405"/>
      <c r="E4405"/>
      <c r="F4405"/>
    </row>
    <row r="4406" spans="1:6" ht="21" customHeight="1" x14ac:dyDescent="0.25">
      <c r="A4406"/>
      <c r="B4406"/>
      <c r="C4406"/>
      <c r="D4406"/>
      <c r="E4406"/>
      <c r="F4406"/>
    </row>
    <row r="4407" spans="1:6" ht="23.1" customHeight="1" x14ac:dyDescent="0.25">
      <c r="A4407"/>
      <c r="B4407"/>
      <c r="C4407"/>
      <c r="D4407"/>
      <c r="E4407"/>
      <c r="F4407"/>
    </row>
    <row r="4408" spans="1:6" ht="21" customHeight="1" x14ac:dyDescent="0.25">
      <c r="A4408"/>
      <c r="B4408"/>
      <c r="C4408"/>
      <c r="D4408"/>
      <c r="E4408"/>
      <c r="F4408"/>
    </row>
    <row r="4409" spans="1:6" ht="21" customHeight="1" x14ac:dyDescent="0.25">
      <c r="A4409"/>
      <c r="B4409"/>
      <c r="C4409"/>
      <c r="D4409"/>
      <c r="E4409"/>
      <c r="F4409"/>
    </row>
    <row r="4410" spans="1:6" ht="21" customHeight="1" x14ac:dyDescent="0.25">
      <c r="A4410"/>
      <c r="B4410"/>
      <c r="C4410"/>
      <c r="D4410"/>
      <c r="E4410"/>
      <c r="F4410"/>
    </row>
    <row r="4411" spans="1:6" ht="21" customHeight="1" x14ac:dyDescent="0.25">
      <c r="A4411"/>
      <c r="B4411"/>
      <c r="C4411"/>
      <c r="D4411"/>
      <c r="E4411"/>
      <c r="F4411"/>
    </row>
    <row r="4412" spans="1:6" ht="21" customHeight="1" x14ac:dyDescent="0.25">
      <c r="A4412"/>
      <c r="B4412"/>
      <c r="C4412"/>
      <c r="D4412"/>
      <c r="E4412"/>
      <c r="F4412"/>
    </row>
    <row r="4413" spans="1:6" ht="21" customHeight="1" x14ac:dyDescent="0.25">
      <c r="A4413"/>
      <c r="B4413"/>
      <c r="C4413"/>
      <c r="D4413"/>
      <c r="E4413"/>
      <c r="F4413"/>
    </row>
    <row r="4414" spans="1:6" ht="21" customHeight="1" x14ac:dyDescent="0.25">
      <c r="A4414"/>
      <c r="B4414"/>
      <c r="C4414"/>
      <c r="D4414"/>
      <c r="E4414"/>
      <c r="F4414"/>
    </row>
    <row r="4415" spans="1:6" ht="21" customHeight="1" x14ac:dyDescent="0.25">
      <c r="A4415"/>
      <c r="B4415"/>
      <c r="C4415"/>
      <c r="D4415"/>
      <c r="E4415"/>
      <c r="F4415"/>
    </row>
    <row r="4416" spans="1:6" ht="21" customHeight="1" x14ac:dyDescent="0.25">
      <c r="A4416"/>
      <c r="B4416"/>
      <c r="C4416"/>
      <c r="D4416"/>
      <c r="E4416"/>
      <c r="F4416"/>
    </row>
    <row r="4417" spans="1:6" ht="21" customHeight="1" x14ac:dyDescent="0.25">
      <c r="A4417"/>
      <c r="B4417"/>
      <c r="C4417"/>
      <c r="D4417"/>
      <c r="E4417"/>
      <c r="F4417"/>
    </row>
    <row r="4418" spans="1:6" ht="21" customHeight="1" x14ac:dyDescent="0.25">
      <c r="A4418"/>
      <c r="B4418"/>
      <c r="C4418"/>
      <c r="D4418"/>
      <c r="E4418"/>
      <c r="F4418"/>
    </row>
    <row r="4419" spans="1:6" ht="21" customHeight="1" x14ac:dyDescent="0.25">
      <c r="A4419"/>
      <c r="B4419"/>
      <c r="C4419"/>
      <c r="D4419"/>
      <c r="E4419"/>
      <c r="F4419"/>
    </row>
    <row r="4420" spans="1:6" ht="21" customHeight="1" x14ac:dyDescent="0.25">
      <c r="A4420"/>
      <c r="B4420"/>
      <c r="C4420"/>
      <c r="D4420"/>
      <c r="E4420"/>
      <c r="F4420"/>
    </row>
    <row r="4421" spans="1:6" ht="21" customHeight="1" x14ac:dyDescent="0.25">
      <c r="A4421"/>
      <c r="B4421"/>
      <c r="C4421"/>
      <c r="D4421"/>
      <c r="E4421"/>
      <c r="F4421"/>
    </row>
    <row r="4422" spans="1:6" ht="21" customHeight="1" x14ac:dyDescent="0.25">
      <c r="A4422"/>
      <c r="B4422"/>
      <c r="C4422"/>
      <c r="D4422"/>
      <c r="E4422"/>
      <c r="F4422"/>
    </row>
    <row r="4423" spans="1:6" ht="21" customHeight="1" x14ac:dyDescent="0.25">
      <c r="A4423"/>
      <c r="B4423"/>
      <c r="C4423"/>
      <c r="D4423"/>
      <c r="E4423"/>
      <c r="F4423"/>
    </row>
    <row r="4424" spans="1:6" ht="21" customHeight="1" x14ac:dyDescent="0.25">
      <c r="A4424"/>
      <c r="B4424"/>
      <c r="C4424"/>
      <c r="D4424"/>
      <c r="E4424"/>
      <c r="F4424"/>
    </row>
    <row r="4425" spans="1:6" ht="21" customHeight="1" x14ac:dyDescent="0.25">
      <c r="A4425"/>
      <c r="B4425"/>
      <c r="C4425"/>
      <c r="D4425"/>
      <c r="E4425"/>
      <c r="F4425"/>
    </row>
    <row r="4426" spans="1:6" ht="21" customHeight="1" x14ac:dyDescent="0.25">
      <c r="A4426"/>
      <c r="B4426"/>
      <c r="C4426"/>
      <c r="D4426"/>
      <c r="E4426"/>
      <c r="F4426"/>
    </row>
    <row r="4427" spans="1:6" ht="21" customHeight="1" x14ac:dyDescent="0.25">
      <c r="A4427"/>
      <c r="B4427"/>
      <c r="C4427"/>
      <c r="D4427"/>
      <c r="E4427"/>
      <c r="F4427"/>
    </row>
    <row r="4428" spans="1:6" ht="21" customHeight="1" x14ac:dyDescent="0.25">
      <c r="A4428"/>
      <c r="B4428"/>
      <c r="C4428"/>
      <c r="D4428"/>
      <c r="E4428"/>
      <c r="F4428"/>
    </row>
    <row r="4429" spans="1:6" ht="21" customHeight="1" x14ac:dyDescent="0.25">
      <c r="A4429"/>
      <c r="B4429"/>
      <c r="C4429"/>
      <c r="D4429"/>
      <c r="E4429"/>
      <c r="F4429"/>
    </row>
    <row r="4430" spans="1:6" ht="21" customHeight="1" x14ac:dyDescent="0.25">
      <c r="A4430"/>
      <c r="B4430"/>
      <c r="C4430"/>
      <c r="D4430"/>
      <c r="E4430"/>
      <c r="F4430"/>
    </row>
    <row r="4431" spans="1:6" ht="23.1" customHeight="1" x14ac:dyDescent="0.25">
      <c r="A4431"/>
      <c r="B4431"/>
      <c r="C4431"/>
      <c r="D4431"/>
      <c r="E4431"/>
      <c r="F4431"/>
    </row>
    <row r="4432" spans="1:6" ht="21" customHeight="1" x14ac:dyDescent="0.25">
      <c r="A4432"/>
      <c r="B4432"/>
      <c r="C4432"/>
      <c r="D4432"/>
      <c r="E4432"/>
      <c r="F4432"/>
    </row>
    <row r="4433" spans="1:6" ht="21" customHeight="1" x14ac:dyDescent="0.25">
      <c r="A4433"/>
      <c r="B4433"/>
      <c r="C4433"/>
      <c r="D4433"/>
      <c r="E4433"/>
      <c r="F4433"/>
    </row>
    <row r="4434" spans="1:6" ht="21" customHeight="1" x14ac:dyDescent="0.25">
      <c r="A4434"/>
      <c r="B4434"/>
      <c r="C4434"/>
      <c r="D4434"/>
      <c r="E4434"/>
      <c r="F4434"/>
    </row>
    <row r="4435" spans="1:6" ht="21" customHeight="1" x14ac:dyDescent="0.25">
      <c r="A4435"/>
      <c r="B4435"/>
      <c r="C4435"/>
      <c r="D4435"/>
      <c r="E4435"/>
      <c r="F4435"/>
    </row>
    <row r="4436" spans="1:6" ht="21" customHeight="1" x14ac:dyDescent="0.25">
      <c r="A4436"/>
      <c r="B4436"/>
      <c r="C4436"/>
      <c r="D4436"/>
      <c r="E4436"/>
      <c r="F4436"/>
    </row>
    <row r="4437" spans="1:6" ht="21" customHeight="1" x14ac:dyDescent="0.25">
      <c r="A4437"/>
      <c r="B4437"/>
      <c r="C4437"/>
      <c r="D4437"/>
      <c r="E4437"/>
      <c r="F4437"/>
    </row>
    <row r="4438" spans="1:6" ht="21" customHeight="1" x14ac:dyDescent="0.25">
      <c r="A4438"/>
      <c r="B4438"/>
      <c r="C4438"/>
      <c r="D4438"/>
      <c r="E4438"/>
      <c r="F4438"/>
    </row>
    <row r="4439" spans="1:6" ht="21" customHeight="1" x14ac:dyDescent="0.25">
      <c r="A4439"/>
      <c r="B4439"/>
      <c r="C4439"/>
      <c r="D4439"/>
      <c r="E4439"/>
      <c r="F4439"/>
    </row>
    <row r="4440" spans="1:6" ht="21" customHeight="1" x14ac:dyDescent="0.25">
      <c r="A4440"/>
      <c r="B4440"/>
      <c r="C4440"/>
      <c r="D4440"/>
      <c r="E4440"/>
      <c r="F4440"/>
    </row>
    <row r="4441" spans="1:6" ht="21" customHeight="1" x14ac:dyDescent="0.25">
      <c r="A4441"/>
      <c r="B4441"/>
      <c r="C4441"/>
      <c r="D4441"/>
      <c r="E4441"/>
      <c r="F4441"/>
    </row>
    <row r="4442" spans="1:6" ht="21" customHeight="1" x14ac:dyDescent="0.25">
      <c r="A4442"/>
      <c r="B4442"/>
      <c r="C4442"/>
      <c r="D4442"/>
      <c r="E4442"/>
      <c r="F4442"/>
    </row>
    <row r="4443" spans="1:6" ht="21" customHeight="1" x14ac:dyDescent="0.25">
      <c r="A4443"/>
      <c r="B4443"/>
      <c r="C4443"/>
      <c r="D4443"/>
      <c r="E4443"/>
      <c r="F4443"/>
    </row>
    <row r="4444" spans="1:6" ht="21" customHeight="1" x14ac:dyDescent="0.25">
      <c r="A4444"/>
      <c r="B4444"/>
      <c r="C4444"/>
      <c r="D4444"/>
      <c r="E4444"/>
      <c r="F4444"/>
    </row>
    <row r="4445" spans="1:6" ht="21" customHeight="1" x14ac:dyDescent="0.25">
      <c r="A4445"/>
      <c r="B4445"/>
      <c r="C4445"/>
      <c r="D4445"/>
      <c r="E4445"/>
      <c r="F4445"/>
    </row>
    <row r="4446" spans="1:6" ht="21" customHeight="1" x14ac:dyDescent="0.25">
      <c r="A4446"/>
      <c r="B4446"/>
      <c r="C4446"/>
      <c r="D4446"/>
      <c r="E4446"/>
      <c r="F4446"/>
    </row>
    <row r="4447" spans="1:6" ht="21" customHeight="1" x14ac:dyDescent="0.25">
      <c r="A4447"/>
      <c r="B4447"/>
      <c r="C4447"/>
      <c r="D4447"/>
      <c r="E4447"/>
      <c r="F4447"/>
    </row>
    <row r="4448" spans="1:6" ht="21" customHeight="1" x14ac:dyDescent="0.25">
      <c r="A4448"/>
      <c r="B4448"/>
      <c r="C4448"/>
      <c r="D4448"/>
      <c r="E4448"/>
      <c r="F4448"/>
    </row>
    <row r="4449" spans="1:6" ht="21" customHeight="1" x14ac:dyDescent="0.25">
      <c r="A4449"/>
      <c r="B4449"/>
      <c r="C4449"/>
      <c r="D4449"/>
      <c r="E4449"/>
      <c r="F4449"/>
    </row>
    <row r="4450" spans="1:6" ht="21" customHeight="1" x14ac:dyDescent="0.25">
      <c r="A4450"/>
      <c r="B4450"/>
      <c r="C4450"/>
      <c r="D4450"/>
      <c r="E4450"/>
      <c r="F4450"/>
    </row>
    <row r="4451" spans="1:6" ht="21" customHeight="1" x14ac:dyDescent="0.25">
      <c r="A4451"/>
      <c r="B4451"/>
      <c r="C4451"/>
      <c r="D4451"/>
      <c r="E4451"/>
      <c r="F4451"/>
    </row>
    <row r="4452" spans="1:6" ht="21" customHeight="1" x14ac:dyDescent="0.25">
      <c r="A4452"/>
      <c r="B4452"/>
      <c r="C4452"/>
      <c r="D4452"/>
      <c r="E4452"/>
      <c r="F4452"/>
    </row>
    <row r="4453" spans="1:6" ht="21" customHeight="1" x14ac:dyDescent="0.25">
      <c r="A4453"/>
      <c r="B4453"/>
      <c r="C4453"/>
      <c r="D4453"/>
      <c r="E4453"/>
      <c r="F4453"/>
    </row>
    <row r="4454" spans="1:6" ht="21" customHeight="1" x14ac:dyDescent="0.25">
      <c r="A4454"/>
      <c r="B4454"/>
      <c r="C4454"/>
      <c r="D4454"/>
      <c r="E4454"/>
      <c r="F4454"/>
    </row>
    <row r="4455" spans="1:6" ht="23.1" customHeight="1" x14ac:dyDescent="0.25">
      <c r="A4455"/>
      <c r="B4455"/>
      <c r="C4455"/>
      <c r="D4455"/>
      <c r="E4455"/>
      <c r="F4455"/>
    </row>
    <row r="4456" spans="1:6" ht="21" customHeight="1" x14ac:dyDescent="0.25">
      <c r="A4456"/>
      <c r="B4456"/>
      <c r="C4456"/>
      <c r="D4456"/>
      <c r="E4456"/>
      <c r="F4456"/>
    </row>
    <row r="4457" spans="1:6" ht="21" customHeight="1" x14ac:dyDescent="0.25">
      <c r="A4457"/>
      <c r="B4457"/>
      <c r="C4457"/>
      <c r="D4457"/>
      <c r="E4457"/>
      <c r="F4457"/>
    </row>
    <row r="4458" spans="1:6" ht="21" customHeight="1" x14ac:dyDescent="0.25">
      <c r="A4458"/>
      <c r="B4458"/>
      <c r="C4458"/>
      <c r="D4458"/>
      <c r="E4458"/>
      <c r="F4458"/>
    </row>
    <row r="4459" spans="1:6" ht="21" customHeight="1" x14ac:dyDescent="0.25">
      <c r="A4459"/>
      <c r="B4459"/>
      <c r="C4459"/>
      <c r="D4459"/>
      <c r="E4459"/>
      <c r="F4459"/>
    </row>
    <row r="4460" spans="1:6" ht="21" customHeight="1" x14ac:dyDescent="0.25">
      <c r="A4460"/>
      <c r="B4460"/>
      <c r="C4460"/>
      <c r="D4460"/>
      <c r="E4460"/>
      <c r="F4460"/>
    </row>
    <row r="4461" spans="1:6" ht="21" customHeight="1" x14ac:dyDescent="0.25">
      <c r="A4461"/>
      <c r="B4461"/>
      <c r="C4461"/>
      <c r="D4461"/>
      <c r="E4461"/>
      <c r="F4461"/>
    </row>
    <row r="4462" spans="1:6" ht="21" customHeight="1" x14ac:dyDescent="0.25">
      <c r="A4462"/>
      <c r="B4462"/>
      <c r="C4462"/>
      <c r="D4462"/>
      <c r="E4462"/>
      <c r="F4462"/>
    </row>
    <row r="4463" spans="1:6" ht="21" customHeight="1" x14ac:dyDescent="0.25">
      <c r="A4463"/>
      <c r="B4463"/>
      <c r="C4463"/>
      <c r="D4463"/>
      <c r="E4463"/>
      <c r="F4463"/>
    </row>
    <row r="4464" spans="1:6" ht="21" customHeight="1" x14ac:dyDescent="0.25">
      <c r="A4464"/>
      <c r="B4464"/>
      <c r="C4464"/>
      <c r="D4464"/>
      <c r="E4464"/>
      <c r="F4464"/>
    </row>
    <row r="4465" spans="1:6" ht="21" customHeight="1" x14ac:dyDescent="0.25">
      <c r="A4465"/>
      <c r="B4465"/>
      <c r="C4465"/>
      <c r="D4465"/>
      <c r="E4465"/>
      <c r="F4465"/>
    </row>
    <row r="4466" spans="1:6" ht="21" customHeight="1" x14ac:dyDescent="0.25">
      <c r="A4466"/>
      <c r="B4466"/>
      <c r="C4466"/>
      <c r="D4466"/>
      <c r="E4466"/>
      <c r="F4466"/>
    </row>
    <row r="4467" spans="1:6" ht="21" customHeight="1" x14ac:dyDescent="0.25">
      <c r="A4467"/>
      <c r="B4467"/>
      <c r="C4467"/>
      <c r="D4467"/>
      <c r="E4467"/>
      <c r="F4467"/>
    </row>
    <row r="4468" spans="1:6" ht="21" customHeight="1" x14ac:dyDescent="0.25">
      <c r="A4468"/>
      <c r="B4468"/>
      <c r="C4468"/>
      <c r="D4468"/>
      <c r="E4468"/>
      <c r="F4468"/>
    </row>
    <row r="4469" spans="1:6" ht="21" customHeight="1" x14ac:dyDescent="0.25">
      <c r="A4469"/>
      <c r="B4469"/>
      <c r="C4469"/>
      <c r="D4469"/>
      <c r="E4469"/>
      <c r="F4469"/>
    </row>
    <row r="4470" spans="1:6" ht="21" customHeight="1" x14ac:dyDescent="0.25">
      <c r="A4470"/>
      <c r="B4470"/>
      <c r="C4470"/>
      <c r="D4470"/>
      <c r="E4470"/>
      <c r="F4470"/>
    </row>
    <row r="4471" spans="1:6" ht="21" customHeight="1" x14ac:dyDescent="0.25">
      <c r="A4471"/>
      <c r="B4471"/>
      <c r="C4471"/>
      <c r="D4471"/>
      <c r="E4471"/>
      <c r="F4471"/>
    </row>
    <row r="4472" spans="1:6" ht="21" customHeight="1" x14ac:dyDescent="0.25">
      <c r="A4472"/>
      <c r="B4472"/>
      <c r="C4472"/>
      <c r="D4472"/>
      <c r="E4472"/>
      <c r="F4472"/>
    </row>
    <row r="4473" spans="1:6" ht="21" customHeight="1" x14ac:dyDescent="0.25">
      <c r="A4473"/>
      <c r="B4473"/>
      <c r="C4473"/>
      <c r="D4473"/>
      <c r="E4473"/>
      <c r="F4473"/>
    </row>
    <row r="4474" spans="1:6" ht="21" customHeight="1" x14ac:dyDescent="0.25">
      <c r="A4474"/>
      <c r="B4474"/>
      <c r="C4474"/>
      <c r="D4474"/>
      <c r="E4474"/>
      <c r="F4474"/>
    </row>
    <row r="4475" spans="1:6" ht="21" customHeight="1" x14ac:dyDescent="0.25">
      <c r="A4475"/>
      <c r="B4475"/>
      <c r="C4475"/>
      <c r="D4475"/>
      <c r="E4475"/>
      <c r="F4475"/>
    </row>
    <row r="4476" spans="1:6" ht="21" customHeight="1" x14ac:dyDescent="0.25">
      <c r="A4476"/>
      <c r="B4476"/>
      <c r="C4476"/>
      <c r="D4476"/>
      <c r="E4476"/>
      <c r="F4476"/>
    </row>
    <row r="4477" spans="1:6" ht="21" customHeight="1" x14ac:dyDescent="0.25">
      <c r="A4477"/>
      <c r="B4477"/>
      <c r="C4477"/>
      <c r="D4477"/>
      <c r="E4477"/>
      <c r="F4477"/>
    </row>
    <row r="4478" spans="1:6" ht="21" customHeight="1" x14ac:dyDescent="0.25">
      <c r="A4478"/>
      <c r="B4478"/>
      <c r="C4478"/>
      <c r="D4478"/>
      <c r="E4478"/>
      <c r="F4478"/>
    </row>
    <row r="4479" spans="1:6" ht="23.1" customHeight="1" x14ac:dyDescent="0.25">
      <c r="A4479"/>
      <c r="B4479"/>
      <c r="C4479"/>
      <c r="D4479"/>
      <c r="E4479"/>
      <c r="F4479"/>
    </row>
    <row r="4480" spans="1:6" ht="21" customHeight="1" x14ac:dyDescent="0.25">
      <c r="A4480"/>
      <c r="B4480"/>
      <c r="C4480"/>
      <c r="D4480"/>
      <c r="E4480"/>
      <c r="F4480"/>
    </row>
    <row r="4481" spans="1:6" ht="21" customHeight="1" x14ac:dyDescent="0.25">
      <c r="A4481"/>
      <c r="B4481"/>
      <c r="C4481"/>
      <c r="D4481"/>
      <c r="E4481"/>
      <c r="F4481"/>
    </row>
    <row r="4482" spans="1:6" ht="21" customHeight="1" x14ac:dyDescent="0.25">
      <c r="A4482"/>
      <c r="B4482"/>
      <c r="C4482"/>
      <c r="D4482"/>
      <c r="E4482"/>
      <c r="F4482"/>
    </row>
    <row r="4483" spans="1:6" ht="21" customHeight="1" x14ac:dyDescent="0.25">
      <c r="A4483"/>
      <c r="B4483"/>
      <c r="C4483"/>
      <c r="D4483"/>
      <c r="E4483"/>
      <c r="F4483"/>
    </row>
    <row r="4484" spans="1:6" ht="21" customHeight="1" x14ac:dyDescent="0.25">
      <c r="A4484"/>
      <c r="B4484"/>
      <c r="C4484"/>
      <c r="D4484"/>
      <c r="E4484"/>
      <c r="F4484"/>
    </row>
    <row r="4485" spans="1:6" ht="21" customHeight="1" x14ac:dyDescent="0.25">
      <c r="A4485"/>
      <c r="B4485"/>
      <c r="C4485"/>
      <c r="D4485"/>
      <c r="E4485"/>
      <c r="F4485"/>
    </row>
    <row r="4486" spans="1:6" ht="21" customHeight="1" x14ac:dyDescent="0.25">
      <c r="A4486"/>
      <c r="B4486"/>
      <c r="C4486"/>
      <c r="D4486"/>
      <c r="E4486"/>
      <c r="F4486"/>
    </row>
    <row r="4487" spans="1:6" ht="21" customHeight="1" x14ac:dyDescent="0.25">
      <c r="A4487"/>
      <c r="B4487"/>
      <c r="C4487"/>
      <c r="D4487"/>
      <c r="E4487"/>
      <c r="F4487"/>
    </row>
    <row r="4488" spans="1:6" ht="21" customHeight="1" x14ac:dyDescent="0.25">
      <c r="A4488"/>
      <c r="B4488"/>
      <c r="C4488"/>
      <c r="D4488"/>
      <c r="E4488"/>
      <c r="F4488"/>
    </row>
    <row r="4489" spans="1:6" ht="21" customHeight="1" x14ac:dyDescent="0.25">
      <c r="A4489"/>
      <c r="B4489"/>
      <c r="C4489"/>
      <c r="D4489"/>
      <c r="E4489"/>
      <c r="F4489"/>
    </row>
    <row r="4490" spans="1:6" ht="21" customHeight="1" x14ac:dyDescent="0.25">
      <c r="A4490"/>
      <c r="B4490"/>
      <c r="C4490"/>
      <c r="D4490"/>
      <c r="E4490"/>
      <c r="F4490"/>
    </row>
    <row r="4491" spans="1:6" ht="21" customHeight="1" x14ac:dyDescent="0.25">
      <c r="A4491"/>
      <c r="B4491"/>
      <c r="C4491"/>
      <c r="D4491"/>
      <c r="E4491"/>
      <c r="F4491"/>
    </row>
    <row r="4492" spans="1:6" ht="21" customHeight="1" x14ac:dyDescent="0.25">
      <c r="A4492"/>
      <c r="B4492"/>
      <c r="C4492"/>
      <c r="D4492"/>
      <c r="E4492"/>
      <c r="F4492"/>
    </row>
    <row r="4493" spans="1:6" ht="21" customHeight="1" x14ac:dyDescent="0.25">
      <c r="A4493"/>
      <c r="B4493"/>
      <c r="C4493"/>
      <c r="D4493"/>
      <c r="E4493"/>
      <c r="F4493"/>
    </row>
    <row r="4494" spans="1:6" ht="21" customHeight="1" x14ac:dyDescent="0.25">
      <c r="A4494"/>
      <c r="B4494"/>
      <c r="C4494"/>
      <c r="D4494"/>
      <c r="E4494"/>
      <c r="F4494"/>
    </row>
    <row r="4495" spans="1:6" ht="21" customHeight="1" x14ac:dyDescent="0.25">
      <c r="A4495"/>
      <c r="B4495"/>
      <c r="C4495"/>
      <c r="D4495"/>
      <c r="E4495"/>
      <c r="F4495"/>
    </row>
    <row r="4496" spans="1:6" ht="21" customHeight="1" x14ac:dyDescent="0.25">
      <c r="A4496"/>
      <c r="B4496"/>
      <c r="C4496"/>
      <c r="D4496"/>
      <c r="E4496"/>
      <c r="F4496"/>
    </row>
    <row r="4497" spans="1:6" ht="21" customHeight="1" x14ac:dyDescent="0.25">
      <c r="A4497"/>
      <c r="B4497"/>
      <c r="C4497"/>
      <c r="D4497"/>
      <c r="E4497"/>
      <c r="F4497"/>
    </row>
    <row r="4498" spans="1:6" ht="21" customHeight="1" x14ac:dyDescent="0.25">
      <c r="A4498"/>
      <c r="B4498"/>
      <c r="C4498"/>
      <c r="D4498"/>
      <c r="E4498"/>
      <c r="F4498"/>
    </row>
    <row r="4499" spans="1:6" ht="21" customHeight="1" x14ac:dyDescent="0.25">
      <c r="A4499"/>
      <c r="B4499"/>
      <c r="C4499"/>
      <c r="D4499"/>
      <c r="E4499"/>
      <c r="F4499"/>
    </row>
    <row r="4500" spans="1:6" ht="21" customHeight="1" x14ac:dyDescent="0.25">
      <c r="A4500"/>
      <c r="B4500"/>
      <c r="C4500"/>
      <c r="D4500"/>
      <c r="E4500"/>
      <c r="F4500"/>
    </row>
    <row r="4501" spans="1:6" ht="21" customHeight="1" x14ac:dyDescent="0.25">
      <c r="A4501"/>
      <c r="B4501"/>
      <c r="C4501"/>
      <c r="D4501"/>
      <c r="E4501"/>
      <c r="F4501"/>
    </row>
    <row r="4502" spans="1:6" ht="21" customHeight="1" x14ac:dyDescent="0.25">
      <c r="A4502"/>
      <c r="B4502"/>
      <c r="C4502"/>
      <c r="D4502"/>
      <c r="E4502"/>
      <c r="F4502"/>
    </row>
    <row r="4503" spans="1:6" ht="23.1" customHeight="1" x14ac:dyDescent="0.25">
      <c r="A4503"/>
      <c r="B4503"/>
      <c r="C4503"/>
      <c r="D4503"/>
      <c r="E4503"/>
      <c r="F4503"/>
    </row>
    <row r="4504" spans="1:6" ht="21" customHeight="1" x14ac:dyDescent="0.25">
      <c r="A4504"/>
      <c r="B4504"/>
      <c r="C4504"/>
      <c r="D4504"/>
      <c r="E4504"/>
      <c r="F4504"/>
    </row>
    <row r="4505" spans="1:6" ht="21" customHeight="1" x14ac:dyDescent="0.25">
      <c r="A4505"/>
      <c r="B4505"/>
      <c r="C4505"/>
      <c r="D4505"/>
      <c r="E4505"/>
      <c r="F4505"/>
    </row>
    <row r="4506" spans="1:6" ht="21" customHeight="1" x14ac:dyDescent="0.25">
      <c r="A4506"/>
      <c r="B4506"/>
      <c r="C4506"/>
      <c r="D4506"/>
      <c r="E4506"/>
      <c r="F4506"/>
    </row>
    <row r="4507" spans="1:6" ht="21" customHeight="1" x14ac:dyDescent="0.25">
      <c r="A4507"/>
      <c r="B4507"/>
      <c r="C4507"/>
      <c r="D4507"/>
      <c r="E4507"/>
      <c r="F4507"/>
    </row>
    <row r="4508" spans="1:6" ht="21" customHeight="1" x14ac:dyDescent="0.25">
      <c r="A4508"/>
      <c r="B4508"/>
      <c r="C4508"/>
      <c r="D4508"/>
      <c r="E4508"/>
      <c r="F4508"/>
    </row>
    <row r="4509" spans="1:6" ht="21" customHeight="1" x14ac:dyDescent="0.25">
      <c r="A4509"/>
      <c r="B4509"/>
      <c r="C4509"/>
      <c r="D4509"/>
      <c r="E4509"/>
      <c r="F4509"/>
    </row>
    <row r="4510" spans="1:6" ht="21" customHeight="1" x14ac:dyDescent="0.25">
      <c r="A4510"/>
      <c r="B4510"/>
      <c r="C4510"/>
      <c r="D4510"/>
      <c r="E4510"/>
      <c r="F4510"/>
    </row>
    <row r="4511" spans="1:6" ht="21" customHeight="1" x14ac:dyDescent="0.25">
      <c r="A4511"/>
      <c r="B4511"/>
      <c r="C4511"/>
      <c r="D4511"/>
      <c r="E4511"/>
      <c r="F4511"/>
    </row>
    <row r="4512" spans="1:6" ht="21" customHeight="1" x14ac:dyDescent="0.25">
      <c r="A4512"/>
      <c r="B4512"/>
      <c r="C4512"/>
      <c r="D4512"/>
      <c r="E4512"/>
      <c r="F4512"/>
    </row>
    <row r="4513" spans="1:6" ht="21" customHeight="1" x14ac:dyDescent="0.25">
      <c r="A4513"/>
      <c r="B4513"/>
      <c r="C4513"/>
      <c r="D4513"/>
      <c r="E4513"/>
      <c r="F4513"/>
    </row>
    <row r="4514" spans="1:6" ht="21" customHeight="1" x14ac:dyDescent="0.25">
      <c r="A4514"/>
      <c r="B4514"/>
      <c r="C4514"/>
      <c r="D4514"/>
      <c r="E4514"/>
      <c r="F4514"/>
    </row>
    <row r="4515" spans="1:6" ht="21" customHeight="1" x14ac:dyDescent="0.25">
      <c r="A4515"/>
      <c r="B4515"/>
      <c r="C4515"/>
      <c r="D4515"/>
      <c r="E4515"/>
      <c r="F4515"/>
    </row>
    <row r="4516" spans="1:6" ht="21" customHeight="1" x14ac:dyDescent="0.25">
      <c r="A4516"/>
      <c r="B4516"/>
      <c r="C4516"/>
      <c r="D4516"/>
      <c r="E4516"/>
      <c r="F4516"/>
    </row>
    <row r="4517" spans="1:6" ht="21" customHeight="1" x14ac:dyDescent="0.25">
      <c r="A4517"/>
      <c r="B4517"/>
      <c r="C4517"/>
      <c r="D4517"/>
      <c r="E4517"/>
      <c r="F4517"/>
    </row>
    <row r="4518" spans="1:6" ht="21" customHeight="1" x14ac:dyDescent="0.25">
      <c r="A4518"/>
      <c r="B4518"/>
      <c r="C4518"/>
      <c r="D4518"/>
      <c r="E4518"/>
      <c r="F4518"/>
    </row>
    <row r="4519" spans="1:6" ht="21" customHeight="1" x14ac:dyDescent="0.25">
      <c r="A4519"/>
      <c r="B4519"/>
      <c r="C4519"/>
      <c r="D4519"/>
      <c r="E4519"/>
      <c r="F4519"/>
    </row>
    <row r="4520" spans="1:6" ht="21" customHeight="1" x14ac:dyDescent="0.25">
      <c r="A4520"/>
      <c r="B4520"/>
      <c r="C4520"/>
      <c r="D4520"/>
      <c r="E4520"/>
      <c r="F4520"/>
    </row>
    <row r="4521" spans="1:6" ht="21" customHeight="1" x14ac:dyDescent="0.25">
      <c r="A4521"/>
      <c r="B4521"/>
      <c r="C4521"/>
      <c r="D4521"/>
      <c r="E4521"/>
      <c r="F4521"/>
    </row>
    <row r="4522" spans="1:6" ht="21" customHeight="1" x14ac:dyDescent="0.25">
      <c r="A4522"/>
      <c r="B4522"/>
      <c r="C4522"/>
      <c r="D4522"/>
      <c r="E4522"/>
      <c r="F4522"/>
    </row>
    <row r="4523" spans="1:6" ht="21" customHeight="1" x14ac:dyDescent="0.25">
      <c r="A4523"/>
      <c r="B4523"/>
      <c r="C4523"/>
      <c r="D4523"/>
      <c r="E4523"/>
      <c r="F4523"/>
    </row>
    <row r="4524" spans="1:6" ht="21" customHeight="1" x14ac:dyDescent="0.25">
      <c r="A4524"/>
      <c r="B4524"/>
      <c r="C4524"/>
      <c r="D4524"/>
      <c r="E4524"/>
      <c r="F4524"/>
    </row>
    <row r="4525" spans="1:6" ht="21" customHeight="1" x14ac:dyDescent="0.25">
      <c r="A4525"/>
      <c r="B4525"/>
      <c r="C4525"/>
      <c r="D4525"/>
      <c r="E4525"/>
      <c r="F4525"/>
    </row>
    <row r="4526" spans="1:6" ht="21" customHeight="1" x14ac:dyDescent="0.25">
      <c r="A4526"/>
      <c r="B4526"/>
      <c r="C4526"/>
      <c r="D4526"/>
      <c r="E4526"/>
      <c r="F4526"/>
    </row>
    <row r="4527" spans="1:6" ht="23.1" customHeight="1" x14ac:dyDescent="0.25">
      <c r="A4527"/>
      <c r="B4527"/>
      <c r="C4527"/>
      <c r="D4527"/>
      <c r="E4527"/>
      <c r="F4527"/>
    </row>
    <row r="4528" spans="1:6" ht="21" customHeight="1" x14ac:dyDescent="0.25">
      <c r="A4528"/>
      <c r="B4528"/>
      <c r="C4528"/>
      <c r="D4528"/>
      <c r="E4528"/>
      <c r="F4528"/>
    </row>
    <row r="4529" spans="1:6" ht="21" customHeight="1" x14ac:dyDescent="0.25">
      <c r="A4529"/>
      <c r="B4529"/>
      <c r="C4529"/>
      <c r="D4529"/>
      <c r="E4529"/>
      <c r="F4529"/>
    </row>
    <row r="4530" spans="1:6" ht="21" customHeight="1" x14ac:dyDescent="0.25">
      <c r="A4530"/>
      <c r="B4530"/>
      <c r="C4530"/>
      <c r="D4530"/>
      <c r="E4530"/>
      <c r="F4530"/>
    </row>
    <row r="4531" spans="1:6" ht="21" customHeight="1" x14ac:dyDescent="0.25">
      <c r="A4531"/>
      <c r="B4531"/>
      <c r="C4531"/>
      <c r="D4531"/>
      <c r="E4531"/>
      <c r="F4531"/>
    </row>
    <row r="4532" spans="1:6" ht="21" customHeight="1" x14ac:dyDescent="0.25">
      <c r="A4532"/>
      <c r="B4532"/>
      <c r="C4532"/>
      <c r="D4532"/>
      <c r="E4532"/>
      <c r="F4532"/>
    </row>
    <row r="4533" spans="1:6" ht="21" customHeight="1" x14ac:dyDescent="0.25">
      <c r="A4533"/>
      <c r="B4533"/>
      <c r="C4533"/>
      <c r="D4533"/>
      <c r="E4533"/>
      <c r="F4533"/>
    </row>
    <row r="4534" spans="1:6" ht="21" customHeight="1" x14ac:dyDescent="0.25">
      <c r="A4534"/>
      <c r="B4534"/>
      <c r="C4534"/>
      <c r="D4534"/>
      <c r="E4534"/>
      <c r="F4534"/>
    </row>
    <row r="4535" spans="1:6" ht="21" customHeight="1" x14ac:dyDescent="0.25">
      <c r="A4535"/>
      <c r="B4535"/>
      <c r="C4535"/>
      <c r="D4535"/>
      <c r="E4535"/>
      <c r="F4535"/>
    </row>
    <row r="4536" spans="1:6" ht="21" customHeight="1" x14ac:dyDescent="0.25">
      <c r="A4536"/>
      <c r="B4536"/>
      <c r="C4536"/>
      <c r="D4536"/>
      <c r="E4536"/>
      <c r="F4536"/>
    </row>
    <row r="4537" spans="1:6" ht="21" customHeight="1" x14ac:dyDescent="0.25">
      <c r="A4537"/>
      <c r="B4537"/>
      <c r="C4537"/>
      <c r="D4537"/>
      <c r="E4537"/>
      <c r="F4537"/>
    </row>
    <row r="4538" spans="1:6" ht="21" customHeight="1" x14ac:dyDescent="0.25">
      <c r="A4538"/>
      <c r="B4538"/>
      <c r="C4538"/>
      <c r="D4538"/>
      <c r="E4538"/>
      <c r="F4538"/>
    </row>
    <row r="4539" spans="1:6" ht="21" customHeight="1" x14ac:dyDescent="0.25">
      <c r="A4539"/>
      <c r="B4539"/>
      <c r="C4539"/>
      <c r="D4539"/>
      <c r="E4539"/>
      <c r="F4539"/>
    </row>
    <row r="4540" spans="1:6" ht="21" customHeight="1" x14ac:dyDescent="0.25">
      <c r="A4540"/>
      <c r="B4540"/>
      <c r="C4540"/>
      <c r="D4540"/>
      <c r="E4540"/>
      <c r="F4540"/>
    </row>
    <row r="4541" spans="1:6" ht="21" customHeight="1" x14ac:dyDescent="0.25">
      <c r="A4541"/>
      <c r="B4541"/>
      <c r="C4541"/>
      <c r="D4541"/>
      <c r="E4541"/>
      <c r="F4541"/>
    </row>
    <row r="4542" spans="1:6" ht="21" customHeight="1" x14ac:dyDescent="0.25">
      <c r="A4542"/>
      <c r="B4542"/>
      <c r="C4542"/>
      <c r="D4542"/>
      <c r="E4542"/>
      <c r="F4542"/>
    </row>
    <row r="4543" spans="1:6" ht="21" customHeight="1" x14ac:dyDescent="0.25">
      <c r="A4543"/>
      <c r="B4543"/>
      <c r="C4543"/>
      <c r="D4543"/>
      <c r="E4543"/>
      <c r="F4543"/>
    </row>
    <row r="4544" spans="1:6" ht="21" customHeight="1" x14ac:dyDescent="0.25">
      <c r="A4544"/>
      <c r="B4544"/>
      <c r="C4544"/>
      <c r="D4544"/>
      <c r="E4544"/>
      <c r="F4544"/>
    </row>
    <row r="4545" spans="1:6" ht="21" customHeight="1" x14ac:dyDescent="0.25">
      <c r="A4545"/>
      <c r="B4545"/>
      <c r="C4545"/>
      <c r="D4545"/>
      <c r="E4545"/>
      <c r="F4545"/>
    </row>
    <row r="4546" spans="1:6" ht="21" customHeight="1" x14ac:dyDescent="0.25">
      <c r="A4546"/>
      <c r="B4546"/>
      <c r="C4546"/>
      <c r="D4546"/>
      <c r="E4546"/>
      <c r="F4546"/>
    </row>
    <row r="4547" spans="1:6" ht="21" customHeight="1" x14ac:dyDescent="0.25">
      <c r="A4547"/>
      <c r="B4547"/>
      <c r="C4547"/>
      <c r="D4547"/>
      <c r="E4547"/>
      <c r="F4547"/>
    </row>
    <row r="4548" spans="1:6" ht="21" customHeight="1" x14ac:dyDescent="0.25">
      <c r="A4548"/>
      <c r="B4548"/>
      <c r="C4548"/>
      <c r="D4548"/>
      <c r="E4548"/>
      <c r="F4548"/>
    </row>
    <row r="4549" spans="1:6" ht="21" customHeight="1" x14ac:dyDescent="0.25">
      <c r="A4549"/>
      <c r="B4549"/>
      <c r="C4549"/>
      <c r="D4549"/>
      <c r="E4549"/>
      <c r="F4549"/>
    </row>
    <row r="4550" spans="1:6" ht="21" customHeight="1" x14ac:dyDescent="0.25">
      <c r="A4550"/>
      <c r="B4550"/>
      <c r="C4550"/>
      <c r="D4550"/>
      <c r="E4550"/>
      <c r="F4550"/>
    </row>
    <row r="4551" spans="1:6" ht="23.1" customHeight="1" x14ac:dyDescent="0.25">
      <c r="A4551"/>
      <c r="B4551"/>
      <c r="C4551"/>
      <c r="D4551"/>
      <c r="E4551"/>
      <c r="F4551"/>
    </row>
    <row r="4552" spans="1:6" ht="21" customHeight="1" x14ac:dyDescent="0.25">
      <c r="A4552"/>
      <c r="B4552"/>
      <c r="C4552"/>
      <c r="D4552"/>
      <c r="E4552"/>
      <c r="F4552"/>
    </row>
    <row r="4553" spans="1:6" ht="21" customHeight="1" x14ac:dyDescent="0.25">
      <c r="A4553"/>
      <c r="B4553"/>
      <c r="C4553"/>
      <c r="D4553"/>
      <c r="E4553"/>
      <c r="F4553"/>
    </row>
    <row r="4554" spans="1:6" ht="21" customHeight="1" x14ac:dyDescent="0.25">
      <c r="A4554"/>
      <c r="B4554"/>
      <c r="C4554"/>
      <c r="D4554"/>
      <c r="E4554"/>
      <c r="F4554"/>
    </row>
    <row r="4555" spans="1:6" ht="21" customHeight="1" x14ac:dyDescent="0.25">
      <c r="A4555"/>
      <c r="B4555"/>
      <c r="C4555"/>
      <c r="D4555"/>
      <c r="E4555"/>
      <c r="F4555"/>
    </row>
    <row r="4556" spans="1:6" ht="21" customHeight="1" x14ac:dyDescent="0.25">
      <c r="A4556"/>
      <c r="B4556"/>
      <c r="C4556"/>
      <c r="D4556"/>
      <c r="E4556"/>
      <c r="F4556"/>
    </row>
    <row r="4557" spans="1:6" ht="21" customHeight="1" x14ac:dyDescent="0.25">
      <c r="A4557"/>
      <c r="B4557"/>
      <c r="C4557"/>
      <c r="D4557"/>
      <c r="E4557"/>
      <c r="F4557"/>
    </row>
    <row r="4558" spans="1:6" ht="21" customHeight="1" x14ac:dyDescent="0.25">
      <c r="A4558"/>
      <c r="B4558"/>
      <c r="C4558"/>
      <c r="D4558"/>
      <c r="E4558"/>
      <c r="F4558"/>
    </row>
    <row r="4559" spans="1:6" ht="21" customHeight="1" x14ac:dyDescent="0.25">
      <c r="A4559"/>
      <c r="B4559"/>
      <c r="C4559"/>
      <c r="D4559"/>
      <c r="E4559"/>
      <c r="F4559"/>
    </row>
    <row r="4560" spans="1:6" ht="21" customHeight="1" x14ac:dyDescent="0.25">
      <c r="A4560"/>
      <c r="B4560"/>
      <c r="C4560"/>
      <c r="D4560"/>
      <c r="E4560"/>
      <c r="F4560"/>
    </row>
    <row r="4561" spans="1:6" ht="21" customHeight="1" x14ac:dyDescent="0.25">
      <c r="A4561"/>
      <c r="B4561"/>
      <c r="C4561"/>
      <c r="D4561"/>
      <c r="E4561"/>
      <c r="F4561"/>
    </row>
    <row r="4562" spans="1:6" ht="21" customHeight="1" x14ac:dyDescent="0.25">
      <c r="A4562"/>
      <c r="B4562"/>
      <c r="C4562"/>
      <c r="D4562"/>
      <c r="E4562"/>
      <c r="F4562"/>
    </row>
    <row r="4563" spans="1:6" ht="21" customHeight="1" x14ac:dyDescent="0.25">
      <c r="A4563"/>
      <c r="B4563"/>
      <c r="C4563"/>
      <c r="D4563"/>
      <c r="E4563"/>
      <c r="F4563"/>
    </row>
    <row r="4564" spans="1:6" ht="21" customHeight="1" x14ac:dyDescent="0.25">
      <c r="A4564"/>
      <c r="B4564"/>
      <c r="C4564"/>
      <c r="D4564"/>
      <c r="E4564"/>
      <c r="F4564"/>
    </row>
    <row r="4565" spans="1:6" ht="21" customHeight="1" x14ac:dyDescent="0.25">
      <c r="A4565"/>
      <c r="B4565"/>
      <c r="C4565"/>
      <c r="D4565"/>
      <c r="E4565"/>
      <c r="F4565"/>
    </row>
    <row r="4566" spans="1:6" ht="21" customHeight="1" x14ac:dyDescent="0.25">
      <c r="A4566"/>
      <c r="B4566"/>
      <c r="C4566"/>
      <c r="D4566"/>
      <c r="E4566"/>
      <c r="F4566"/>
    </row>
    <row r="4567" spans="1:6" ht="21" customHeight="1" x14ac:dyDescent="0.25">
      <c r="A4567"/>
      <c r="B4567"/>
      <c r="C4567"/>
      <c r="D4567"/>
      <c r="E4567"/>
      <c r="F4567"/>
    </row>
    <row r="4568" spans="1:6" ht="21" customHeight="1" x14ac:dyDescent="0.25">
      <c r="A4568"/>
      <c r="B4568"/>
      <c r="C4568"/>
      <c r="D4568"/>
      <c r="E4568"/>
      <c r="F4568"/>
    </row>
    <row r="4569" spans="1:6" ht="21" customHeight="1" x14ac:dyDescent="0.25">
      <c r="A4569"/>
      <c r="B4569"/>
      <c r="C4569"/>
      <c r="D4569"/>
      <c r="E4569"/>
      <c r="F4569"/>
    </row>
    <row r="4570" spans="1:6" ht="21" customHeight="1" x14ac:dyDescent="0.25">
      <c r="A4570"/>
      <c r="B4570"/>
      <c r="C4570"/>
      <c r="D4570"/>
      <c r="E4570"/>
      <c r="F4570"/>
    </row>
    <row r="4571" spans="1:6" ht="21" customHeight="1" x14ac:dyDescent="0.25">
      <c r="A4571"/>
      <c r="B4571"/>
      <c r="C4571"/>
      <c r="D4571"/>
      <c r="E4571"/>
      <c r="F4571"/>
    </row>
    <row r="4572" spans="1:6" ht="21" customHeight="1" x14ac:dyDescent="0.25">
      <c r="A4572"/>
      <c r="B4572"/>
      <c r="C4572"/>
      <c r="D4572"/>
      <c r="E4572"/>
      <c r="F4572"/>
    </row>
    <row r="4573" spans="1:6" ht="21" customHeight="1" x14ac:dyDescent="0.25">
      <c r="A4573"/>
      <c r="B4573"/>
      <c r="C4573"/>
      <c r="D4573"/>
      <c r="E4573"/>
      <c r="F4573"/>
    </row>
    <row r="4574" spans="1:6" ht="21" customHeight="1" x14ac:dyDescent="0.25">
      <c r="A4574"/>
      <c r="B4574"/>
      <c r="C4574"/>
      <c r="D4574"/>
      <c r="E4574"/>
      <c r="F4574"/>
    </row>
    <row r="4575" spans="1:6" ht="23.1" customHeight="1" x14ac:dyDescent="0.25">
      <c r="A4575"/>
      <c r="B4575"/>
      <c r="C4575"/>
      <c r="D4575"/>
      <c r="E4575"/>
      <c r="F4575"/>
    </row>
    <row r="4576" spans="1:6" ht="21" customHeight="1" x14ac:dyDescent="0.25">
      <c r="A4576"/>
      <c r="B4576"/>
      <c r="C4576"/>
      <c r="D4576"/>
      <c r="E4576"/>
      <c r="F4576"/>
    </row>
    <row r="4577" spans="1:6" ht="21" customHeight="1" x14ac:dyDescent="0.25">
      <c r="A4577"/>
      <c r="B4577"/>
      <c r="C4577"/>
      <c r="D4577"/>
      <c r="E4577"/>
      <c r="F4577"/>
    </row>
    <row r="4578" spans="1:6" ht="21" customHeight="1" x14ac:dyDescent="0.25">
      <c r="A4578"/>
      <c r="B4578"/>
      <c r="C4578"/>
      <c r="D4578"/>
      <c r="E4578"/>
      <c r="F4578"/>
    </row>
    <row r="4579" spans="1:6" ht="21" customHeight="1" x14ac:dyDescent="0.25">
      <c r="A4579"/>
      <c r="B4579"/>
      <c r="C4579"/>
      <c r="D4579"/>
      <c r="E4579"/>
      <c r="F4579"/>
    </row>
    <row r="4580" spans="1:6" ht="21" customHeight="1" x14ac:dyDescent="0.25">
      <c r="A4580"/>
      <c r="B4580"/>
      <c r="C4580"/>
      <c r="D4580"/>
      <c r="E4580"/>
      <c r="F4580"/>
    </row>
    <row r="4581" spans="1:6" ht="21" customHeight="1" x14ac:dyDescent="0.25">
      <c r="A4581"/>
      <c r="B4581"/>
      <c r="C4581"/>
      <c r="D4581"/>
      <c r="E4581"/>
      <c r="F4581"/>
    </row>
    <row r="4582" spans="1:6" ht="21" customHeight="1" x14ac:dyDescent="0.25">
      <c r="A4582"/>
      <c r="B4582"/>
      <c r="C4582"/>
      <c r="D4582"/>
      <c r="E4582"/>
      <c r="F4582"/>
    </row>
    <row r="4583" spans="1:6" ht="21" customHeight="1" x14ac:dyDescent="0.25">
      <c r="A4583"/>
      <c r="B4583"/>
      <c r="C4583"/>
      <c r="D4583"/>
      <c r="E4583"/>
      <c r="F4583"/>
    </row>
    <row r="4584" spans="1:6" ht="21" customHeight="1" x14ac:dyDescent="0.25">
      <c r="A4584"/>
      <c r="B4584"/>
      <c r="C4584"/>
      <c r="D4584"/>
      <c r="E4584"/>
      <c r="F4584"/>
    </row>
    <row r="4585" spans="1:6" ht="21" customHeight="1" x14ac:dyDescent="0.25">
      <c r="A4585"/>
      <c r="B4585"/>
      <c r="C4585"/>
      <c r="D4585"/>
      <c r="E4585"/>
      <c r="F4585"/>
    </row>
    <row r="4586" spans="1:6" ht="21" customHeight="1" x14ac:dyDescent="0.25">
      <c r="A4586"/>
      <c r="B4586"/>
      <c r="C4586"/>
      <c r="D4586"/>
      <c r="E4586"/>
      <c r="F4586"/>
    </row>
    <row r="4587" spans="1:6" ht="21" customHeight="1" x14ac:dyDescent="0.25">
      <c r="A4587"/>
      <c r="B4587"/>
      <c r="C4587"/>
      <c r="D4587"/>
      <c r="E4587"/>
      <c r="F4587"/>
    </row>
    <row r="4588" spans="1:6" ht="21" customHeight="1" x14ac:dyDescent="0.25">
      <c r="A4588"/>
      <c r="B4588"/>
      <c r="C4588"/>
      <c r="D4588"/>
      <c r="E4588"/>
      <c r="F4588"/>
    </row>
    <row r="4589" spans="1:6" ht="21" customHeight="1" x14ac:dyDescent="0.25">
      <c r="A4589"/>
      <c r="B4589"/>
      <c r="C4589"/>
      <c r="D4589"/>
      <c r="E4589"/>
      <c r="F4589"/>
    </row>
    <row r="4590" spans="1:6" ht="21" customHeight="1" x14ac:dyDescent="0.25">
      <c r="A4590"/>
      <c r="B4590"/>
      <c r="C4590"/>
      <c r="D4590"/>
      <c r="E4590"/>
      <c r="F4590"/>
    </row>
    <row r="4591" spans="1:6" ht="21" customHeight="1" x14ac:dyDescent="0.25">
      <c r="A4591"/>
      <c r="B4591"/>
      <c r="C4591"/>
      <c r="D4591"/>
      <c r="E4591"/>
      <c r="F4591"/>
    </row>
    <row r="4592" spans="1:6" ht="21" customHeight="1" x14ac:dyDescent="0.25">
      <c r="A4592"/>
      <c r="B4592"/>
      <c r="C4592"/>
      <c r="D4592"/>
      <c r="E4592"/>
      <c r="F4592"/>
    </row>
    <row r="4593" spans="1:6" ht="21" customHeight="1" x14ac:dyDescent="0.25">
      <c r="A4593"/>
      <c r="B4593"/>
      <c r="C4593"/>
      <c r="D4593"/>
      <c r="E4593"/>
      <c r="F4593"/>
    </row>
    <row r="4594" spans="1:6" ht="21" customHeight="1" x14ac:dyDescent="0.25">
      <c r="A4594"/>
      <c r="B4594"/>
      <c r="C4594"/>
      <c r="D4594"/>
      <c r="E4594"/>
      <c r="F4594"/>
    </row>
    <row r="4595" spans="1:6" ht="21" customHeight="1" x14ac:dyDescent="0.25">
      <c r="A4595"/>
      <c r="B4595"/>
      <c r="C4595"/>
      <c r="D4595"/>
      <c r="E4595"/>
      <c r="F4595"/>
    </row>
    <row r="4596" spans="1:6" ht="21" customHeight="1" x14ac:dyDescent="0.25">
      <c r="A4596"/>
      <c r="B4596"/>
      <c r="C4596"/>
      <c r="D4596"/>
      <c r="E4596"/>
      <c r="F4596"/>
    </row>
    <row r="4597" spans="1:6" ht="21" customHeight="1" x14ac:dyDescent="0.25">
      <c r="A4597"/>
      <c r="B4597"/>
      <c r="C4597"/>
      <c r="D4597"/>
      <c r="E4597"/>
      <c r="F4597"/>
    </row>
    <row r="4598" spans="1:6" ht="21" customHeight="1" x14ac:dyDescent="0.25">
      <c r="A4598"/>
      <c r="B4598"/>
      <c r="C4598"/>
      <c r="D4598"/>
      <c r="E4598"/>
      <c r="F4598"/>
    </row>
    <row r="4599" spans="1:6" ht="23.1" customHeight="1" x14ac:dyDescent="0.25">
      <c r="A4599"/>
      <c r="B4599"/>
      <c r="C4599"/>
      <c r="D4599"/>
      <c r="E4599"/>
      <c r="F4599"/>
    </row>
    <row r="4600" spans="1:6" ht="21" customHeight="1" x14ac:dyDescent="0.25">
      <c r="A4600"/>
      <c r="B4600"/>
      <c r="C4600"/>
      <c r="D4600"/>
      <c r="E4600"/>
      <c r="F4600"/>
    </row>
    <row r="4601" spans="1:6" ht="21" customHeight="1" x14ac:dyDescent="0.25">
      <c r="A4601"/>
      <c r="B4601"/>
      <c r="C4601"/>
      <c r="D4601"/>
      <c r="E4601"/>
      <c r="F4601"/>
    </row>
    <row r="4602" spans="1:6" ht="21" customHeight="1" x14ac:dyDescent="0.25">
      <c r="A4602"/>
      <c r="B4602"/>
      <c r="C4602"/>
      <c r="D4602"/>
      <c r="E4602"/>
      <c r="F4602"/>
    </row>
    <row r="4603" spans="1:6" ht="21" customHeight="1" x14ac:dyDescent="0.25">
      <c r="A4603"/>
      <c r="B4603"/>
      <c r="C4603"/>
      <c r="D4603"/>
      <c r="E4603"/>
      <c r="F4603"/>
    </row>
    <row r="4604" spans="1:6" ht="21" customHeight="1" x14ac:dyDescent="0.25">
      <c r="A4604"/>
      <c r="B4604"/>
      <c r="C4604"/>
      <c r="D4604"/>
      <c r="E4604"/>
      <c r="F4604"/>
    </row>
    <row r="4605" spans="1:6" ht="21" customHeight="1" x14ac:dyDescent="0.25">
      <c r="A4605"/>
      <c r="B4605"/>
      <c r="C4605"/>
      <c r="D4605"/>
      <c r="E4605"/>
      <c r="F4605"/>
    </row>
    <row r="4606" spans="1:6" ht="21" customHeight="1" x14ac:dyDescent="0.25">
      <c r="A4606"/>
      <c r="B4606"/>
      <c r="C4606"/>
      <c r="D4606"/>
      <c r="E4606"/>
      <c r="F4606"/>
    </row>
    <row r="4607" spans="1:6" ht="21" customHeight="1" x14ac:dyDescent="0.25">
      <c r="A4607"/>
      <c r="B4607"/>
      <c r="C4607"/>
      <c r="D4607"/>
      <c r="E4607"/>
      <c r="F4607"/>
    </row>
    <row r="4608" spans="1:6" ht="21" customHeight="1" x14ac:dyDescent="0.25">
      <c r="A4608"/>
      <c r="B4608"/>
      <c r="C4608"/>
      <c r="D4608"/>
      <c r="E4608"/>
      <c r="F4608"/>
    </row>
    <row r="4609" spans="1:6" ht="21" customHeight="1" x14ac:dyDescent="0.25">
      <c r="A4609"/>
      <c r="B4609"/>
      <c r="C4609"/>
      <c r="D4609"/>
      <c r="E4609"/>
      <c r="F4609"/>
    </row>
    <row r="4610" spans="1:6" ht="21" customHeight="1" x14ac:dyDescent="0.25">
      <c r="A4610"/>
      <c r="B4610"/>
      <c r="C4610"/>
      <c r="D4610"/>
      <c r="E4610"/>
      <c r="F4610"/>
    </row>
    <row r="4611" spans="1:6" ht="21" customHeight="1" x14ac:dyDescent="0.25">
      <c r="A4611"/>
      <c r="B4611"/>
      <c r="C4611"/>
      <c r="D4611"/>
      <c r="E4611"/>
      <c r="F4611"/>
    </row>
    <row r="4612" spans="1:6" ht="21" customHeight="1" x14ac:dyDescent="0.25">
      <c r="A4612"/>
      <c r="B4612"/>
      <c r="C4612"/>
      <c r="D4612"/>
      <c r="E4612"/>
      <c r="F4612"/>
    </row>
    <row r="4613" spans="1:6" ht="21" customHeight="1" x14ac:dyDescent="0.25">
      <c r="A4613"/>
      <c r="B4613"/>
      <c r="C4613"/>
      <c r="D4613"/>
      <c r="E4613"/>
      <c r="F4613"/>
    </row>
    <row r="4614" spans="1:6" ht="21" customHeight="1" x14ac:dyDescent="0.25">
      <c r="A4614"/>
      <c r="B4614"/>
      <c r="C4614"/>
      <c r="D4614"/>
      <c r="E4614"/>
      <c r="F4614"/>
    </row>
    <row r="4615" spans="1:6" ht="21" customHeight="1" x14ac:dyDescent="0.25">
      <c r="A4615"/>
      <c r="B4615"/>
      <c r="C4615"/>
      <c r="D4615"/>
      <c r="E4615"/>
      <c r="F4615"/>
    </row>
    <row r="4616" spans="1:6" ht="21" customHeight="1" x14ac:dyDescent="0.25">
      <c r="A4616"/>
      <c r="B4616"/>
      <c r="C4616"/>
      <c r="D4616"/>
      <c r="E4616"/>
      <c r="F4616"/>
    </row>
    <row r="4617" spans="1:6" ht="21" customHeight="1" x14ac:dyDescent="0.25">
      <c r="A4617"/>
      <c r="B4617"/>
      <c r="C4617"/>
      <c r="D4617"/>
      <c r="E4617"/>
      <c r="F4617"/>
    </row>
    <row r="4618" spans="1:6" ht="21" customHeight="1" x14ac:dyDescent="0.25">
      <c r="A4618"/>
      <c r="B4618"/>
      <c r="C4618"/>
      <c r="D4618"/>
      <c r="E4618"/>
      <c r="F4618"/>
    </row>
    <row r="4619" spans="1:6" ht="21" customHeight="1" x14ac:dyDescent="0.25">
      <c r="A4619"/>
      <c r="B4619"/>
      <c r="C4619"/>
      <c r="D4619"/>
      <c r="E4619"/>
      <c r="F4619"/>
    </row>
    <row r="4620" spans="1:6" ht="21" customHeight="1" x14ac:dyDescent="0.25">
      <c r="A4620"/>
      <c r="B4620"/>
      <c r="C4620"/>
      <c r="D4620"/>
      <c r="E4620"/>
      <c r="F4620"/>
    </row>
    <row r="4621" spans="1:6" ht="21" customHeight="1" x14ac:dyDescent="0.25">
      <c r="A4621"/>
      <c r="B4621"/>
      <c r="C4621"/>
      <c r="D4621"/>
      <c r="E4621"/>
      <c r="F4621"/>
    </row>
    <row r="4622" spans="1:6" ht="21" customHeight="1" x14ac:dyDescent="0.25">
      <c r="A4622"/>
      <c r="B4622"/>
      <c r="C4622"/>
      <c r="D4622"/>
      <c r="E4622"/>
      <c r="F4622"/>
    </row>
    <row r="4623" spans="1:6" ht="23.1" customHeight="1" x14ac:dyDescent="0.25">
      <c r="A4623"/>
      <c r="B4623"/>
      <c r="C4623"/>
      <c r="D4623"/>
      <c r="E4623"/>
      <c r="F4623"/>
    </row>
    <row r="4624" spans="1:6" ht="21" customHeight="1" x14ac:dyDescent="0.25">
      <c r="A4624"/>
      <c r="B4624"/>
      <c r="C4624"/>
      <c r="D4624"/>
      <c r="E4624"/>
      <c r="F4624"/>
    </row>
    <row r="4625" spans="1:6" ht="21" customHeight="1" x14ac:dyDescent="0.25">
      <c r="A4625"/>
      <c r="B4625"/>
      <c r="C4625"/>
      <c r="D4625"/>
      <c r="E4625"/>
      <c r="F4625"/>
    </row>
    <row r="4626" spans="1:6" ht="21" customHeight="1" x14ac:dyDescent="0.25">
      <c r="A4626"/>
      <c r="B4626"/>
      <c r="C4626"/>
      <c r="D4626"/>
      <c r="E4626"/>
      <c r="F4626"/>
    </row>
    <row r="4627" spans="1:6" ht="21" customHeight="1" x14ac:dyDescent="0.25">
      <c r="A4627"/>
      <c r="B4627"/>
      <c r="C4627"/>
      <c r="D4627"/>
      <c r="E4627"/>
      <c r="F4627"/>
    </row>
    <row r="4628" spans="1:6" ht="21" customHeight="1" x14ac:dyDescent="0.25">
      <c r="A4628"/>
      <c r="B4628"/>
      <c r="C4628"/>
      <c r="D4628"/>
      <c r="E4628"/>
      <c r="F4628"/>
    </row>
    <row r="4629" spans="1:6" ht="21" customHeight="1" x14ac:dyDescent="0.25">
      <c r="A4629"/>
      <c r="B4629"/>
      <c r="C4629"/>
      <c r="D4629"/>
      <c r="E4629"/>
      <c r="F4629"/>
    </row>
    <row r="4630" spans="1:6" ht="21" customHeight="1" x14ac:dyDescent="0.25">
      <c r="A4630"/>
      <c r="B4630"/>
      <c r="C4630"/>
      <c r="D4630"/>
      <c r="E4630"/>
      <c r="F4630"/>
    </row>
    <row r="4631" spans="1:6" ht="21" customHeight="1" x14ac:dyDescent="0.25">
      <c r="A4631"/>
      <c r="B4631"/>
      <c r="C4631"/>
      <c r="D4631"/>
      <c r="E4631"/>
      <c r="F4631"/>
    </row>
    <row r="4632" spans="1:6" ht="21" customHeight="1" x14ac:dyDescent="0.25">
      <c r="A4632"/>
      <c r="B4632"/>
      <c r="C4632"/>
      <c r="D4632"/>
      <c r="E4632"/>
      <c r="F4632"/>
    </row>
    <row r="4633" spans="1:6" ht="21" customHeight="1" x14ac:dyDescent="0.25">
      <c r="A4633"/>
      <c r="B4633"/>
      <c r="C4633"/>
      <c r="D4633"/>
      <c r="E4633"/>
      <c r="F4633"/>
    </row>
    <row r="4634" spans="1:6" ht="21" customHeight="1" x14ac:dyDescent="0.25">
      <c r="A4634"/>
      <c r="B4634"/>
      <c r="C4634"/>
      <c r="D4634"/>
      <c r="E4634"/>
      <c r="F4634"/>
    </row>
    <row r="4635" spans="1:6" ht="21" customHeight="1" x14ac:dyDescent="0.25">
      <c r="A4635"/>
      <c r="B4635"/>
      <c r="C4635"/>
      <c r="D4635"/>
      <c r="E4635"/>
      <c r="F4635"/>
    </row>
    <row r="4636" spans="1:6" ht="21" customHeight="1" x14ac:dyDescent="0.25">
      <c r="A4636"/>
      <c r="B4636"/>
      <c r="C4636"/>
      <c r="D4636"/>
      <c r="E4636"/>
      <c r="F4636"/>
    </row>
    <row r="4637" spans="1:6" ht="21" customHeight="1" x14ac:dyDescent="0.25">
      <c r="A4637"/>
      <c r="B4637"/>
      <c r="C4637"/>
      <c r="D4637"/>
      <c r="E4637"/>
      <c r="F4637"/>
    </row>
    <row r="4638" spans="1:6" ht="21" customHeight="1" x14ac:dyDescent="0.25">
      <c r="A4638"/>
      <c r="B4638"/>
      <c r="C4638"/>
      <c r="D4638"/>
      <c r="E4638"/>
      <c r="F4638"/>
    </row>
    <row r="4639" spans="1:6" ht="21" customHeight="1" x14ac:dyDescent="0.25">
      <c r="A4639"/>
      <c r="B4639"/>
      <c r="C4639"/>
      <c r="D4639"/>
      <c r="E4639"/>
      <c r="F4639"/>
    </row>
    <row r="4640" spans="1:6" ht="21" customHeight="1" x14ac:dyDescent="0.25">
      <c r="A4640"/>
      <c r="B4640"/>
      <c r="C4640"/>
      <c r="D4640"/>
      <c r="E4640"/>
      <c r="F4640"/>
    </row>
    <row r="4641" spans="1:6" ht="21" customHeight="1" x14ac:dyDescent="0.25">
      <c r="A4641"/>
      <c r="B4641"/>
      <c r="C4641"/>
      <c r="D4641"/>
      <c r="E4641"/>
      <c r="F4641"/>
    </row>
    <row r="4642" spans="1:6" ht="21" customHeight="1" x14ac:dyDescent="0.25">
      <c r="A4642"/>
      <c r="B4642"/>
      <c r="C4642"/>
      <c r="D4642"/>
      <c r="E4642"/>
      <c r="F4642"/>
    </row>
    <row r="4643" spans="1:6" ht="21" customHeight="1" x14ac:dyDescent="0.25">
      <c r="A4643"/>
      <c r="B4643"/>
      <c r="C4643"/>
      <c r="D4643"/>
      <c r="E4643"/>
      <c r="F4643"/>
    </row>
    <row r="4644" spans="1:6" ht="21" customHeight="1" x14ac:dyDescent="0.25">
      <c r="A4644"/>
      <c r="B4644"/>
      <c r="C4644"/>
      <c r="D4644"/>
      <c r="E4644"/>
      <c r="F4644"/>
    </row>
    <row r="4645" spans="1:6" ht="21" customHeight="1" x14ac:dyDescent="0.25">
      <c r="A4645"/>
      <c r="B4645"/>
      <c r="C4645"/>
      <c r="D4645"/>
      <c r="E4645"/>
      <c r="F4645"/>
    </row>
    <row r="4646" spans="1:6" ht="21" customHeight="1" x14ac:dyDescent="0.25">
      <c r="A4646"/>
      <c r="B4646"/>
      <c r="C4646"/>
      <c r="D4646"/>
      <c r="E4646"/>
      <c r="F4646"/>
    </row>
    <row r="4647" spans="1:6" ht="23.1" customHeight="1" x14ac:dyDescent="0.25">
      <c r="A4647"/>
      <c r="B4647"/>
      <c r="C4647"/>
      <c r="D4647"/>
      <c r="E4647"/>
      <c r="F4647"/>
    </row>
    <row r="4648" spans="1:6" ht="21" customHeight="1" x14ac:dyDescent="0.25">
      <c r="A4648"/>
      <c r="B4648"/>
      <c r="C4648"/>
      <c r="D4648"/>
      <c r="E4648"/>
      <c r="F4648"/>
    </row>
    <row r="4649" spans="1:6" ht="21" customHeight="1" x14ac:dyDescent="0.25">
      <c r="A4649"/>
      <c r="B4649"/>
      <c r="C4649"/>
      <c r="D4649"/>
      <c r="E4649"/>
      <c r="F4649"/>
    </row>
    <row r="4650" spans="1:6" ht="21" customHeight="1" x14ac:dyDescent="0.25">
      <c r="A4650"/>
      <c r="B4650"/>
      <c r="C4650"/>
      <c r="D4650"/>
      <c r="E4650"/>
      <c r="F4650"/>
    </row>
    <row r="4651" spans="1:6" ht="21" customHeight="1" x14ac:dyDescent="0.25">
      <c r="A4651"/>
      <c r="B4651"/>
      <c r="C4651"/>
      <c r="D4651"/>
      <c r="E4651"/>
      <c r="F4651"/>
    </row>
    <row r="4652" spans="1:6" ht="21" customHeight="1" x14ac:dyDescent="0.25">
      <c r="A4652"/>
      <c r="B4652"/>
      <c r="C4652"/>
      <c r="D4652"/>
      <c r="E4652"/>
      <c r="F4652"/>
    </row>
    <row r="4653" spans="1:6" ht="21" customHeight="1" x14ac:dyDescent="0.25">
      <c r="A4653"/>
      <c r="B4653"/>
      <c r="C4653"/>
      <c r="D4653"/>
      <c r="E4653"/>
      <c r="F4653"/>
    </row>
    <row r="4654" spans="1:6" ht="21" customHeight="1" x14ac:dyDescent="0.25">
      <c r="A4654"/>
      <c r="B4654"/>
      <c r="C4654"/>
      <c r="D4654"/>
      <c r="E4654"/>
      <c r="F4654"/>
    </row>
    <row r="4655" spans="1:6" ht="21" customHeight="1" x14ac:dyDescent="0.25">
      <c r="A4655"/>
      <c r="B4655"/>
      <c r="C4655"/>
      <c r="D4655"/>
      <c r="E4655"/>
      <c r="F4655"/>
    </row>
    <row r="4656" spans="1:6" ht="21" customHeight="1" x14ac:dyDescent="0.25">
      <c r="A4656"/>
      <c r="B4656"/>
      <c r="C4656"/>
      <c r="D4656"/>
      <c r="E4656"/>
      <c r="F4656"/>
    </row>
    <row r="4657" spans="1:6" ht="21" customHeight="1" x14ac:dyDescent="0.25">
      <c r="A4657"/>
      <c r="B4657"/>
      <c r="C4657"/>
      <c r="D4657"/>
      <c r="E4657"/>
      <c r="F4657"/>
    </row>
    <row r="4658" spans="1:6" ht="21" customHeight="1" x14ac:dyDescent="0.25">
      <c r="A4658"/>
      <c r="B4658"/>
      <c r="C4658"/>
      <c r="D4658"/>
      <c r="E4658"/>
      <c r="F4658"/>
    </row>
    <row r="4659" spans="1:6" ht="21" customHeight="1" x14ac:dyDescent="0.25">
      <c r="A4659"/>
      <c r="B4659"/>
      <c r="C4659"/>
      <c r="D4659"/>
      <c r="E4659"/>
      <c r="F4659"/>
    </row>
    <row r="4660" spans="1:6" ht="21" customHeight="1" x14ac:dyDescent="0.25">
      <c r="A4660"/>
      <c r="B4660"/>
      <c r="C4660"/>
      <c r="D4660"/>
      <c r="E4660"/>
      <c r="F4660"/>
    </row>
    <row r="4661" spans="1:6" ht="21" customHeight="1" x14ac:dyDescent="0.25">
      <c r="A4661"/>
      <c r="B4661"/>
      <c r="C4661"/>
      <c r="D4661"/>
      <c r="E4661"/>
      <c r="F4661"/>
    </row>
    <row r="4662" spans="1:6" ht="21" customHeight="1" x14ac:dyDescent="0.25">
      <c r="A4662"/>
      <c r="B4662"/>
      <c r="C4662"/>
      <c r="D4662"/>
      <c r="E4662"/>
      <c r="F4662"/>
    </row>
    <row r="4663" spans="1:6" ht="21" customHeight="1" x14ac:dyDescent="0.25">
      <c r="A4663"/>
      <c r="B4663"/>
      <c r="C4663"/>
      <c r="D4663"/>
      <c r="E4663"/>
      <c r="F4663"/>
    </row>
    <row r="4664" spans="1:6" ht="21" customHeight="1" x14ac:dyDescent="0.25">
      <c r="A4664"/>
      <c r="B4664"/>
      <c r="C4664"/>
      <c r="D4664"/>
      <c r="E4664"/>
      <c r="F4664"/>
    </row>
    <row r="4665" spans="1:6" ht="21" customHeight="1" x14ac:dyDescent="0.25">
      <c r="A4665"/>
      <c r="B4665"/>
      <c r="C4665"/>
      <c r="D4665"/>
      <c r="E4665"/>
      <c r="F4665"/>
    </row>
    <row r="4666" spans="1:6" ht="21" customHeight="1" x14ac:dyDescent="0.25">
      <c r="A4666"/>
      <c r="B4666"/>
      <c r="C4666"/>
      <c r="D4666"/>
      <c r="E4666"/>
      <c r="F4666"/>
    </row>
    <row r="4667" spans="1:6" ht="21" customHeight="1" x14ac:dyDescent="0.25">
      <c r="A4667"/>
      <c r="B4667"/>
      <c r="C4667"/>
      <c r="D4667"/>
      <c r="E4667"/>
      <c r="F4667"/>
    </row>
    <row r="4668" spans="1:6" ht="21" customHeight="1" x14ac:dyDescent="0.25">
      <c r="A4668"/>
      <c r="B4668"/>
      <c r="C4668"/>
      <c r="D4668"/>
      <c r="E4668"/>
      <c r="F4668"/>
    </row>
    <row r="4669" spans="1:6" ht="21" customHeight="1" x14ac:dyDescent="0.25">
      <c r="A4669"/>
      <c r="B4669"/>
      <c r="C4669"/>
      <c r="D4669"/>
      <c r="E4669"/>
      <c r="F4669"/>
    </row>
    <row r="4670" spans="1:6" ht="21" customHeight="1" x14ac:dyDescent="0.25">
      <c r="A4670"/>
      <c r="B4670"/>
      <c r="C4670"/>
      <c r="D4670"/>
      <c r="E4670"/>
      <c r="F4670"/>
    </row>
    <row r="4671" spans="1:6" ht="23.1" customHeight="1" x14ac:dyDescent="0.25">
      <c r="A4671"/>
      <c r="B4671"/>
      <c r="C4671"/>
      <c r="D4671"/>
      <c r="E4671"/>
      <c r="F4671"/>
    </row>
    <row r="4672" spans="1:6" ht="21" customHeight="1" x14ac:dyDescent="0.25">
      <c r="A4672"/>
      <c r="B4672"/>
      <c r="C4672"/>
      <c r="D4672"/>
      <c r="E4672"/>
      <c r="F4672"/>
    </row>
    <row r="4673" spans="1:6" ht="21" customHeight="1" x14ac:dyDescent="0.25">
      <c r="A4673"/>
      <c r="B4673"/>
      <c r="C4673"/>
      <c r="D4673"/>
      <c r="E4673"/>
      <c r="F4673"/>
    </row>
    <row r="4674" spans="1:6" ht="21" customHeight="1" x14ac:dyDescent="0.25">
      <c r="A4674"/>
      <c r="B4674"/>
      <c r="C4674"/>
      <c r="D4674"/>
      <c r="E4674"/>
      <c r="F4674"/>
    </row>
    <row r="4675" spans="1:6" ht="21" customHeight="1" x14ac:dyDescent="0.25">
      <c r="A4675"/>
      <c r="B4675"/>
      <c r="C4675"/>
      <c r="D4675"/>
      <c r="E4675"/>
      <c r="F4675"/>
    </row>
    <row r="4676" spans="1:6" ht="21" customHeight="1" x14ac:dyDescent="0.25">
      <c r="A4676"/>
      <c r="B4676"/>
      <c r="C4676"/>
      <c r="D4676"/>
      <c r="E4676"/>
      <c r="F4676"/>
    </row>
    <row r="4677" spans="1:6" ht="21" customHeight="1" x14ac:dyDescent="0.25">
      <c r="A4677"/>
      <c r="B4677"/>
      <c r="C4677"/>
      <c r="D4677"/>
      <c r="E4677"/>
      <c r="F4677"/>
    </row>
    <row r="4678" spans="1:6" ht="21" customHeight="1" x14ac:dyDescent="0.25">
      <c r="A4678"/>
      <c r="B4678"/>
      <c r="C4678"/>
      <c r="D4678"/>
      <c r="E4678"/>
      <c r="F4678"/>
    </row>
    <row r="4679" spans="1:6" ht="21" customHeight="1" x14ac:dyDescent="0.25">
      <c r="A4679"/>
      <c r="B4679"/>
      <c r="C4679"/>
      <c r="D4679"/>
      <c r="E4679"/>
      <c r="F4679"/>
    </row>
    <row r="4680" spans="1:6" ht="21" customHeight="1" x14ac:dyDescent="0.25">
      <c r="A4680"/>
      <c r="B4680"/>
      <c r="C4680"/>
      <c r="D4680"/>
      <c r="E4680"/>
      <c r="F4680"/>
    </row>
    <row r="4681" spans="1:6" ht="21" customHeight="1" x14ac:dyDescent="0.25">
      <c r="A4681"/>
      <c r="B4681"/>
      <c r="C4681"/>
      <c r="D4681"/>
      <c r="E4681"/>
      <c r="F4681"/>
    </row>
    <row r="4682" spans="1:6" ht="21" customHeight="1" x14ac:dyDescent="0.25">
      <c r="A4682"/>
      <c r="B4682"/>
      <c r="C4682"/>
      <c r="D4682"/>
      <c r="E4682"/>
      <c r="F4682"/>
    </row>
    <row r="4683" spans="1:6" ht="21" customHeight="1" x14ac:dyDescent="0.25">
      <c r="A4683"/>
      <c r="B4683"/>
      <c r="C4683"/>
      <c r="D4683"/>
      <c r="E4683"/>
      <c r="F4683"/>
    </row>
    <row r="4684" spans="1:6" ht="21" customHeight="1" x14ac:dyDescent="0.25">
      <c r="A4684"/>
      <c r="B4684"/>
      <c r="C4684"/>
      <c r="D4684"/>
      <c r="E4684"/>
      <c r="F4684"/>
    </row>
    <row r="4685" spans="1:6" ht="21" customHeight="1" x14ac:dyDescent="0.25">
      <c r="A4685"/>
      <c r="B4685"/>
      <c r="C4685"/>
      <c r="D4685"/>
      <c r="E4685"/>
      <c r="F4685"/>
    </row>
    <row r="4686" spans="1:6" ht="21" customHeight="1" x14ac:dyDescent="0.25">
      <c r="A4686"/>
      <c r="B4686"/>
      <c r="C4686"/>
      <c r="D4686"/>
      <c r="E4686"/>
      <c r="F4686"/>
    </row>
    <row r="4687" spans="1:6" ht="21" customHeight="1" x14ac:dyDescent="0.25">
      <c r="A4687"/>
      <c r="B4687"/>
      <c r="C4687"/>
      <c r="D4687"/>
      <c r="E4687"/>
      <c r="F4687"/>
    </row>
    <row r="4688" spans="1:6" ht="21" customHeight="1" x14ac:dyDescent="0.25">
      <c r="A4688"/>
      <c r="B4688"/>
      <c r="C4688"/>
      <c r="D4688"/>
      <c r="E4688"/>
      <c r="F4688"/>
    </row>
    <row r="4689" spans="1:6" ht="21" customHeight="1" x14ac:dyDescent="0.25">
      <c r="A4689"/>
      <c r="B4689"/>
      <c r="C4689"/>
      <c r="D4689"/>
      <c r="E4689"/>
      <c r="F4689"/>
    </row>
    <row r="4690" spans="1:6" ht="21" customHeight="1" x14ac:dyDescent="0.25">
      <c r="A4690"/>
      <c r="B4690"/>
      <c r="C4690"/>
      <c r="D4690"/>
      <c r="E4690"/>
      <c r="F4690"/>
    </row>
    <row r="4691" spans="1:6" ht="21" customHeight="1" x14ac:dyDescent="0.25">
      <c r="A4691"/>
      <c r="B4691"/>
      <c r="C4691"/>
      <c r="D4691"/>
      <c r="E4691"/>
      <c r="F4691"/>
    </row>
    <row r="4692" spans="1:6" ht="21" customHeight="1" x14ac:dyDescent="0.25">
      <c r="A4692"/>
      <c r="B4692"/>
      <c r="C4692"/>
      <c r="D4692"/>
      <c r="E4692"/>
      <c r="F4692"/>
    </row>
    <row r="4693" spans="1:6" ht="21" customHeight="1" x14ac:dyDescent="0.25">
      <c r="A4693"/>
      <c r="B4693"/>
      <c r="C4693"/>
      <c r="D4693"/>
      <c r="E4693"/>
      <c r="F4693"/>
    </row>
    <row r="4694" spans="1:6" ht="21" customHeight="1" x14ac:dyDescent="0.25">
      <c r="A4694"/>
      <c r="B4694"/>
      <c r="C4694"/>
      <c r="D4694"/>
      <c r="E4694"/>
      <c r="F4694"/>
    </row>
    <row r="4695" spans="1:6" ht="23.1" customHeight="1" x14ac:dyDescent="0.25">
      <c r="A4695"/>
      <c r="B4695"/>
      <c r="C4695"/>
      <c r="D4695"/>
      <c r="E4695"/>
      <c r="F4695"/>
    </row>
    <row r="4696" spans="1:6" ht="21" customHeight="1" x14ac:dyDescent="0.25">
      <c r="A4696"/>
      <c r="B4696"/>
      <c r="C4696"/>
      <c r="D4696"/>
      <c r="E4696"/>
      <c r="F4696"/>
    </row>
    <row r="4697" spans="1:6" ht="21" customHeight="1" x14ac:dyDescent="0.25">
      <c r="A4697"/>
      <c r="B4697"/>
      <c r="C4697"/>
      <c r="D4697"/>
      <c r="E4697"/>
      <c r="F4697"/>
    </row>
    <row r="4698" spans="1:6" ht="21" customHeight="1" x14ac:dyDescent="0.25">
      <c r="A4698"/>
      <c r="B4698"/>
      <c r="C4698"/>
      <c r="D4698"/>
      <c r="E4698"/>
      <c r="F4698"/>
    </row>
    <row r="4699" spans="1:6" ht="21" customHeight="1" x14ac:dyDescent="0.25">
      <c r="A4699"/>
      <c r="B4699"/>
      <c r="C4699"/>
      <c r="D4699"/>
      <c r="E4699"/>
      <c r="F4699"/>
    </row>
    <row r="4700" spans="1:6" ht="21" customHeight="1" x14ac:dyDescent="0.25">
      <c r="A4700"/>
      <c r="B4700"/>
      <c r="C4700"/>
      <c r="D4700"/>
      <c r="E4700"/>
      <c r="F4700"/>
    </row>
    <row r="4701" spans="1:6" ht="21" customHeight="1" x14ac:dyDescent="0.25">
      <c r="A4701"/>
      <c r="B4701"/>
      <c r="C4701"/>
      <c r="D4701"/>
      <c r="E4701"/>
      <c r="F4701"/>
    </row>
    <row r="4702" spans="1:6" ht="21" customHeight="1" x14ac:dyDescent="0.25">
      <c r="A4702"/>
      <c r="B4702"/>
      <c r="C4702"/>
      <c r="D4702"/>
      <c r="E4702"/>
      <c r="F4702"/>
    </row>
    <row r="4703" spans="1:6" ht="21" customHeight="1" x14ac:dyDescent="0.25">
      <c r="A4703"/>
      <c r="B4703"/>
      <c r="C4703"/>
      <c r="D4703"/>
      <c r="E4703"/>
      <c r="F4703"/>
    </row>
    <row r="4704" spans="1:6" ht="21" customHeight="1" x14ac:dyDescent="0.25">
      <c r="A4704"/>
      <c r="B4704"/>
      <c r="C4704"/>
      <c r="D4704"/>
      <c r="E4704"/>
      <c r="F4704"/>
    </row>
    <row r="4705" spans="1:6" ht="21" customHeight="1" x14ac:dyDescent="0.25">
      <c r="A4705"/>
      <c r="B4705"/>
      <c r="C4705"/>
      <c r="D4705"/>
      <c r="E4705"/>
      <c r="F4705"/>
    </row>
    <row r="4706" spans="1:6" ht="21" customHeight="1" x14ac:dyDescent="0.25">
      <c r="A4706"/>
      <c r="B4706"/>
      <c r="C4706"/>
      <c r="D4706"/>
      <c r="E4706"/>
      <c r="F4706"/>
    </row>
    <row r="4707" spans="1:6" ht="21" customHeight="1" x14ac:dyDescent="0.25">
      <c r="A4707"/>
      <c r="B4707"/>
      <c r="C4707"/>
      <c r="D4707"/>
      <c r="E4707"/>
      <c r="F4707"/>
    </row>
    <row r="4708" spans="1:6" ht="21" customHeight="1" x14ac:dyDescent="0.25">
      <c r="A4708"/>
      <c r="B4708"/>
      <c r="C4708"/>
      <c r="D4708"/>
      <c r="E4708"/>
      <c r="F4708"/>
    </row>
    <row r="4709" spans="1:6" ht="21" customHeight="1" x14ac:dyDescent="0.25">
      <c r="A4709"/>
      <c r="B4709"/>
      <c r="C4709"/>
      <c r="D4709"/>
      <c r="E4709"/>
      <c r="F4709"/>
    </row>
    <row r="4710" spans="1:6" ht="21" customHeight="1" x14ac:dyDescent="0.25">
      <c r="A4710"/>
      <c r="B4710"/>
      <c r="C4710"/>
      <c r="D4710"/>
      <c r="E4710"/>
      <c r="F4710"/>
    </row>
    <row r="4711" spans="1:6" ht="21" customHeight="1" x14ac:dyDescent="0.25">
      <c r="A4711"/>
      <c r="B4711"/>
      <c r="C4711"/>
      <c r="D4711"/>
      <c r="E4711"/>
      <c r="F4711"/>
    </row>
    <row r="4712" spans="1:6" ht="21" customHeight="1" x14ac:dyDescent="0.25">
      <c r="A4712"/>
      <c r="B4712"/>
      <c r="C4712"/>
      <c r="D4712"/>
      <c r="E4712"/>
      <c r="F4712"/>
    </row>
    <row r="4713" spans="1:6" ht="21" customHeight="1" x14ac:dyDescent="0.25">
      <c r="A4713"/>
      <c r="B4713"/>
      <c r="C4713"/>
      <c r="D4713"/>
      <c r="E4713"/>
      <c r="F4713"/>
    </row>
    <row r="4714" spans="1:6" ht="21" customHeight="1" x14ac:dyDescent="0.25">
      <c r="A4714"/>
      <c r="B4714"/>
      <c r="C4714"/>
      <c r="D4714"/>
      <c r="E4714"/>
      <c r="F4714"/>
    </row>
    <row r="4715" spans="1:6" ht="21" customHeight="1" x14ac:dyDescent="0.25">
      <c r="A4715"/>
      <c r="B4715"/>
      <c r="C4715"/>
      <c r="D4715"/>
      <c r="E4715"/>
      <c r="F4715"/>
    </row>
    <row r="4716" spans="1:6" ht="21" customHeight="1" x14ac:dyDescent="0.25">
      <c r="A4716"/>
      <c r="B4716"/>
      <c r="C4716"/>
      <c r="D4716"/>
      <c r="E4716"/>
      <c r="F4716"/>
    </row>
    <row r="4717" spans="1:6" ht="21" customHeight="1" x14ac:dyDescent="0.25">
      <c r="A4717"/>
      <c r="B4717"/>
      <c r="C4717"/>
      <c r="D4717"/>
      <c r="E4717"/>
      <c r="F4717"/>
    </row>
    <row r="4718" spans="1:6" ht="21" customHeight="1" x14ac:dyDescent="0.25">
      <c r="A4718"/>
      <c r="B4718"/>
      <c r="C4718"/>
      <c r="D4718"/>
      <c r="E4718"/>
      <c r="F4718"/>
    </row>
    <row r="4719" spans="1:6" ht="23.1" customHeight="1" x14ac:dyDescent="0.25">
      <c r="A4719"/>
      <c r="B4719"/>
      <c r="C4719"/>
      <c r="D4719"/>
      <c r="E4719"/>
      <c r="F4719"/>
    </row>
    <row r="4720" spans="1:6" ht="21" customHeight="1" x14ac:dyDescent="0.25">
      <c r="A4720"/>
      <c r="B4720"/>
      <c r="C4720"/>
      <c r="D4720"/>
      <c r="E4720"/>
      <c r="F4720"/>
    </row>
    <row r="4721" spans="1:6" ht="21" customHeight="1" x14ac:dyDescent="0.25">
      <c r="A4721"/>
      <c r="B4721"/>
      <c r="C4721"/>
      <c r="D4721"/>
      <c r="E4721"/>
      <c r="F4721"/>
    </row>
    <row r="4722" spans="1:6" ht="21" customHeight="1" x14ac:dyDescent="0.25">
      <c r="A4722"/>
      <c r="B4722"/>
      <c r="C4722"/>
      <c r="D4722"/>
      <c r="E4722"/>
      <c r="F4722"/>
    </row>
    <row r="4723" spans="1:6" ht="21" customHeight="1" x14ac:dyDescent="0.25">
      <c r="A4723"/>
      <c r="B4723"/>
      <c r="C4723"/>
      <c r="D4723"/>
      <c r="E4723"/>
      <c r="F4723"/>
    </row>
    <row r="4724" spans="1:6" ht="21" customHeight="1" x14ac:dyDescent="0.25">
      <c r="A4724"/>
      <c r="B4724"/>
      <c r="C4724"/>
      <c r="D4724"/>
      <c r="E4724"/>
      <c r="F4724"/>
    </row>
    <row r="4725" spans="1:6" ht="21" customHeight="1" x14ac:dyDescent="0.25">
      <c r="A4725"/>
      <c r="B4725"/>
      <c r="C4725"/>
      <c r="D4725"/>
      <c r="E4725"/>
      <c r="F4725"/>
    </row>
    <row r="4726" spans="1:6" ht="21" customHeight="1" x14ac:dyDescent="0.25">
      <c r="A4726"/>
      <c r="B4726"/>
      <c r="C4726"/>
      <c r="D4726"/>
      <c r="E4726"/>
      <c r="F4726"/>
    </row>
    <row r="4727" spans="1:6" ht="21" customHeight="1" x14ac:dyDescent="0.25">
      <c r="A4727"/>
      <c r="B4727"/>
      <c r="C4727"/>
      <c r="D4727"/>
      <c r="E4727"/>
      <c r="F4727"/>
    </row>
    <row r="4728" spans="1:6" ht="21" customHeight="1" x14ac:dyDescent="0.25">
      <c r="A4728"/>
      <c r="B4728"/>
      <c r="C4728"/>
      <c r="D4728"/>
      <c r="E4728"/>
      <c r="F4728"/>
    </row>
    <row r="4729" spans="1:6" ht="21" customHeight="1" x14ac:dyDescent="0.25">
      <c r="A4729"/>
      <c r="B4729"/>
      <c r="C4729"/>
      <c r="D4729"/>
      <c r="E4729"/>
      <c r="F4729"/>
    </row>
    <row r="4730" spans="1:6" ht="21" customHeight="1" x14ac:dyDescent="0.25">
      <c r="A4730"/>
      <c r="B4730"/>
      <c r="C4730"/>
      <c r="D4730"/>
      <c r="E4730"/>
      <c r="F4730"/>
    </row>
    <row r="4731" spans="1:6" ht="21" customHeight="1" x14ac:dyDescent="0.25">
      <c r="A4731"/>
      <c r="B4731"/>
      <c r="C4731"/>
      <c r="D4731"/>
      <c r="E4731"/>
      <c r="F4731"/>
    </row>
    <row r="4732" spans="1:6" ht="21" customHeight="1" x14ac:dyDescent="0.25">
      <c r="A4732"/>
      <c r="B4732"/>
      <c r="C4732"/>
      <c r="D4732"/>
      <c r="E4732"/>
      <c r="F4732"/>
    </row>
    <row r="4733" spans="1:6" ht="21" customHeight="1" x14ac:dyDescent="0.25">
      <c r="A4733"/>
      <c r="B4733"/>
      <c r="C4733"/>
      <c r="D4733"/>
      <c r="E4733"/>
      <c r="F4733"/>
    </row>
    <row r="4734" spans="1:6" ht="21" customHeight="1" x14ac:dyDescent="0.25">
      <c r="A4734"/>
      <c r="B4734"/>
      <c r="C4734"/>
      <c r="D4734"/>
      <c r="E4734"/>
      <c r="F4734"/>
    </row>
    <row r="4735" spans="1:6" ht="21" customHeight="1" x14ac:dyDescent="0.25">
      <c r="A4735"/>
      <c r="B4735"/>
      <c r="C4735"/>
      <c r="D4735"/>
      <c r="E4735"/>
      <c r="F4735"/>
    </row>
    <row r="4736" spans="1:6" ht="21" customHeight="1" x14ac:dyDescent="0.25">
      <c r="A4736"/>
      <c r="B4736"/>
      <c r="C4736"/>
      <c r="D4736"/>
      <c r="E4736"/>
      <c r="F4736"/>
    </row>
    <row r="4737" spans="1:6" ht="21" customHeight="1" x14ac:dyDescent="0.25">
      <c r="A4737"/>
      <c r="B4737"/>
      <c r="C4737"/>
      <c r="D4737"/>
      <c r="E4737"/>
      <c r="F4737"/>
    </row>
    <row r="4738" spans="1:6" ht="21" customHeight="1" x14ac:dyDescent="0.25">
      <c r="A4738"/>
      <c r="B4738"/>
      <c r="C4738"/>
      <c r="D4738"/>
      <c r="E4738"/>
      <c r="F4738"/>
    </row>
    <row r="4739" spans="1:6" ht="21" customHeight="1" x14ac:dyDescent="0.25">
      <c r="A4739"/>
      <c r="B4739"/>
      <c r="C4739"/>
      <c r="D4739"/>
      <c r="E4739"/>
      <c r="F4739"/>
    </row>
    <row r="4740" spans="1:6" ht="21" customHeight="1" x14ac:dyDescent="0.25">
      <c r="A4740"/>
      <c r="B4740"/>
      <c r="C4740"/>
      <c r="D4740"/>
      <c r="E4740"/>
      <c r="F4740"/>
    </row>
    <row r="4741" spans="1:6" ht="21" customHeight="1" x14ac:dyDescent="0.25">
      <c r="A4741"/>
      <c r="B4741"/>
      <c r="C4741"/>
      <c r="D4741"/>
      <c r="E4741"/>
      <c r="F4741"/>
    </row>
    <row r="4742" spans="1:6" ht="21" customHeight="1" x14ac:dyDescent="0.25">
      <c r="A4742"/>
      <c r="B4742"/>
      <c r="C4742"/>
      <c r="D4742"/>
      <c r="E4742"/>
      <c r="F4742"/>
    </row>
    <row r="4743" spans="1:6" ht="23.1" customHeight="1" x14ac:dyDescent="0.25">
      <c r="A4743"/>
      <c r="B4743"/>
      <c r="C4743"/>
      <c r="D4743"/>
      <c r="E4743"/>
      <c r="F4743"/>
    </row>
    <row r="4744" spans="1:6" ht="21" customHeight="1" x14ac:dyDescent="0.25">
      <c r="A4744"/>
      <c r="B4744"/>
      <c r="C4744"/>
      <c r="D4744"/>
      <c r="E4744"/>
      <c r="F4744"/>
    </row>
    <row r="4745" spans="1:6" ht="21" customHeight="1" x14ac:dyDescent="0.25">
      <c r="A4745"/>
      <c r="B4745"/>
      <c r="C4745"/>
      <c r="D4745"/>
      <c r="E4745"/>
      <c r="F4745"/>
    </row>
    <row r="4746" spans="1:6" ht="21" customHeight="1" x14ac:dyDescent="0.25">
      <c r="A4746"/>
      <c r="B4746"/>
      <c r="C4746"/>
      <c r="D4746"/>
      <c r="E4746"/>
      <c r="F4746"/>
    </row>
    <row r="4747" spans="1:6" ht="21" customHeight="1" x14ac:dyDescent="0.25">
      <c r="A4747"/>
      <c r="B4747"/>
      <c r="C4747"/>
      <c r="D4747"/>
      <c r="E4747"/>
      <c r="F4747"/>
    </row>
    <row r="4748" spans="1:6" ht="21" customHeight="1" x14ac:dyDescent="0.25">
      <c r="A4748"/>
      <c r="B4748"/>
      <c r="C4748"/>
      <c r="D4748"/>
      <c r="E4748"/>
      <c r="F4748"/>
    </row>
    <row r="4749" spans="1:6" ht="21" customHeight="1" x14ac:dyDescent="0.25">
      <c r="A4749"/>
      <c r="B4749"/>
      <c r="C4749"/>
      <c r="D4749"/>
      <c r="E4749"/>
      <c r="F4749"/>
    </row>
    <row r="4750" spans="1:6" ht="21" customHeight="1" x14ac:dyDescent="0.25">
      <c r="A4750"/>
      <c r="B4750"/>
      <c r="C4750"/>
      <c r="D4750"/>
      <c r="E4750"/>
      <c r="F4750"/>
    </row>
    <row r="4751" spans="1:6" ht="21" customHeight="1" x14ac:dyDescent="0.25">
      <c r="A4751"/>
      <c r="B4751"/>
      <c r="C4751"/>
      <c r="D4751"/>
      <c r="E4751"/>
      <c r="F4751"/>
    </row>
    <row r="4752" spans="1:6" ht="21" customHeight="1" x14ac:dyDescent="0.25">
      <c r="A4752"/>
      <c r="B4752"/>
      <c r="C4752"/>
      <c r="D4752"/>
      <c r="E4752"/>
      <c r="F4752"/>
    </row>
    <row r="4753" spans="1:6" ht="21" customHeight="1" x14ac:dyDescent="0.25">
      <c r="A4753"/>
      <c r="B4753"/>
      <c r="C4753"/>
      <c r="D4753"/>
      <c r="E4753"/>
      <c r="F4753"/>
    </row>
    <row r="4754" spans="1:6" ht="21" customHeight="1" x14ac:dyDescent="0.25">
      <c r="A4754"/>
      <c r="B4754"/>
      <c r="C4754"/>
      <c r="D4754"/>
      <c r="E4754"/>
      <c r="F4754"/>
    </row>
    <row r="4755" spans="1:6" ht="21" customHeight="1" x14ac:dyDescent="0.25">
      <c r="A4755"/>
      <c r="B4755"/>
      <c r="C4755"/>
      <c r="D4755"/>
      <c r="E4755"/>
      <c r="F4755"/>
    </row>
    <row r="4756" spans="1:6" ht="21" customHeight="1" x14ac:dyDescent="0.25">
      <c r="A4756"/>
      <c r="B4756"/>
      <c r="C4756"/>
      <c r="D4756"/>
      <c r="E4756"/>
      <c r="F4756"/>
    </row>
    <row r="4757" spans="1:6" ht="21" customHeight="1" x14ac:dyDescent="0.25">
      <c r="A4757"/>
      <c r="B4757"/>
      <c r="C4757"/>
      <c r="D4757"/>
      <c r="E4757"/>
      <c r="F4757"/>
    </row>
    <row r="4758" spans="1:6" ht="21" customHeight="1" x14ac:dyDescent="0.25">
      <c r="A4758"/>
      <c r="B4758"/>
      <c r="C4758"/>
      <c r="D4758"/>
      <c r="E4758"/>
      <c r="F4758"/>
    </row>
    <row r="4759" spans="1:6" ht="21" customHeight="1" x14ac:dyDescent="0.25">
      <c r="A4759"/>
      <c r="B4759"/>
      <c r="C4759"/>
      <c r="D4759"/>
      <c r="E4759"/>
      <c r="F4759"/>
    </row>
    <row r="4760" spans="1:6" ht="21" customHeight="1" x14ac:dyDescent="0.25">
      <c r="A4760"/>
      <c r="B4760"/>
      <c r="C4760"/>
      <c r="D4760"/>
      <c r="E4760"/>
      <c r="F4760"/>
    </row>
    <row r="4761" spans="1:6" ht="21" customHeight="1" x14ac:dyDescent="0.25">
      <c r="A4761"/>
      <c r="B4761"/>
      <c r="C4761"/>
      <c r="D4761"/>
      <c r="E4761"/>
      <c r="F4761"/>
    </row>
    <row r="4762" spans="1:6" ht="21" customHeight="1" x14ac:dyDescent="0.25">
      <c r="A4762"/>
      <c r="B4762"/>
      <c r="C4762"/>
      <c r="D4762"/>
      <c r="E4762"/>
      <c r="F4762"/>
    </row>
    <row r="4763" spans="1:6" ht="21" customHeight="1" x14ac:dyDescent="0.25">
      <c r="A4763"/>
      <c r="B4763"/>
      <c r="C4763"/>
      <c r="D4763"/>
      <c r="E4763"/>
      <c r="F4763"/>
    </row>
    <row r="4764" spans="1:6" ht="21" customHeight="1" x14ac:dyDescent="0.25">
      <c r="A4764"/>
      <c r="B4764"/>
      <c r="C4764"/>
      <c r="D4764"/>
      <c r="E4764"/>
      <c r="F4764"/>
    </row>
    <row r="4765" spans="1:6" ht="21" customHeight="1" x14ac:dyDescent="0.25">
      <c r="A4765"/>
      <c r="B4765"/>
      <c r="C4765"/>
      <c r="D4765"/>
      <c r="E4765"/>
      <c r="F4765"/>
    </row>
    <row r="4766" spans="1:6" ht="21" customHeight="1" x14ac:dyDescent="0.25">
      <c r="A4766"/>
      <c r="B4766"/>
      <c r="C4766"/>
      <c r="D4766"/>
      <c r="E4766"/>
      <c r="F4766"/>
    </row>
    <row r="4767" spans="1:6" ht="23.1" customHeight="1" x14ac:dyDescent="0.25">
      <c r="A4767"/>
      <c r="B4767"/>
      <c r="C4767"/>
      <c r="D4767"/>
      <c r="E4767"/>
      <c r="F4767"/>
    </row>
    <row r="4768" spans="1:6" ht="21" customHeight="1" x14ac:dyDescent="0.25">
      <c r="A4768"/>
      <c r="B4768"/>
      <c r="C4768"/>
      <c r="D4768"/>
      <c r="E4768"/>
      <c r="F4768"/>
    </row>
    <row r="4769" spans="1:6" ht="21" customHeight="1" x14ac:dyDescent="0.25">
      <c r="A4769"/>
      <c r="B4769"/>
      <c r="C4769"/>
      <c r="D4769"/>
      <c r="E4769"/>
      <c r="F4769"/>
    </row>
    <row r="4770" spans="1:6" ht="21" customHeight="1" x14ac:dyDescent="0.25">
      <c r="A4770"/>
      <c r="B4770"/>
      <c r="C4770"/>
      <c r="D4770"/>
      <c r="E4770"/>
      <c r="F4770"/>
    </row>
    <row r="4771" spans="1:6" ht="21" customHeight="1" x14ac:dyDescent="0.25">
      <c r="A4771"/>
      <c r="B4771"/>
      <c r="C4771"/>
      <c r="D4771"/>
      <c r="E4771"/>
      <c r="F4771"/>
    </row>
    <row r="4772" spans="1:6" ht="21" customHeight="1" x14ac:dyDescent="0.25">
      <c r="A4772"/>
      <c r="B4772"/>
      <c r="C4772"/>
      <c r="D4772"/>
      <c r="E4772"/>
      <c r="F4772"/>
    </row>
    <row r="4773" spans="1:6" ht="21" customHeight="1" x14ac:dyDescent="0.25">
      <c r="A4773"/>
      <c r="B4773"/>
      <c r="C4773"/>
      <c r="D4773"/>
      <c r="E4773"/>
      <c r="F4773"/>
    </row>
    <row r="4774" spans="1:6" ht="21" customHeight="1" x14ac:dyDescent="0.25">
      <c r="A4774"/>
      <c r="B4774"/>
      <c r="C4774"/>
      <c r="D4774"/>
      <c r="E4774"/>
      <c r="F4774"/>
    </row>
    <row r="4775" spans="1:6" ht="21" customHeight="1" x14ac:dyDescent="0.25">
      <c r="A4775"/>
      <c r="B4775"/>
      <c r="C4775"/>
      <c r="D4775"/>
      <c r="E4775"/>
      <c r="F4775"/>
    </row>
    <row r="4776" spans="1:6" ht="21" customHeight="1" x14ac:dyDescent="0.25">
      <c r="A4776"/>
      <c r="B4776"/>
      <c r="C4776"/>
      <c r="D4776"/>
      <c r="E4776"/>
      <c r="F4776"/>
    </row>
    <row r="4777" spans="1:6" ht="21" customHeight="1" x14ac:dyDescent="0.25">
      <c r="A4777"/>
      <c r="B4777"/>
      <c r="C4777"/>
      <c r="D4777"/>
      <c r="E4777"/>
      <c r="F4777"/>
    </row>
    <row r="4778" spans="1:6" ht="21" customHeight="1" x14ac:dyDescent="0.25">
      <c r="A4778"/>
      <c r="B4778"/>
      <c r="C4778"/>
      <c r="D4778"/>
      <c r="E4778"/>
      <c r="F4778"/>
    </row>
    <row r="4779" spans="1:6" ht="21" customHeight="1" x14ac:dyDescent="0.25">
      <c r="A4779"/>
      <c r="B4779"/>
      <c r="C4779"/>
      <c r="D4779"/>
      <c r="E4779"/>
      <c r="F4779"/>
    </row>
    <row r="4780" spans="1:6" ht="21" customHeight="1" x14ac:dyDescent="0.25">
      <c r="A4780"/>
      <c r="B4780"/>
      <c r="C4780"/>
      <c r="D4780"/>
      <c r="E4780"/>
      <c r="F4780"/>
    </row>
    <row r="4781" spans="1:6" ht="21" customHeight="1" x14ac:dyDescent="0.25">
      <c r="A4781"/>
      <c r="B4781"/>
      <c r="C4781"/>
      <c r="D4781"/>
      <c r="E4781"/>
      <c r="F4781"/>
    </row>
    <row r="4782" spans="1:6" ht="21" customHeight="1" x14ac:dyDescent="0.25">
      <c r="A4782"/>
      <c r="B4782"/>
      <c r="C4782"/>
      <c r="D4782"/>
      <c r="E4782"/>
      <c r="F4782"/>
    </row>
    <row r="4783" spans="1:6" ht="21" customHeight="1" x14ac:dyDescent="0.25">
      <c r="A4783"/>
      <c r="B4783"/>
      <c r="C4783"/>
      <c r="D4783"/>
      <c r="E4783"/>
      <c r="F4783"/>
    </row>
    <row r="4784" spans="1:6" ht="21" customHeight="1" x14ac:dyDescent="0.25">
      <c r="A4784"/>
      <c r="B4784"/>
      <c r="C4784"/>
      <c r="D4784"/>
      <c r="E4784"/>
      <c r="F4784"/>
    </row>
    <row r="4785" spans="1:6" ht="21" customHeight="1" x14ac:dyDescent="0.25">
      <c r="A4785"/>
      <c r="B4785"/>
      <c r="C4785"/>
      <c r="D4785"/>
      <c r="E4785"/>
      <c r="F4785"/>
    </row>
    <row r="4786" spans="1:6" ht="21" customHeight="1" x14ac:dyDescent="0.25">
      <c r="A4786"/>
      <c r="B4786"/>
      <c r="C4786"/>
      <c r="D4786"/>
      <c r="E4786"/>
      <c r="F4786"/>
    </row>
    <row r="4787" spans="1:6" ht="21" customHeight="1" x14ac:dyDescent="0.25">
      <c r="A4787"/>
      <c r="B4787"/>
      <c r="C4787"/>
      <c r="D4787"/>
      <c r="E4787"/>
      <c r="F4787"/>
    </row>
    <row r="4788" spans="1:6" ht="21" customHeight="1" x14ac:dyDescent="0.25">
      <c r="A4788"/>
      <c r="B4788"/>
      <c r="C4788"/>
      <c r="D4788"/>
      <c r="E4788"/>
      <c r="F4788"/>
    </row>
    <row r="4789" spans="1:6" ht="21" customHeight="1" x14ac:dyDescent="0.25">
      <c r="A4789"/>
      <c r="B4789"/>
      <c r="C4789"/>
      <c r="D4789"/>
      <c r="E4789"/>
      <c r="F4789"/>
    </row>
    <row r="4790" spans="1:6" ht="21" customHeight="1" x14ac:dyDescent="0.25">
      <c r="A4790"/>
      <c r="B4790"/>
      <c r="C4790"/>
      <c r="D4790"/>
      <c r="E4790"/>
      <c r="F4790"/>
    </row>
    <row r="4791" spans="1:6" ht="23.1" customHeight="1" x14ac:dyDescent="0.25">
      <c r="A4791"/>
      <c r="B4791"/>
      <c r="C4791"/>
      <c r="D4791"/>
      <c r="E4791"/>
      <c r="F4791"/>
    </row>
    <row r="4792" spans="1:6" ht="21" customHeight="1" x14ac:dyDescent="0.25">
      <c r="A4792"/>
      <c r="B4792"/>
      <c r="C4792"/>
      <c r="D4792"/>
      <c r="E4792"/>
      <c r="F4792"/>
    </row>
    <row r="4793" spans="1:6" ht="21" customHeight="1" x14ac:dyDescent="0.25">
      <c r="A4793"/>
      <c r="B4793"/>
      <c r="C4793"/>
      <c r="D4793"/>
      <c r="E4793"/>
      <c r="F4793"/>
    </row>
    <row r="4794" spans="1:6" ht="21" customHeight="1" x14ac:dyDescent="0.25">
      <c r="A4794"/>
      <c r="B4794"/>
      <c r="C4794"/>
      <c r="D4794"/>
      <c r="E4794"/>
      <c r="F4794"/>
    </row>
    <row r="4795" spans="1:6" ht="21" customHeight="1" x14ac:dyDescent="0.25">
      <c r="A4795"/>
      <c r="B4795"/>
      <c r="C4795"/>
      <c r="D4795"/>
      <c r="E4795"/>
      <c r="F4795"/>
    </row>
    <row r="4796" spans="1:6" ht="21" customHeight="1" x14ac:dyDescent="0.25">
      <c r="A4796"/>
      <c r="B4796"/>
      <c r="C4796"/>
      <c r="D4796"/>
      <c r="E4796"/>
      <c r="F4796"/>
    </row>
    <row r="4797" spans="1:6" ht="21" customHeight="1" x14ac:dyDescent="0.25">
      <c r="A4797"/>
      <c r="B4797"/>
      <c r="C4797"/>
      <c r="D4797"/>
      <c r="E4797"/>
      <c r="F4797"/>
    </row>
    <row r="4798" spans="1:6" ht="21" customHeight="1" x14ac:dyDescent="0.25">
      <c r="A4798"/>
      <c r="B4798"/>
      <c r="C4798"/>
      <c r="D4798"/>
      <c r="E4798"/>
      <c r="F4798"/>
    </row>
    <row r="4799" spans="1:6" ht="21" customHeight="1" x14ac:dyDescent="0.25">
      <c r="A4799"/>
      <c r="B4799"/>
      <c r="C4799"/>
      <c r="D4799"/>
      <c r="E4799"/>
      <c r="F4799"/>
    </row>
    <row r="4800" spans="1:6" ht="21" customHeight="1" x14ac:dyDescent="0.25">
      <c r="A4800"/>
      <c r="B4800"/>
      <c r="C4800"/>
      <c r="D4800"/>
      <c r="E4800"/>
      <c r="F4800"/>
    </row>
    <row r="4801" spans="1:6" ht="21" customHeight="1" x14ac:dyDescent="0.25">
      <c r="A4801"/>
      <c r="B4801"/>
      <c r="C4801"/>
      <c r="D4801"/>
      <c r="E4801"/>
      <c r="F4801"/>
    </row>
    <row r="4802" spans="1:6" ht="21" customHeight="1" x14ac:dyDescent="0.25">
      <c r="A4802"/>
      <c r="B4802"/>
      <c r="C4802"/>
      <c r="D4802"/>
      <c r="E4802"/>
      <c r="F4802"/>
    </row>
    <row r="4803" spans="1:6" ht="21" customHeight="1" x14ac:dyDescent="0.25">
      <c r="A4803"/>
      <c r="B4803"/>
      <c r="C4803"/>
      <c r="D4803"/>
      <c r="E4803"/>
      <c r="F4803"/>
    </row>
    <row r="4804" spans="1:6" ht="21" customHeight="1" x14ac:dyDescent="0.25">
      <c r="A4804"/>
      <c r="B4804"/>
      <c r="C4804"/>
      <c r="D4804"/>
      <c r="E4804"/>
      <c r="F4804"/>
    </row>
    <row r="4805" spans="1:6" ht="21" customHeight="1" x14ac:dyDescent="0.25">
      <c r="A4805"/>
      <c r="B4805"/>
      <c r="C4805"/>
      <c r="D4805"/>
      <c r="E4805"/>
      <c r="F4805"/>
    </row>
    <row r="4806" spans="1:6" ht="21" customHeight="1" x14ac:dyDescent="0.25">
      <c r="A4806"/>
      <c r="B4806"/>
      <c r="C4806"/>
      <c r="D4806"/>
      <c r="E4806"/>
      <c r="F4806"/>
    </row>
    <row r="4807" spans="1:6" ht="21" customHeight="1" x14ac:dyDescent="0.25">
      <c r="A4807"/>
      <c r="B4807"/>
      <c r="C4807"/>
      <c r="D4807"/>
      <c r="E4807"/>
      <c r="F4807"/>
    </row>
    <row r="4808" spans="1:6" ht="21" customHeight="1" x14ac:dyDescent="0.25">
      <c r="A4808"/>
      <c r="B4808"/>
      <c r="C4808"/>
      <c r="D4808"/>
      <c r="E4808"/>
      <c r="F4808"/>
    </row>
    <row r="4809" spans="1:6" ht="21" customHeight="1" x14ac:dyDescent="0.25">
      <c r="A4809"/>
      <c r="B4809"/>
      <c r="C4809"/>
      <c r="D4809"/>
      <c r="E4809"/>
      <c r="F4809"/>
    </row>
    <row r="4810" spans="1:6" ht="21" customHeight="1" x14ac:dyDescent="0.25">
      <c r="A4810"/>
      <c r="B4810"/>
      <c r="C4810"/>
      <c r="D4810"/>
      <c r="E4810"/>
      <c r="F4810"/>
    </row>
    <row r="4811" spans="1:6" ht="21" customHeight="1" x14ac:dyDescent="0.25">
      <c r="A4811"/>
      <c r="B4811"/>
      <c r="C4811"/>
      <c r="D4811"/>
      <c r="E4811"/>
      <c r="F4811"/>
    </row>
    <row r="4812" spans="1:6" ht="21" customHeight="1" x14ac:dyDescent="0.25">
      <c r="A4812"/>
      <c r="B4812"/>
      <c r="C4812"/>
      <c r="D4812"/>
      <c r="E4812"/>
      <c r="F4812"/>
    </row>
    <row r="4813" spans="1:6" ht="21" customHeight="1" x14ac:dyDescent="0.25">
      <c r="A4813"/>
      <c r="B4813"/>
      <c r="C4813"/>
      <c r="D4813"/>
      <c r="E4813"/>
      <c r="F4813"/>
    </row>
    <row r="4814" spans="1:6" ht="21" customHeight="1" x14ac:dyDescent="0.25">
      <c r="A4814"/>
      <c r="B4814"/>
      <c r="C4814"/>
      <c r="D4814"/>
      <c r="E4814"/>
      <c r="F4814"/>
    </row>
    <row r="4815" spans="1:6" ht="23.1" customHeight="1" x14ac:dyDescent="0.25">
      <c r="A4815"/>
      <c r="B4815"/>
      <c r="C4815"/>
      <c r="D4815"/>
      <c r="E4815"/>
      <c r="F4815"/>
    </row>
    <row r="4816" spans="1:6" ht="21" customHeight="1" x14ac:dyDescent="0.25">
      <c r="A4816"/>
      <c r="B4816"/>
      <c r="C4816"/>
      <c r="D4816"/>
      <c r="E4816"/>
      <c r="F4816"/>
    </row>
    <row r="4817" spans="1:6" ht="21" customHeight="1" x14ac:dyDescent="0.25">
      <c r="A4817"/>
      <c r="B4817"/>
      <c r="C4817"/>
      <c r="D4817"/>
      <c r="E4817"/>
      <c r="F4817"/>
    </row>
    <row r="4818" spans="1:6" ht="21" customHeight="1" x14ac:dyDescent="0.25">
      <c r="A4818"/>
      <c r="B4818"/>
      <c r="C4818"/>
      <c r="D4818"/>
      <c r="E4818"/>
      <c r="F4818"/>
    </row>
    <row r="4819" spans="1:6" ht="21" customHeight="1" x14ac:dyDescent="0.25">
      <c r="A4819"/>
      <c r="B4819"/>
      <c r="C4819"/>
      <c r="D4819"/>
      <c r="E4819"/>
      <c r="F4819"/>
    </row>
    <row r="4820" spans="1:6" ht="21" customHeight="1" x14ac:dyDescent="0.25">
      <c r="A4820"/>
      <c r="B4820"/>
      <c r="C4820"/>
      <c r="D4820"/>
      <c r="E4820"/>
      <c r="F4820"/>
    </row>
    <row r="4821" spans="1:6" ht="21" customHeight="1" x14ac:dyDescent="0.25">
      <c r="A4821"/>
      <c r="B4821"/>
      <c r="C4821"/>
      <c r="D4821"/>
      <c r="E4821"/>
      <c r="F4821"/>
    </row>
    <row r="4822" spans="1:6" ht="21" customHeight="1" x14ac:dyDescent="0.25">
      <c r="A4822"/>
      <c r="B4822"/>
      <c r="C4822"/>
      <c r="D4822"/>
      <c r="E4822"/>
      <c r="F4822"/>
    </row>
    <row r="4823" spans="1:6" ht="21" customHeight="1" x14ac:dyDescent="0.25">
      <c r="A4823"/>
      <c r="B4823"/>
      <c r="C4823"/>
      <c r="D4823"/>
      <c r="E4823"/>
      <c r="F4823"/>
    </row>
    <row r="4824" spans="1:6" ht="21" customHeight="1" x14ac:dyDescent="0.25">
      <c r="A4824"/>
      <c r="B4824"/>
      <c r="C4824"/>
      <c r="D4824"/>
      <c r="E4824"/>
      <c r="F4824"/>
    </row>
    <row r="4825" spans="1:6" ht="21" customHeight="1" x14ac:dyDescent="0.25">
      <c r="A4825"/>
      <c r="B4825"/>
      <c r="C4825"/>
      <c r="D4825"/>
      <c r="E4825"/>
      <c r="F4825"/>
    </row>
    <row r="4826" spans="1:6" ht="21" customHeight="1" x14ac:dyDescent="0.25">
      <c r="A4826"/>
      <c r="B4826"/>
      <c r="C4826"/>
      <c r="D4826"/>
      <c r="E4826"/>
      <c r="F4826"/>
    </row>
    <row r="4827" spans="1:6" ht="21" customHeight="1" x14ac:dyDescent="0.25">
      <c r="A4827"/>
      <c r="B4827"/>
      <c r="C4827"/>
      <c r="D4827"/>
      <c r="E4827"/>
      <c r="F4827"/>
    </row>
    <row r="4828" spans="1:6" ht="21" customHeight="1" x14ac:dyDescent="0.25">
      <c r="A4828"/>
      <c r="B4828"/>
      <c r="C4828"/>
      <c r="D4828"/>
      <c r="E4828"/>
      <c r="F4828"/>
    </row>
    <row r="4829" spans="1:6" ht="21" customHeight="1" x14ac:dyDescent="0.25">
      <c r="A4829"/>
      <c r="B4829"/>
      <c r="C4829"/>
      <c r="D4829"/>
      <c r="E4829"/>
      <c r="F4829"/>
    </row>
    <row r="4830" spans="1:6" ht="21" customHeight="1" x14ac:dyDescent="0.25">
      <c r="A4830"/>
      <c r="B4830"/>
      <c r="C4830"/>
      <c r="D4830"/>
      <c r="E4830"/>
      <c r="F4830"/>
    </row>
    <row r="4831" spans="1:6" ht="21" customHeight="1" x14ac:dyDescent="0.25">
      <c r="A4831"/>
      <c r="B4831"/>
      <c r="C4831"/>
      <c r="D4831"/>
      <c r="E4831"/>
      <c r="F4831"/>
    </row>
    <row r="4832" spans="1:6" ht="21" customHeight="1" x14ac:dyDescent="0.25">
      <c r="A4832"/>
      <c r="B4832"/>
      <c r="C4832"/>
      <c r="D4832"/>
      <c r="E4832"/>
      <c r="F4832"/>
    </row>
    <row r="4833" spans="1:6" ht="21" customHeight="1" x14ac:dyDescent="0.25">
      <c r="A4833"/>
      <c r="B4833"/>
      <c r="C4833"/>
      <c r="D4833"/>
      <c r="E4833"/>
      <c r="F4833"/>
    </row>
    <row r="4834" spans="1:6" ht="21" customHeight="1" x14ac:dyDescent="0.25">
      <c r="A4834"/>
      <c r="B4834"/>
      <c r="C4834"/>
      <c r="D4834"/>
      <c r="E4834"/>
      <c r="F4834"/>
    </row>
    <row r="4835" spans="1:6" ht="21" customHeight="1" x14ac:dyDescent="0.25">
      <c r="A4835"/>
      <c r="B4835"/>
      <c r="C4835"/>
      <c r="D4835"/>
      <c r="E4835"/>
      <c r="F4835"/>
    </row>
    <row r="4836" spans="1:6" ht="21" customHeight="1" x14ac:dyDescent="0.25">
      <c r="A4836"/>
      <c r="B4836"/>
      <c r="C4836"/>
      <c r="D4836"/>
      <c r="E4836"/>
      <c r="F4836"/>
    </row>
    <row r="4837" spans="1:6" ht="21" customHeight="1" x14ac:dyDescent="0.25">
      <c r="A4837"/>
      <c r="B4837"/>
      <c r="C4837"/>
      <c r="D4837"/>
      <c r="E4837"/>
      <c r="F4837"/>
    </row>
    <row r="4838" spans="1:6" ht="21" customHeight="1" x14ac:dyDescent="0.25">
      <c r="A4838"/>
      <c r="B4838"/>
      <c r="C4838"/>
      <c r="D4838"/>
      <c r="E4838"/>
      <c r="F4838"/>
    </row>
    <row r="4839" spans="1:6" ht="23.1" customHeight="1" x14ac:dyDescent="0.25">
      <c r="A4839"/>
      <c r="B4839"/>
      <c r="C4839"/>
      <c r="D4839"/>
      <c r="E4839"/>
      <c r="F4839"/>
    </row>
    <row r="4840" spans="1:6" ht="21" customHeight="1" x14ac:dyDescent="0.25">
      <c r="A4840"/>
      <c r="B4840"/>
      <c r="C4840"/>
      <c r="D4840"/>
      <c r="E4840"/>
      <c r="F4840"/>
    </row>
    <row r="4841" spans="1:6" ht="21" customHeight="1" x14ac:dyDescent="0.25">
      <c r="A4841"/>
      <c r="B4841"/>
      <c r="C4841"/>
      <c r="D4841"/>
      <c r="E4841"/>
      <c r="F4841"/>
    </row>
    <row r="4842" spans="1:6" ht="21" customHeight="1" x14ac:dyDescent="0.25">
      <c r="A4842"/>
      <c r="B4842"/>
      <c r="C4842"/>
      <c r="D4842"/>
      <c r="E4842"/>
      <c r="F4842"/>
    </row>
    <row r="4843" spans="1:6" ht="21" customHeight="1" x14ac:dyDescent="0.25">
      <c r="A4843"/>
      <c r="B4843"/>
      <c r="C4843"/>
      <c r="D4843"/>
      <c r="E4843"/>
      <c r="F4843"/>
    </row>
    <row r="4844" spans="1:6" ht="21" customHeight="1" x14ac:dyDescent="0.25">
      <c r="A4844"/>
      <c r="B4844"/>
      <c r="C4844"/>
      <c r="D4844"/>
      <c r="E4844"/>
      <c r="F4844"/>
    </row>
    <row r="4845" spans="1:6" ht="21" customHeight="1" x14ac:dyDescent="0.25">
      <c r="A4845"/>
      <c r="B4845"/>
      <c r="C4845"/>
      <c r="D4845"/>
      <c r="E4845"/>
      <c r="F4845"/>
    </row>
    <row r="4846" spans="1:6" ht="21" customHeight="1" x14ac:dyDescent="0.25">
      <c r="A4846"/>
      <c r="B4846"/>
      <c r="C4846"/>
      <c r="D4846"/>
      <c r="E4846"/>
      <c r="F4846"/>
    </row>
    <row r="4847" spans="1:6" ht="21" customHeight="1" x14ac:dyDescent="0.25">
      <c r="A4847"/>
      <c r="B4847"/>
      <c r="C4847"/>
      <c r="D4847"/>
      <c r="E4847"/>
      <c r="F4847"/>
    </row>
    <row r="4848" spans="1:6" ht="21" customHeight="1" x14ac:dyDescent="0.25">
      <c r="A4848"/>
      <c r="B4848"/>
      <c r="C4848"/>
      <c r="D4848"/>
      <c r="E4848"/>
      <c r="F4848"/>
    </row>
    <row r="4849" spans="1:6" ht="21" customHeight="1" x14ac:dyDescent="0.25">
      <c r="A4849"/>
      <c r="B4849"/>
      <c r="C4849"/>
      <c r="D4849"/>
      <c r="E4849"/>
      <c r="F4849"/>
    </row>
    <row r="4850" spans="1:6" ht="21" customHeight="1" x14ac:dyDescent="0.25">
      <c r="A4850"/>
      <c r="B4850"/>
      <c r="C4850"/>
      <c r="D4850"/>
      <c r="E4850"/>
      <c r="F4850"/>
    </row>
    <row r="4851" spans="1:6" ht="21" customHeight="1" x14ac:dyDescent="0.25">
      <c r="A4851"/>
      <c r="B4851"/>
      <c r="C4851"/>
      <c r="D4851"/>
      <c r="E4851"/>
      <c r="F4851"/>
    </row>
    <row r="4852" spans="1:6" ht="21" customHeight="1" x14ac:dyDescent="0.25">
      <c r="A4852"/>
      <c r="B4852"/>
      <c r="C4852"/>
      <c r="D4852"/>
      <c r="E4852"/>
      <c r="F4852"/>
    </row>
    <row r="4853" spans="1:6" ht="21" customHeight="1" x14ac:dyDescent="0.25">
      <c r="A4853"/>
      <c r="B4853"/>
      <c r="C4853"/>
      <c r="D4853"/>
      <c r="E4853"/>
      <c r="F4853"/>
    </row>
    <row r="4854" spans="1:6" ht="21" customHeight="1" x14ac:dyDescent="0.25">
      <c r="A4854"/>
      <c r="B4854"/>
      <c r="C4854"/>
      <c r="D4854"/>
      <c r="E4854"/>
      <c r="F4854"/>
    </row>
    <row r="4855" spans="1:6" ht="21" customHeight="1" x14ac:dyDescent="0.25">
      <c r="A4855"/>
      <c r="B4855"/>
      <c r="C4855"/>
      <c r="D4855"/>
      <c r="E4855"/>
      <c r="F4855"/>
    </row>
    <row r="4856" spans="1:6" ht="21" customHeight="1" x14ac:dyDescent="0.25">
      <c r="A4856"/>
      <c r="B4856"/>
      <c r="C4856"/>
      <c r="D4856"/>
      <c r="E4856"/>
      <c r="F4856"/>
    </row>
    <row r="4857" spans="1:6" ht="21" customHeight="1" x14ac:dyDescent="0.25">
      <c r="A4857"/>
      <c r="B4857"/>
      <c r="C4857"/>
      <c r="D4857"/>
      <c r="E4857"/>
      <c r="F4857"/>
    </row>
    <row r="4858" spans="1:6" ht="21" customHeight="1" x14ac:dyDescent="0.25">
      <c r="A4858"/>
      <c r="B4858"/>
      <c r="C4858"/>
      <c r="D4858"/>
      <c r="E4858"/>
      <c r="F4858"/>
    </row>
    <row r="4859" spans="1:6" ht="21" customHeight="1" x14ac:dyDescent="0.25">
      <c r="A4859"/>
      <c r="B4859"/>
      <c r="C4859"/>
      <c r="D4859"/>
      <c r="E4859"/>
      <c r="F4859"/>
    </row>
    <row r="4860" spans="1:6" ht="21" customHeight="1" x14ac:dyDescent="0.25">
      <c r="A4860"/>
      <c r="B4860"/>
      <c r="C4860"/>
      <c r="D4860"/>
      <c r="E4860"/>
      <c r="F4860"/>
    </row>
    <row r="4861" spans="1:6" ht="21" customHeight="1" x14ac:dyDescent="0.25">
      <c r="A4861"/>
      <c r="B4861"/>
      <c r="C4861"/>
      <c r="D4861"/>
      <c r="E4861"/>
      <c r="F4861"/>
    </row>
    <row r="4862" spans="1:6" ht="21" customHeight="1" x14ac:dyDescent="0.25">
      <c r="A4862"/>
      <c r="B4862"/>
      <c r="C4862"/>
      <c r="D4862"/>
      <c r="E4862"/>
      <c r="F4862"/>
    </row>
    <row r="4863" spans="1:6" ht="23.1" customHeight="1" x14ac:dyDescent="0.25">
      <c r="A4863"/>
      <c r="B4863"/>
      <c r="C4863"/>
      <c r="D4863"/>
      <c r="E4863"/>
      <c r="F4863"/>
    </row>
    <row r="4864" spans="1:6" ht="21" customHeight="1" x14ac:dyDescent="0.25">
      <c r="A4864"/>
      <c r="B4864"/>
      <c r="C4864"/>
      <c r="D4864"/>
      <c r="E4864"/>
      <c r="F4864"/>
    </row>
    <row r="4865" spans="1:6" ht="21" customHeight="1" x14ac:dyDescent="0.25">
      <c r="A4865"/>
      <c r="B4865"/>
      <c r="C4865"/>
      <c r="D4865"/>
      <c r="E4865"/>
      <c r="F4865"/>
    </row>
    <row r="4866" spans="1:6" ht="21" customHeight="1" x14ac:dyDescent="0.25">
      <c r="A4866"/>
      <c r="B4866"/>
      <c r="C4866"/>
      <c r="D4866"/>
      <c r="E4866"/>
      <c r="F4866"/>
    </row>
    <row r="4867" spans="1:6" ht="21" customHeight="1" x14ac:dyDescent="0.25">
      <c r="A4867"/>
      <c r="B4867"/>
      <c r="C4867"/>
      <c r="D4867"/>
      <c r="E4867"/>
      <c r="F4867"/>
    </row>
    <row r="4868" spans="1:6" ht="21" customHeight="1" x14ac:dyDescent="0.25">
      <c r="A4868"/>
      <c r="B4868"/>
      <c r="C4868"/>
      <c r="D4868"/>
      <c r="E4868"/>
      <c r="F4868"/>
    </row>
    <row r="4869" spans="1:6" ht="21" customHeight="1" x14ac:dyDescent="0.25">
      <c r="A4869"/>
      <c r="B4869"/>
      <c r="C4869"/>
      <c r="D4869"/>
      <c r="E4869"/>
      <c r="F4869"/>
    </row>
    <row r="4870" spans="1:6" ht="21" customHeight="1" x14ac:dyDescent="0.25">
      <c r="A4870"/>
      <c r="B4870"/>
      <c r="C4870"/>
      <c r="D4870"/>
      <c r="E4870"/>
      <c r="F4870"/>
    </row>
    <row r="4871" spans="1:6" ht="21" customHeight="1" x14ac:dyDescent="0.25">
      <c r="A4871"/>
      <c r="B4871"/>
      <c r="C4871"/>
      <c r="D4871"/>
      <c r="E4871"/>
      <c r="F4871"/>
    </row>
    <row r="4872" spans="1:6" ht="21" customHeight="1" x14ac:dyDescent="0.25">
      <c r="A4872"/>
      <c r="B4872"/>
      <c r="C4872"/>
      <c r="D4872"/>
      <c r="E4872"/>
      <c r="F4872"/>
    </row>
    <row r="4873" spans="1:6" ht="21" customHeight="1" x14ac:dyDescent="0.25">
      <c r="A4873"/>
      <c r="B4873"/>
      <c r="C4873"/>
      <c r="D4873"/>
      <c r="E4873"/>
      <c r="F4873"/>
    </row>
    <row r="4874" spans="1:6" ht="21" customHeight="1" x14ac:dyDescent="0.25">
      <c r="A4874"/>
      <c r="B4874"/>
      <c r="C4874"/>
      <c r="D4874"/>
      <c r="E4874"/>
      <c r="F4874"/>
    </row>
    <row r="4875" spans="1:6" ht="21" customHeight="1" x14ac:dyDescent="0.25">
      <c r="A4875"/>
      <c r="B4875"/>
      <c r="C4875"/>
      <c r="D4875"/>
      <c r="E4875"/>
      <c r="F4875"/>
    </row>
    <row r="4876" spans="1:6" ht="21" customHeight="1" x14ac:dyDescent="0.25">
      <c r="A4876"/>
      <c r="B4876"/>
      <c r="C4876"/>
      <c r="D4876"/>
      <c r="E4876"/>
      <c r="F4876"/>
    </row>
    <row r="4877" spans="1:6" ht="21" customHeight="1" x14ac:dyDescent="0.25">
      <c r="A4877"/>
      <c r="B4877"/>
      <c r="C4877"/>
      <c r="D4877"/>
      <c r="E4877"/>
      <c r="F4877"/>
    </row>
    <row r="4878" spans="1:6" ht="21" customHeight="1" x14ac:dyDescent="0.25">
      <c r="A4878"/>
      <c r="B4878"/>
      <c r="C4878"/>
      <c r="D4878"/>
      <c r="E4878"/>
      <c r="F4878"/>
    </row>
    <row r="4879" spans="1:6" ht="21" customHeight="1" x14ac:dyDescent="0.25">
      <c r="A4879"/>
      <c r="B4879"/>
      <c r="C4879"/>
      <c r="D4879"/>
      <c r="E4879"/>
      <c r="F4879"/>
    </row>
    <row r="4880" spans="1:6" ht="21" customHeight="1" x14ac:dyDescent="0.25">
      <c r="A4880"/>
      <c r="B4880"/>
      <c r="C4880"/>
      <c r="D4880"/>
      <c r="E4880"/>
      <c r="F4880"/>
    </row>
    <row r="4881" spans="1:6" ht="21" customHeight="1" x14ac:dyDescent="0.25">
      <c r="A4881"/>
      <c r="B4881"/>
      <c r="C4881"/>
      <c r="D4881"/>
      <c r="E4881"/>
      <c r="F4881"/>
    </row>
    <row r="4882" spans="1:6" ht="21" customHeight="1" x14ac:dyDescent="0.25">
      <c r="A4882"/>
      <c r="B4882"/>
      <c r="C4882"/>
      <c r="D4882"/>
      <c r="E4882"/>
      <c r="F4882"/>
    </row>
    <row r="4883" spans="1:6" ht="21" customHeight="1" x14ac:dyDescent="0.25">
      <c r="A4883"/>
      <c r="B4883"/>
      <c r="C4883"/>
      <c r="D4883"/>
      <c r="E4883"/>
      <c r="F4883"/>
    </row>
    <row r="4884" spans="1:6" ht="21" customHeight="1" x14ac:dyDescent="0.25">
      <c r="A4884"/>
      <c r="B4884"/>
      <c r="C4884"/>
      <c r="D4884"/>
      <c r="E4884"/>
      <c r="F4884"/>
    </row>
    <row r="4885" spans="1:6" ht="21" customHeight="1" x14ac:dyDescent="0.25">
      <c r="A4885"/>
      <c r="B4885"/>
      <c r="C4885"/>
      <c r="D4885"/>
      <c r="E4885"/>
      <c r="F4885"/>
    </row>
    <row r="4886" spans="1:6" ht="21" customHeight="1" x14ac:dyDescent="0.25">
      <c r="A4886"/>
      <c r="B4886"/>
      <c r="C4886"/>
      <c r="D4886"/>
      <c r="E4886"/>
      <c r="F4886"/>
    </row>
    <row r="4887" spans="1:6" ht="23.1" customHeight="1" x14ac:dyDescent="0.25">
      <c r="A4887"/>
      <c r="B4887"/>
      <c r="C4887"/>
      <c r="D4887"/>
      <c r="E4887"/>
      <c r="F4887"/>
    </row>
    <row r="4888" spans="1:6" ht="21" customHeight="1" x14ac:dyDescent="0.25">
      <c r="A4888"/>
      <c r="B4888"/>
      <c r="C4888"/>
      <c r="D4888"/>
      <c r="E4888"/>
      <c r="F4888"/>
    </row>
    <row r="4889" spans="1:6" ht="21" customHeight="1" x14ac:dyDescent="0.25">
      <c r="A4889"/>
      <c r="B4889"/>
      <c r="C4889"/>
      <c r="D4889"/>
      <c r="E4889"/>
      <c r="F4889"/>
    </row>
    <row r="4890" spans="1:6" ht="21" customHeight="1" x14ac:dyDescent="0.25">
      <c r="A4890"/>
      <c r="B4890"/>
      <c r="C4890"/>
      <c r="D4890"/>
      <c r="E4890"/>
      <c r="F4890"/>
    </row>
    <row r="4891" spans="1:6" ht="23.1" customHeight="1" x14ac:dyDescent="0.25">
      <c r="A4891"/>
      <c r="B4891"/>
      <c r="C4891"/>
      <c r="D4891"/>
      <c r="E4891"/>
      <c r="F4891"/>
    </row>
    <row r="4892" spans="1:6" ht="21" customHeight="1" x14ac:dyDescent="0.25">
      <c r="A4892"/>
      <c r="B4892"/>
      <c r="C4892"/>
      <c r="D4892"/>
      <c r="E4892"/>
      <c r="F4892"/>
    </row>
    <row r="4893" spans="1:6" ht="21" customHeight="1" x14ac:dyDescent="0.25">
      <c r="A4893"/>
      <c r="B4893"/>
      <c r="C4893"/>
      <c r="D4893"/>
      <c r="E4893"/>
      <c r="F4893"/>
    </row>
    <row r="4894" spans="1:6" ht="21" customHeight="1" x14ac:dyDescent="0.25">
      <c r="A4894"/>
      <c r="B4894"/>
      <c r="C4894"/>
      <c r="D4894"/>
      <c r="E4894"/>
      <c r="F4894"/>
    </row>
    <row r="4895" spans="1:6" ht="21" customHeight="1" x14ac:dyDescent="0.25">
      <c r="A4895"/>
      <c r="B4895"/>
      <c r="C4895"/>
      <c r="D4895"/>
      <c r="E4895"/>
      <c r="F4895"/>
    </row>
    <row r="4896" spans="1:6" ht="21" customHeight="1" x14ac:dyDescent="0.25">
      <c r="A4896"/>
      <c r="B4896"/>
      <c r="C4896"/>
      <c r="D4896"/>
      <c r="E4896"/>
      <c r="F4896"/>
    </row>
    <row r="4897" spans="1:6" ht="21" customHeight="1" x14ac:dyDescent="0.25">
      <c r="A4897"/>
      <c r="B4897"/>
      <c r="C4897"/>
      <c r="D4897"/>
      <c r="E4897"/>
      <c r="F4897"/>
    </row>
    <row r="4898" spans="1:6" ht="21" customHeight="1" x14ac:dyDescent="0.25">
      <c r="A4898"/>
      <c r="B4898"/>
      <c r="C4898"/>
      <c r="D4898"/>
      <c r="E4898"/>
      <c r="F4898"/>
    </row>
    <row r="4899" spans="1:6" ht="21" customHeight="1" x14ac:dyDescent="0.25">
      <c r="A4899"/>
      <c r="B4899"/>
      <c r="C4899"/>
      <c r="D4899"/>
      <c r="E4899"/>
      <c r="F4899"/>
    </row>
    <row r="4900" spans="1:6" ht="21" customHeight="1" x14ac:dyDescent="0.25">
      <c r="A4900"/>
      <c r="B4900"/>
      <c r="C4900"/>
      <c r="D4900"/>
      <c r="E4900"/>
      <c r="F4900"/>
    </row>
    <row r="4901" spans="1:6" ht="21" customHeight="1" x14ac:dyDescent="0.25">
      <c r="A4901"/>
      <c r="B4901"/>
      <c r="C4901"/>
      <c r="D4901"/>
      <c r="E4901"/>
      <c r="F4901"/>
    </row>
    <row r="4902" spans="1:6" ht="21" customHeight="1" x14ac:dyDescent="0.25">
      <c r="A4902"/>
      <c r="B4902"/>
      <c r="C4902"/>
      <c r="D4902"/>
      <c r="E4902"/>
      <c r="F4902"/>
    </row>
    <row r="4903" spans="1:6" ht="21" customHeight="1" x14ac:dyDescent="0.25">
      <c r="A4903"/>
      <c r="B4903"/>
      <c r="C4903"/>
      <c r="D4903"/>
      <c r="E4903"/>
      <c r="F4903"/>
    </row>
    <row r="4904" spans="1:6" ht="21" customHeight="1" x14ac:dyDescent="0.25">
      <c r="A4904"/>
      <c r="B4904"/>
      <c r="C4904"/>
      <c r="D4904"/>
      <c r="E4904"/>
      <c r="F4904"/>
    </row>
    <row r="4905" spans="1:6" ht="21" customHeight="1" x14ac:dyDescent="0.25">
      <c r="A4905"/>
      <c r="B4905"/>
      <c r="C4905"/>
      <c r="D4905"/>
      <c r="E4905"/>
      <c r="F4905"/>
    </row>
    <row r="4906" spans="1:6" ht="21" customHeight="1" x14ac:dyDescent="0.25">
      <c r="A4906"/>
      <c r="B4906"/>
      <c r="C4906"/>
      <c r="D4906"/>
      <c r="E4906"/>
      <c r="F4906"/>
    </row>
    <row r="4907" spans="1:6" ht="21" customHeight="1" x14ac:dyDescent="0.25">
      <c r="A4907"/>
      <c r="B4907"/>
      <c r="C4907"/>
      <c r="D4907"/>
      <c r="E4907"/>
      <c r="F4907"/>
    </row>
    <row r="4908" spans="1:6" ht="21" customHeight="1" x14ac:dyDescent="0.25">
      <c r="A4908"/>
      <c r="B4908"/>
      <c r="C4908"/>
      <c r="D4908"/>
      <c r="E4908"/>
      <c r="F4908"/>
    </row>
    <row r="4909" spans="1:6" ht="21" customHeight="1" x14ac:dyDescent="0.25">
      <c r="A4909"/>
      <c r="B4909"/>
      <c r="C4909"/>
      <c r="D4909"/>
      <c r="E4909"/>
      <c r="F4909"/>
    </row>
    <row r="4910" spans="1:6" ht="21" customHeight="1" x14ac:dyDescent="0.25">
      <c r="A4910"/>
      <c r="B4910"/>
      <c r="C4910"/>
      <c r="D4910"/>
      <c r="E4910"/>
      <c r="F4910"/>
    </row>
    <row r="4911" spans="1:6" ht="21" customHeight="1" x14ac:dyDescent="0.25">
      <c r="A4911"/>
      <c r="B4911"/>
      <c r="C4911"/>
      <c r="D4911"/>
      <c r="E4911"/>
      <c r="F4911"/>
    </row>
    <row r="4912" spans="1:6" ht="21" customHeight="1" x14ac:dyDescent="0.25">
      <c r="A4912"/>
      <c r="B4912"/>
      <c r="C4912"/>
      <c r="D4912"/>
      <c r="E4912"/>
      <c r="F4912"/>
    </row>
    <row r="4913" spans="1:6" ht="23.1" customHeight="1" x14ac:dyDescent="0.25">
      <c r="A4913"/>
      <c r="B4913"/>
      <c r="C4913"/>
      <c r="D4913"/>
      <c r="E4913"/>
      <c r="F4913"/>
    </row>
    <row r="4914" spans="1:6" ht="21" customHeight="1" x14ac:dyDescent="0.25">
      <c r="A4914"/>
      <c r="B4914"/>
      <c r="C4914"/>
      <c r="D4914"/>
      <c r="E4914"/>
      <c r="F4914"/>
    </row>
    <row r="4915" spans="1:6" ht="21" customHeight="1" x14ac:dyDescent="0.25">
      <c r="A4915"/>
      <c r="B4915"/>
      <c r="C4915"/>
      <c r="D4915"/>
      <c r="E4915"/>
      <c r="F4915"/>
    </row>
    <row r="4916" spans="1:6" ht="21" customHeight="1" x14ac:dyDescent="0.25">
      <c r="A4916"/>
      <c r="B4916"/>
      <c r="C4916"/>
      <c r="D4916"/>
      <c r="E4916"/>
      <c r="F4916"/>
    </row>
    <row r="4917" spans="1:6" ht="21" customHeight="1" x14ac:dyDescent="0.25">
      <c r="A4917"/>
      <c r="B4917"/>
      <c r="C4917"/>
      <c r="D4917"/>
      <c r="E4917"/>
      <c r="F4917"/>
    </row>
    <row r="4918" spans="1:6" ht="21" customHeight="1" x14ac:dyDescent="0.25">
      <c r="A4918"/>
      <c r="B4918"/>
      <c r="C4918"/>
      <c r="D4918"/>
      <c r="E4918"/>
      <c r="F4918"/>
    </row>
    <row r="4919" spans="1:6" ht="21" customHeight="1" x14ac:dyDescent="0.25">
      <c r="A4919"/>
      <c r="B4919"/>
      <c r="C4919"/>
      <c r="D4919"/>
      <c r="E4919"/>
      <c r="F4919"/>
    </row>
    <row r="4920" spans="1:6" ht="21" customHeight="1" x14ac:dyDescent="0.25">
      <c r="A4920"/>
      <c r="B4920"/>
      <c r="C4920"/>
      <c r="D4920"/>
      <c r="E4920"/>
      <c r="F4920"/>
    </row>
    <row r="4921" spans="1:6" ht="21" customHeight="1" x14ac:dyDescent="0.25">
      <c r="A4921"/>
      <c r="B4921"/>
      <c r="C4921"/>
      <c r="D4921"/>
      <c r="E4921"/>
      <c r="F4921"/>
    </row>
    <row r="4922" spans="1:6" ht="21" customHeight="1" x14ac:dyDescent="0.25">
      <c r="A4922"/>
      <c r="B4922"/>
      <c r="C4922"/>
      <c r="D4922"/>
      <c r="E4922"/>
      <c r="F4922"/>
    </row>
    <row r="4923" spans="1:6" ht="21" customHeight="1" x14ac:dyDescent="0.25">
      <c r="A4923"/>
      <c r="B4923"/>
      <c r="C4923"/>
      <c r="D4923"/>
      <c r="E4923"/>
      <c r="F4923"/>
    </row>
    <row r="4924" spans="1:6" ht="21" customHeight="1" x14ac:dyDescent="0.25">
      <c r="A4924"/>
      <c r="B4924"/>
      <c r="C4924"/>
      <c r="D4924"/>
      <c r="E4924"/>
      <c r="F4924"/>
    </row>
    <row r="4925" spans="1:6" ht="21" customHeight="1" x14ac:dyDescent="0.25">
      <c r="A4925"/>
      <c r="B4925"/>
      <c r="C4925"/>
      <c r="D4925"/>
      <c r="E4925"/>
      <c r="F4925"/>
    </row>
    <row r="4926" spans="1:6" ht="21" customHeight="1" x14ac:dyDescent="0.25">
      <c r="A4926"/>
      <c r="B4926"/>
      <c r="C4926"/>
      <c r="D4926"/>
      <c r="E4926"/>
      <c r="F4926"/>
    </row>
    <row r="4927" spans="1:6" ht="21" customHeight="1" x14ac:dyDescent="0.25">
      <c r="A4927"/>
      <c r="B4927"/>
      <c r="C4927"/>
      <c r="D4927"/>
      <c r="E4927"/>
      <c r="F4927"/>
    </row>
    <row r="4928" spans="1:6" ht="21" customHeight="1" x14ac:dyDescent="0.25">
      <c r="A4928"/>
      <c r="B4928"/>
      <c r="C4928"/>
      <c r="D4928"/>
      <c r="E4928"/>
      <c r="F4928"/>
    </row>
    <row r="4929" spans="1:6" ht="21" customHeight="1" x14ac:dyDescent="0.25">
      <c r="A4929"/>
      <c r="B4929"/>
      <c r="C4929"/>
      <c r="D4929"/>
      <c r="E4929"/>
      <c r="F4929"/>
    </row>
    <row r="4930" spans="1:6" ht="21" customHeight="1" x14ac:dyDescent="0.25">
      <c r="A4930"/>
      <c r="B4930"/>
      <c r="C4930"/>
      <c r="D4930"/>
      <c r="E4930"/>
      <c r="F4930"/>
    </row>
    <row r="4931" spans="1:6" ht="21" customHeight="1" x14ac:dyDescent="0.25">
      <c r="A4931"/>
      <c r="B4931"/>
      <c r="C4931"/>
      <c r="D4931"/>
      <c r="E4931"/>
      <c r="F4931"/>
    </row>
    <row r="4932" spans="1:6" ht="21" customHeight="1" x14ac:dyDescent="0.25">
      <c r="A4932"/>
      <c r="B4932"/>
      <c r="C4932"/>
      <c r="D4932"/>
      <c r="E4932"/>
      <c r="F4932"/>
    </row>
    <row r="4933" spans="1:6" ht="21" customHeight="1" x14ac:dyDescent="0.25">
      <c r="A4933"/>
      <c r="B4933"/>
      <c r="C4933"/>
      <c r="D4933"/>
      <c r="E4933"/>
      <c r="F4933"/>
    </row>
    <row r="4934" spans="1:6" ht="21" customHeight="1" x14ac:dyDescent="0.25">
      <c r="A4934"/>
      <c r="B4934"/>
      <c r="C4934"/>
      <c r="D4934"/>
      <c r="E4934"/>
      <c r="F4934"/>
    </row>
    <row r="4935" spans="1:6" ht="23.1" customHeight="1" x14ac:dyDescent="0.25">
      <c r="A4935"/>
      <c r="B4935"/>
      <c r="C4935"/>
      <c r="D4935"/>
      <c r="E4935"/>
      <c r="F4935"/>
    </row>
    <row r="4936" spans="1:6" ht="21" customHeight="1" x14ac:dyDescent="0.25">
      <c r="A4936"/>
      <c r="B4936"/>
      <c r="C4936"/>
      <c r="D4936"/>
      <c r="E4936"/>
      <c r="F4936"/>
    </row>
    <row r="4937" spans="1:6" ht="21" customHeight="1" x14ac:dyDescent="0.25">
      <c r="A4937"/>
      <c r="B4937"/>
      <c r="C4937"/>
      <c r="D4937"/>
      <c r="E4937"/>
      <c r="F4937"/>
    </row>
    <row r="4938" spans="1:6" ht="21" customHeight="1" x14ac:dyDescent="0.25">
      <c r="A4938"/>
      <c r="B4938"/>
      <c r="C4938"/>
      <c r="D4938"/>
      <c r="E4938"/>
      <c r="F4938"/>
    </row>
    <row r="4939" spans="1:6" ht="21" customHeight="1" x14ac:dyDescent="0.25">
      <c r="A4939"/>
      <c r="B4939"/>
      <c r="C4939"/>
      <c r="D4939"/>
      <c r="E4939"/>
      <c r="F4939"/>
    </row>
    <row r="4940" spans="1:6" ht="21" customHeight="1" x14ac:dyDescent="0.25">
      <c r="A4940"/>
      <c r="B4940"/>
      <c r="C4940"/>
      <c r="D4940"/>
      <c r="E4940"/>
      <c r="F4940"/>
    </row>
    <row r="4941" spans="1:6" ht="21" customHeight="1" x14ac:dyDescent="0.25">
      <c r="A4941"/>
      <c r="B4941"/>
      <c r="C4941"/>
      <c r="D4941"/>
      <c r="E4941"/>
      <c r="F4941"/>
    </row>
    <row r="4942" spans="1:6" ht="21" customHeight="1" x14ac:dyDescent="0.25">
      <c r="A4942"/>
      <c r="B4942"/>
      <c r="C4942"/>
      <c r="D4942"/>
      <c r="E4942"/>
      <c r="F4942"/>
    </row>
    <row r="4943" spans="1:6" ht="21" customHeight="1" x14ac:dyDescent="0.25">
      <c r="A4943"/>
      <c r="B4943"/>
      <c r="C4943"/>
      <c r="D4943"/>
      <c r="E4943"/>
      <c r="F4943"/>
    </row>
    <row r="4944" spans="1:6" ht="21" customHeight="1" x14ac:dyDescent="0.25">
      <c r="A4944"/>
      <c r="B4944"/>
      <c r="C4944"/>
      <c r="D4944"/>
      <c r="E4944"/>
      <c r="F4944"/>
    </row>
    <row r="4945" spans="1:6" ht="21" customHeight="1" x14ac:dyDescent="0.25">
      <c r="A4945"/>
      <c r="B4945"/>
      <c r="C4945"/>
      <c r="D4945"/>
      <c r="E4945"/>
      <c r="F4945"/>
    </row>
    <row r="4946" spans="1:6" ht="21" customHeight="1" x14ac:dyDescent="0.25">
      <c r="A4946"/>
      <c r="B4946"/>
      <c r="C4946"/>
      <c r="D4946"/>
      <c r="E4946"/>
      <c r="F4946"/>
    </row>
    <row r="4947" spans="1:6" ht="21" customHeight="1" x14ac:dyDescent="0.25">
      <c r="A4947"/>
      <c r="B4947"/>
      <c r="C4947"/>
      <c r="D4947"/>
      <c r="E4947"/>
      <c r="F4947"/>
    </row>
    <row r="4948" spans="1:6" ht="21" customHeight="1" x14ac:dyDescent="0.25">
      <c r="A4948"/>
      <c r="B4948"/>
      <c r="C4948"/>
      <c r="D4948"/>
      <c r="E4948"/>
      <c r="F4948"/>
    </row>
    <row r="4949" spans="1:6" ht="21" customHeight="1" x14ac:dyDescent="0.25">
      <c r="A4949"/>
      <c r="B4949"/>
      <c r="C4949"/>
      <c r="D4949"/>
      <c r="E4949"/>
      <c r="F4949"/>
    </row>
    <row r="4950" spans="1:6" ht="21" customHeight="1" x14ac:dyDescent="0.25">
      <c r="A4950"/>
      <c r="B4950"/>
      <c r="C4950"/>
      <c r="D4950"/>
      <c r="E4950"/>
      <c r="F4950"/>
    </row>
    <row r="4951" spans="1:6" ht="21" customHeight="1" x14ac:dyDescent="0.25">
      <c r="A4951"/>
      <c r="B4951"/>
      <c r="C4951"/>
      <c r="D4951"/>
      <c r="E4951"/>
      <c r="F4951"/>
    </row>
    <row r="4952" spans="1:6" ht="21" customHeight="1" x14ac:dyDescent="0.25">
      <c r="A4952"/>
      <c r="B4952"/>
      <c r="C4952"/>
      <c r="D4952"/>
      <c r="E4952"/>
      <c r="F4952"/>
    </row>
    <row r="4953" spans="1:6" ht="21" customHeight="1" x14ac:dyDescent="0.25">
      <c r="A4953"/>
      <c r="B4953"/>
      <c r="C4953"/>
      <c r="D4953"/>
      <c r="E4953"/>
      <c r="F4953"/>
    </row>
    <row r="4954" spans="1:6" ht="21" customHeight="1" x14ac:dyDescent="0.25">
      <c r="A4954"/>
      <c r="B4954"/>
      <c r="C4954"/>
      <c r="D4954"/>
      <c r="E4954"/>
      <c r="F4954"/>
    </row>
    <row r="4955" spans="1:6" ht="21" customHeight="1" x14ac:dyDescent="0.25">
      <c r="A4955"/>
      <c r="B4955"/>
      <c r="C4955"/>
      <c r="D4955"/>
      <c r="E4955"/>
      <c r="F4955"/>
    </row>
    <row r="4956" spans="1:6" ht="21" customHeight="1" x14ac:dyDescent="0.25">
      <c r="A4956"/>
      <c r="B4956"/>
      <c r="C4956"/>
      <c r="D4956"/>
      <c r="E4956"/>
      <c r="F4956"/>
    </row>
    <row r="4957" spans="1:6" ht="23.1" customHeight="1" x14ac:dyDescent="0.25">
      <c r="A4957"/>
      <c r="B4957"/>
      <c r="C4957"/>
      <c r="D4957"/>
      <c r="E4957"/>
      <c r="F4957"/>
    </row>
    <row r="4958" spans="1:6" ht="21" customHeight="1" x14ac:dyDescent="0.25">
      <c r="A4958"/>
      <c r="B4958"/>
      <c r="C4958"/>
      <c r="D4958"/>
      <c r="E4958"/>
      <c r="F4958"/>
    </row>
    <row r="4959" spans="1:6" ht="21" customHeight="1" x14ac:dyDescent="0.25">
      <c r="A4959"/>
      <c r="B4959"/>
      <c r="C4959"/>
      <c r="D4959"/>
      <c r="E4959"/>
      <c r="F4959"/>
    </row>
    <row r="4960" spans="1:6" ht="21" customHeight="1" x14ac:dyDescent="0.25">
      <c r="A4960"/>
      <c r="B4960"/>
      <c r="C4960"/>
      <c r="D4960"/>
      <c r="E4960"/>
      <c r="F4960"/>
    </row>
    <row r="4961" spans="1:6" ht="21" customHeight="1" x14ac:dyDescent="0.25">
      <c r="A4961"/>
      <c r="B4961"/>
      <c r="C4961"/>
      <c r="D4961"/>
      <c r="E4961"/>
      <c r="F4961"/>
    </row>
    <row r="4962" spans="1:6" ht="21" customHeight="1" x14ac:dyDescent="0.25">
      <c r="A4962"/>
      <c r="B4962"/>
      <c r="C4962"/>
      <c r="D4962"/>
      <c r="E4962"/>
      <c r="F4962"/>
    </row>
    <row r="4963" spans="1:6" ht="21" customHeight="1" x14ac:dyDescent="0.25">
      <c r="A4963"/>
      <c r="B4963"/>
      <c r="C4963"/>
      <c r="D4963"/>
      <c r="E4963"/>
      <c r="F4963"/>
    </row>
    <row r="4964" spans="1:6" ht="21" customHeight="1" x14ac:dyDescent="0.25">
      <c r="A4964"/>
      <c r="B4964"/>
      <c r="C4964"/>
      <c r="D4964"/>
      <c r="E4964"/>
      <c r="F4964"/>
    </row>
    <row r="4965" spans="1:6" ht="21" customHeight="1" x14ac:dyDescent="0.25">
      <c r="A4965"/>
      <c r="B4965"/>
      <c r="C4965"/>
      <c r="D4965"/>
      <c r="E4965"/>
      <c r="F4965"/>
    </row>
    <row r="4966" spans="1:6" ht="21" customHeight="1" x14ac:dyDescent="0.25">
      <c r="A4966"/>
      <c r="B4966"/>
      <c r="C4966"/>
      <c r="D4966"/>
      <c r="E4966"/>
      <c r="F4966"/>
    </row>
    <row r="4967" spans="1:6" ht="21" customHeight="1" x14ac:dyDescent="0.25">
      <c r="A4967"/>
      <c r="B4967"/>
      <c r="C4967"/>
      <c r="D4967"/>
      <c r="E4967"/>
      <c r="F4967"/>
    </row>
    <row r="4968" spans="1:6" ht="21" customHeight="1" x14ac:dyDescent="0.25">
      <c r="A4968"/>
      <c r="B4968"/>
      <c r="C4968"/>
      <c r="D4968"/>
      <c r="E4968"/>
      <c r="F4968"/>
    </row>
    <row r="4969" spans="1:6" ht="21" customHeight="1" x14ac:dyDescent="0.25">
      <c r="A4969"/>
      <c r="B4969"/>
      <c r="C4969"/>
      <c r="D4969"/>
      <c r="E4969"/>
      <c r="F4969"/>
    </row>
    <row r="4970" spans="1:6" ht="21" customHeight="1" x14ac:dyDescent="0.25">
      <c r="A4970"/>
      <c r="B4970"/>
      <c r="C4970"/>
      <c r="D4970"/>
      <c r="E4970"/>
      <c r="F4970"/>
    </row>
    <row r="4971" spans="1:6" ht="21" customHeight="1" x14ac:dyDescent="0.25">
      <c r="A4971"/>
      <c r="B4971"/>
      <c r="C4971"/>
      <c r="D4971"/>
      <c r="E4971"/>
      <c r="F4971"/>
    </row>
    <row r="4972" spans="1:6" ht="21" customHeight="1" x14ac:dyDescent="0.25">
      <c r="A4972"/>
      <c r="B4972"/>
      <c r="C4972"/>
      <c r="D4972"/>
      <c r="E4972"/>
      <c r="F4972"/>
    </row>
    <row r="4973" spans="1:6" ht="21" customHeight="1" x14ac:dyDescent="0.25">
      <c r="A4973"/>
      <c r="B4973"/>
      <c r="C4973"/>
      <c r="D4973"/>
      <c r="E4973"/>
      <c r="F4973"/>
    </row>
    <row r="4974" spans="1:6" ht="21" customHeight="1" x14ac:dyDescent="0.25">
      <c r="A4974"/>
      <c r="B4974"/>
      <c r="C4974"/>
      <c r="D4974"/>
      <c r="E4974"/>
      <c r="F4974"/>
    </row>
    <row r="4975" spans="1:6" ht="21" customHeight="1" x14ac:dyDescent="0.25">
      <c r="A4975"/>
      <c r="B4975"/>
      <c r="C4975"/>
      <c r="D4975"/>
      <c r="E4975"/>
      <c r="F4975"/>
    </row>
    <row r="4976" spans="1:6" ht="21" customHeight="1" x14ac:dyDescent="0.25">
      <c r="A4976"/>
      <c r="B4976"/>
      <c r="C4976"/>
      <c r="D4976"/>
      <c r="E4976"/>
      <c r="F4976"/>
    </row>
    <row r="4977" spans="1:6" ht="21" customHeight="1" x14ac:dyDescent="0.25">
      <c r="A4977"/>
      <c r="B4977"/>
      <c r="C4977"/>
      <c r="D4977"/>
      <c r="E4977"/>
      <c r="F4977"/>
    </row>
    <row r="4978" spans="1:6" ht="21" customHeight="1" x14ac:dyDescent="0.25">
      <c r="A4978"/>
      <c r="B4978"/>
      <c r="C4978"/>
      <c r="D4978"/>
      <c r="E4978"/>
      <c r="F4978"/>
    </row>
    <row r="4979" spans="1:6" ht="23.1" customHeight="1" x14ac:dyDescent="0.25">
      <c r="A4979"/>
      <c r="B4979"/>
      <c r="C4979"/>
      <c r="D4979"/>
      <c r="E4979"/>
      <c r="F4979"/>
    </row>
    <row r="4980" spans="1:6" ht="21" customHeight="1" x14ac:dyDescent="0.25">
      <c r="A4980"/>
      <c r="B4980"/>
      <c r="C4980"/>
      <c r="D4980"/>
      <c r="E4980"/>
      <c r="F4980"/>
    </row>
    <row r="4981" spans="1:6" ht="21" customHeight="1" x14ac:dyDescent="0.25">
      <c r="A4981"/>
      <c r="B4981"/>
      <c r="C4981"/>
      <c r="D4981"/>
      <c r="E4981"/>
      <c r="F4981"/>
    </row>
    <row r="4982" spans="1:6" ht="21" customHeight="1" x14ac:dyDescent="0.25">
      <c r="A4982"/>
      <c r="B4982"/>
      <c r="C4982"/>
      <c r="D4982"/>
      <c r="E4982"/>
      <c r="F4982"/>
    </row>
    <row r="4983" spans="1:6" ht="21" customHeight="1" x14ac:dyDescent="0.25">
      <c r="A4983"/>
      <c r="B4983"/>
      <c r="C4983"/>
      <c r="D4983"/>
      <c r="E4983"/>
      <c r="F4983"/>
    </row>
    <row r="4984" spans="1:6" ht="21" customHeight="1" x14ac:dyDescent="0.25">
      <c r="A4984"/>
      <c r="B4984"/>
      <c r="C4984"/>
      <c r="D4984"/>
      <c r="E4984"/>
      <c r="F4984"/>
    </row>
    <row r="4985" spans="1:6" ht="21" customHeight="1" x14ac:dyDescent="0.25">
      <c r="A4985"/>
      <c r="B4985"/>
      <c r="C4985"/>
      <c r="D4985"/>
      <c r="E4985"/>
      <c r="F4985"/>
    </row>
    <row r="4986" spans="1:6" ht="21" customHeight="1" x14ac:dyDescent="0.25">
      <c r="A4986"/>
      <c r="B4986"/>
      <c r="C4986"/>
      <c r="D4986"/>
      <c r="E4986"/>
      <c r="F4986"/>
    </row>
    <row r="4987" spans="1:6" ht="21" customHeight="1" x14ac:dyDescent="0.25">
      <c r="A4987"/>
      <c r="B4987"/>
      <c r="C4987"/>
      <c r="D4987"/>
      <c r="E4987"/>
      <c r="F4987"/>
    </row>
    <row r="4988" spans="1:6" ht="21" customHeight="1" x14ac:dyDescent="0.25">
      <c r="A4988"/>
      <c r="B4988"/>
      <c r="C4988"/>
      <c r="D4988"/>
      <c r="E4988"/>
      <c r="F4988"/>
    </row>
    <row r="4989" spans="1:6" ht="21" customHeight="1" x14ac:dyDescent="0.25">
      <c r="A4989"/>
      <c r="B4989"/>
      <c r="C4989"/>
      <c r="D4989"/>
      <c r="E4989"/>
      <c r="F4989"/>
    </row>
    <row r="4990" spans="1:6" ht="21" customHeight="1" x14ac:dyDescent="0.25">
      <c r="A4990"/>
      <c r="B4990"/>
      <c r="C4990"/>
      <c r="D4990"/>
      <c r="E4990"/>
      <c r="F4990"/>
    </row>
    <row r="4991" spans="1:6" ht="21" customHeight="1" x14ac:dyDescent="0.25">
      <c r="A4991"/>
      <c r="B4991"/>
      <c r="C4991"/>
      <c r="D4991"/>
      <c r="E4991"/>
      <c r="F4991"/>
    </row>
    <row r="4992" spans="1:6" ht="21" customHeight="1" x14ac:dyDescent="0.25">
      <c r="A4992"/>
      <c r="B4992"/>
      <c r="C4992"/>
      <c r="D4992"/>
      <c r="E4992"/>
      <c r="F4992"/>
    </row>
    <row r="4993" spans="1:6" ht="21" customHeight="1" x14ac:dyDescent="0.25">
      <c r="A4993"/>
      <c r="B4993"/>
      <c r="C4993"/>
      <c r="D4993"/>
      <c r="E4993"/>
      <c r="F4993"/>
    </row>
    <row r="4994" spans="1:6" ht="21" customHeight="1" x14ac:dyDescent="0.25">
      <c r="A4994"/>
      <c r="B4994"/>
      <c r="C4994"/>
      <c r="D4994"/>
      <c r="E4994"/>
      <c r="F4994"/>
    </row>
    <row r="4995" spans="1:6" ht="21" customHeight="1" x14ac:dyDescent="0.25">
      <c r="A4995"/>
      <c r="B4995"/>
      <c r="C4995"/>
      <c r="D4995"/>
      <c r="E4995"/>
      <c r="F4995"/>
    </row>
    <row r="4996" spans="1:6" ht="21" customHeight="1" x14ac:dyDescent="0.25">
      <c r="A4996"/>
      <c r="B4996"/>
      <c r="C4996"/>
      <c r="D4996"/>
      <c r="E4996"/>
      <c r="F4996"/>
    </row>
    <row r="4997" spans="1:6" ht="21" customHeight="1" x14ac:dyDescent="0.25">
      <c r="A4997"/>
      <c r="B4997"/>
      <c r="C4997"/>
      <c r="D4997"/>
      <c r="E4997"/>
      <c r="F4997"/>
    </row>
    <row r="4998" spans="1:6" ht="21" customHeight="1" x14ac:dyDescent="0.25">
      <c r="A4998"/>
      <c r="B4998"/>
      <c r="C4998"/>
      <c r="D4998"/>
      <c r="E4998"/>
      <c r="F4998"/>
    </row>
    <row r="4999" spans="1:6" ht="21" customHeight="1" x14ac:dyDescent="0.25">
      <c r="A4999"/>
      <c r="B4999"/>
      <c r="C4999"/>
      <c r="D4999"/>
      <c r="E4999"/>
      <c r="F4999"/>
    </row>
    <row r="5000" spans="1:6" ht="21" customHeight="1" x14ac:dyDescent="0.25">
      <c r="A5000"/>
      <c r="B5000"/>
      <c r="C5000"/>
      <c r="D5000"/>
      <c r="E5000"/>
      <c r="F5000"/>
    </row>
    <row r="5001" spans="1:6" ht="23.1" customHeight="1" x14ac:dyDescent="0.25">
      <c r="A5001"/>
      <c r="B5001"/>
      <c r="C5001"/>
      <c r="D5001"/>
      <c r="E5001"/>
      <c r="F5001"/>
    </row>
    <row r="5002" spans="1:6" ht="21" customHeight="1" x14ac:dyDescent="0.25">
      <c r="A5002"/>
      <c r="B5002"/>
      <c r="C5002"/>
      <c r="D5002"/>
      <c r="E5002"/>
      <c r="F5002"/>
    </row>
    <row r="5003" spans="1:6" ht="21" customHeight="1" x14ac:dyDescent="0.25">
      <c r="A5003"/>
      <c r="B5003"/>
      <c r="C5003"/>
      <c r="D5003"/>
      <c r="E5003"/>
      <c r="F5003"/>
    </row>
    <row r="5004" spans="1:6" ht="21" customHeight="1" x14ac:dyDescent="0.25">
      <c r="A5004"/>
      <c r="B5004"/>
      <c r="C5004"/>
      <c r="D5004"/>
      <c r="E5004"/>
      <c r="F5004"/>
    </row>
    <row r="5005" spans="1:6" ht="21" customHeight="1" x14ac:dyDescent="0.25">
      <c r="A5005"/>
      <c r="B5005"/>
      <c r="C5005"/>
      <c r="D5005"/>
      <c r="E5005"/>
      <c r="F5005"/>
    </row>
    <row r="5006" spans="1:6" ht="21" customHeight="1" x14ac:dyDescent="0.25">
      <c r="A5006"/>
      <c r="B5006"/>
      <c r="C5006"/>
      <c r="D5006"/>
      <c r="E5006"/>
      <c r="F5006"/>
    </row>
    <row r="5007" spans="1:6" ht="21" customHeight="1" x14ac:dyDescent="0.25">
      <c r="A5007"/>
      <c r="B5007"/>
      <c r="C5007"/>
      <c r="D5007"/>
      <c r="E5007"/>
      <c r="F5007"/>
    </row>
    <row r="5008" spans="1:6" ht="21" customHeight="1" x14ac:dyDescent="0.25">
      <c r="A5008"/>
      <c r="B5008"/>
      <c r="C5008"/>
      <c r="D5008"/>
      <c r="E5008"/>
      <c r="F5008"/>
    </row>
    <row r="5009" spans="1:6" ht="21" customHeight="1" x14ac:dyDescent="0.25">
      <c r="A5009"/>
      <c r="B5009"/>
      <c r="C5009"/>
      <c r="D5009"/>
      <c r="E5009"/>
      <c r="F5009"/>
    </row>
    <row r="5010" spans="1:6" ht="21" customHeight="1" x14ac:dyDescent="0.25">
      <c r="A5010"/>
      <c r="B5010"/>
      <c r="C5010"/>
      <c r="D5010"/>
      <c r="E5010"/>
      <c r="F5010"/>
    </row>
    <row r="5011" spans="1:6" ht="21" customHeight="1" x14ac:dyDescent="0.25">
      <c r="A5011"/>
      <c r="B5011"/>
      <c r="C5011"/>
      <c r="D5011"/>
      <c r="E5011"/>
      <c r="F5011"/>
    </row>
    <row r="5012" spans="1:6" ht="21" customHeight="1" x14ac:dyDescent="0.25">
      <c r="A5012"/>
      <c r="B5012"/>
      <c r="C5012"/>
      <c r="D5012"/>
      <c r="E5012"/>
      <c r="F5012"/>
    </row>
    <row r="5013" spans="1:6" ht="21" customHeight="1" x14ac:dyDescent="0.25">
      <c r="A5013"/>
      <c r="B5013"/>
      <c r="C5013"/>
      <c r="D5013"/>
      <c r="E5013"/>
      <c r="F5013"/>
    </row>
    <row r="5014" spans="1:6" ht="21" customHeight="1" x14ac:dyDescent="0.25">
      <c r="A5014"/>
      <c r="B5014"/>
      <c r="C5014"/>
      <c r="D5014"/>
      <c r="E5014"/>
      <c r="F5014"/>
    </row>
    <row r="5015" spans="1:6" ht="21" customHeight="1" x14ac:dyDescent="0.25">
      <c r="A5015"/>
      <c r="B5015"/>
      <c r="C5015"/>
      <c r="D5015"/>
      <c r="E5015"/>
      <c r="F5015"/>
    </row>
    <row r="5016" spans="1:6" ht="21" customHeight="1" x14ac:dyDescent="0.25">
      <c r="A5016"/>
      <c r="B5016"/>
      <c r="C5016"/>
      <c r="D5016"/>
      <c r="E5016"/>
      <c r="F5016"/>
    </row>
    <row r="5017" spans="1:6" ht="21" customHeight="1" x14ac:dyDescent="0.25">
      <c r="A5017"/>
      <c r="B5017"/>
      <c r="C5017"/>
      <c r="D5017"/>
      <c r="E5017"/>
      <c r="F5017"/>
    </row>
    <row r="5018" spans="1:6" ht="21" customHeight="1" x14ac:dyDescent="0.25">
      <c r="A5018"/>
      <c r="B5018"/>
      <c r="C5018"/>
      <c r="D5018"/>
      <c r="E5018"/>
      <c r="F5018"/>
    </row>
    <row r="5019" spans="1:6" ht="21" customHeight="1" x14ac:dyDescent="0.25">
      <c r="A5019"/>
      <c r="B5019"/>
      <c r="C5019"/>
      <c r="D5019"/>
      <c r="E5019"/>
      <c r="F5019"/>
    </row>
    <row r="5020" spans="1:6" ht="21" customHeight="1" x14ac:dyDescent="0.25">
      <c r="A5020"/>
      <c r="B5020"/>
      <c r="C5020"/>
      <c r="D5020"/>
      <c r="E5020"/>
      <c r="F5020"/>
    </row>
    <row r="5021" spans="1:6" ht="21" customHeight="1" x14ac:dyDescent="0.25">
      <c r="A5021"/>
      <c r="B5021"/>
      <c r="C5021"/>
      <c r="D5021"/>
      <c r="E5021"/>
      <c r="F5021"/>
    </row>
    <row r="5022" spans="1:6" ht="21" customHeight="1" x14ac:dyDescent="0.25">
      <c r="A5022"/>
      <c r="B5022"/>
      <c r="C5022"/>
      <c r="D5022"/>
      <c r="E5022"/>
      <c r="F5022"/>
    </row>
    <row r="5023" spans="1:6" ht="23.1" customHeight="1" x14ac:dyDescent="0.25">
      <c r="A5023"/>
      <c r="B5023"/>
      <c r="C5023"/>
      <c r="D5023"/>
      <c r="E5023"/>
      <c r="F5023"/>
    </row>
    <row r="5024" spans="1:6" ht="21" customHeight="1" x14ac:dyDescent="0.25">
      <c r="A5024"/>
      <c r="B5024"/>
      <c r="C5024"/>
      <c r="D5024"/>
      <c r="E5024"/>
      <c r="F5024"/>
    </row>
    <row r="5025" spans="1:6" ht="21" customHeight="1" x14ac:dyDescent="0.25">
      <c r="A5025"/>
      <c r="B5025"/>
      <c r="C5025"/>
      <c r="D5025"/>
      <c r="E5025"/>
      <c r="F5025"/>
    </row>
    <row r="5026" spans="1:6" ht="21" customHeight="1" x14ac:dyDescent="0.25">
      <c r="A5026"/>
      <c r="B5026"/>
      <c r="C5026"/>
      <c r="D5026"/>
      <c r="E5026"/>
      <c r="F5026"/>
    </row>
    <row r="5027" spans="1:6" ht="21" customHeight="1" x14ac:dyDescent="0.25">
      <c r="A5027"/>
      <c r="B5027"/>
      <c r="C5027"/>
      <c r="D5027"/>
      <c r="E5027"/>
      <c r="F5027"/>
    </row>
    <row r="5028" spans="1:6" ht="21" customHeight="1" x14ac:dyDescent="0.25">
      <c r="A5028"/>
      <c r="B5028"/>
      <c r="C5028"/>
      <c r="D5028"/>
      <c r="E5028"/>
      <c r="F5028"/>
    </row>
    <row r="5029" spans="1:6" ht="21" customHeight="1" x14ac:dyDescent="0.25">
      <c r="A5029"/>
      <c r="B5029"/>
      <c r="C5029"/>
      <c r="D5029"/>
      <c r="E5029"/>
      <c r="F5029"/>
    </row>
    <row r="5030" spans="1:6" ht="21" customHeight="1" x14ac:dyDescent="0.25">
      <c r="A5030"/>
      <c r="B5030"/>
      <c r="C5030"/>
      <c r="D5030"/>
      <c r="E5030"/>
      <c r="F5030"/>
    </row>
    <row r="5031" spans="1:6" ht="21" customHeight="1" x14ac:dyDescent="0.25">
      <c r="A5031"/>
      <c r="B5031"/>
      <c r="C5031"/>
      <c r="D5031"/>
      <c r="E5031"/>
      <c r="F5031"/>
    </row>
    <row r="5032" spans="1:6" ht="21" customHeight="1" x14ac:dyDescent="0.25">
      <c r="A5032"/>
      <c r="B5032"/>
      <c r="C5032"/>
      <c r="D5032"/>
      <c r="E5032"/>
      <c r="F5032"/>
    </row>
    <row r="5033" spans="1:6" ht="21" customHeight="1" x14ac:dyDescent="0.25">
      <c r="A5033"/>
      <c r="B5033"/>
      <c r="C5033"/>
      <c r="D5033"/>
      <c r="E5033"/>
      <c r="F5033"/>
    </row>
    <row r="5034" spans="1:6" ht="21" customHeight="1" x14ac:dyDescent="0.25">
      <c r="A5034"/>
      <c r="B5034"/>
      <c r="C5034"/>
      <c r="D5034"/>
      <c r="E5034"/>
      <c r="F5034"/>
    </row>
    <row r="5035" spans="1:6" ht="21" customHeight="1" x14ac:dyDescent="0.25">
      <c r="A5035"/>
      <c r="B5035"/>
      <c r="C5035"/>
      <c r="D5035"/>
      <c r="E5035"/>
      <c r="F5035"/>
    </row>
    <row r="5036" spans="1:6" ht="21" customHeight="1" x14ac:dyDescent="0.25">
      <c r="A5036"/>
      <c r="B5036"/>
      <c r="C5036"/>
      <c r="D5036"/>
      <c r="E5036"/>
      <c r="F5036"/>
    </row>
    <row r="5037" spans="1:6" ht="21" customHeight="1" x14ac:dyDescent="0.25">
      <c r="A5037"/>
      <c r="B5037"/>
      <c r="C5037"/>
      <c r="D5037"/>
      <c r="E5037"/>
      <c r="F5037"/>
    </row>
    <row r="5038" spans="1:6" ht="21" customHeight="1" x14ac:dyDescent="0.25">
      <c r="A5038"/>
      <c r="B5038"/>
      <c r="C5038"/>
      <c r="D5038"/>
      <c r="E5038"/>
      <c r="F5038"/>
    </row>
    <row r="5039" spans="1:6" ht="21" customHeight="1" x14ac:dyDescent="0.25">
      <c r="A5039"/>
      <c r="B5039"/>
      <c r="C5039"/>
      <c r="D5039"/>
      <c r="E5039"/>
      <c r="F5039"/>
    </row>
    <row r="5040" spans="1:6" ht="21" customHeight="1" x14ac:dyDescent="0.25">
      <c r="A5040"/>
      <c r="B5040"/>
      <c r="C5040"/>
      <c r="D5040"/>
      <c r="E5040"/>
      <c r="F5040"/>
    </row>
    <row r="5041" spans="1:6" ht="21" customHeight="1" x14ac:dyDescent="0.25">
      <c r="A5041"/>
      <c r="B5041"/>
      <c r="C5041"/>
      <c r="D5041"/>
      <c r="E5041"/>
      <c r="F5041"/>
    </row>
    <row r="5042" spans="1:6" ht="21" customHeight="1" x14ac:dyDescent="0.25">
      <c r="A5042"/>
      <c r="B5042"/>
      <c r="C5042"/>
      <c r="D5042"/>
      <c r="E5042"/>
      <c r="F5042"/>
    </row>
    <row r="5043" spans="1:6" ht="21" customHeight="1" x14ac:dyDescent="0.25">
      <c r="A5043"/>
      <c r="B5043"/>
      <c r="C5043"/>
      <c r="D5043"/>
      <c r="E5043"/>
      <c r="F5043"/>
    </row>
    <row r="5044" spans="1:6" ht="21" customHeight="1" x14ac:dyDescent="0.25">
      <c r="A5044"/>
      <c r="B5044"/>
      <c r="C5044"/>
      <c r="D5044"/>
      <c r="E5044"/>
      <c r="F5044"/>
    </row>
    <row r="5045" spans="1:6" ht="23.1" customHeight="1" x14ac:dyDescent="0.25">
      <c r="A5045"/>
      <c r="B5045"/>
      <c r="C5045"/>
      <c r="D5045"/>
      <c r="E5045"/>
      <c r="F5045"/>
    </row>
    <row r="5046" spans="1:6" ht="21" customHeight="1" x14ac:dyDescent="0.25">
      <c r="A5046"/>
      <c r="B5046"/>
      <c r="C5046"/>
      <c r="D5046"/>
      <c r="E5046"/>
      <c r="F5046"/>
    </row>
    <row r="5047" spans="1:6" ht="21" customHeight="1" x14ac:dyDescent="0.25">
      <c r="A5047"/>
      <c r="B5047"/>
      <c r="C5047"/>
      <c r="D5047"/>
      <c r="E5047"/>
      <c r="F5047"/>
    </row>
    <row r="5048" spans="1:6" ht="21" customHeight="1" x14ac:dyDescent="0.25">
      <c r="A5048"/>
      <c r="B5048"/>
      <c r="C5048"/>
      <c r="D5048"/>
      <c r="E5048"/>
      <c r="F5048"/>
    </row>
    <row r="5049" spans="1:6" ht="23.1" customHeight="1" x14ac:dyDescent="0.25">
      <c r="A5049"/>
      <c r="B5049"/>
      <c r="C5049"/>
      <c r="D5049"/>
      <c r="E5049"/>
      <c r="F5049"/>
    </row>
    <row r="5050" spans="1:6" ht="21" customHeight="1" x14ac:dyDescent="0.25">
      <c r="A5050"/>
      <c r="B5050"/>
      <c r="C5050"/>
      <c r="D5050"/>
      <c r="E5050"/>
      <c r="F5050"/>
    </row>
    <row r="5051" spans="1:6" ht="21" customHeight="1" x14ac:dyDescent="0.25">
      <c r="A5051"/>
      <c r="B5051"/>
      <c r="C5051"/>
      <c r="D5051"/>
      <c r="E5051"/>
      <c r="F5051"/>
    </row>
    <row r="5052" spans="1:6" ht="21" customHeight="1" x14ac:dyDescent="0.25">
      <c r="A5052"/>
      <c r="B5052"/>
      <c r="C5052"/>
      <c r="D5052"/>
      <c r="E5052"/>
      <c r="F5052"/>
    </row>
    <row r="5053" spans="1:6" ht="21" customHeight="1" x14ac:dyDescent="0.25">
      <c r="A5053"/>
      <c r="B5053"/>
      <c r="C5053"/>
      <c r="D5053"/>
      <c r="E5053"/>
      <c r="F5053"/>
    </row>
    <row r="5054" spans="1:6" ht="21" customHeight="1" x14ac:dyDescent="0.25">
      <c r="A5054"/>
      <c r="B5054"/>
      <c r="C5054"/>
      <c r="D5054"/>
      <c r="E5054"/>
      <c r="F5054"/>
    </row>
    <row r="5055" spans="1:6" ht="21" customHeight="1" x14ac:dyDescent="0.25">
      <c r="A5055"/>
      <c r="B5055"/>
      <c r="C5055"/>
      <c r="D5055"/>
      <c r="E5055"/>
      <c r="F5055"/>
    </row>
    <row r="5056" spans="1:6" ht="21" customHeight="1" x14ac:dyDescent="0.25">
      <c r="A5056"/>
      <c r="B5056"/>
      <c r="C5056"/>
      <c r="D5056"/>
      <c r="E5056"/>
      <c r="F5056"/>
    </row>
    <row r="5057" spans="1:6" ht="39" customHeight="1" x14ac:dyDescent="0.25">
      <c r="A5057"/>
      <c r="B5057"/>
      <c r="C5057"/>
      <c r="D5057"/>
      <c r="E5057"/>
      <c r="F5057"/>
    </row>
    <row r="5058" spans="1:6" ht="39" customHeight="1" x14ac:dyDescent="0.25">
      <c r="A5058"/>
      <c r="B5058"/>
      <c r="C5058"/>
      <c r="D5058"/>
      <c r="E5058"/>
      <c r="F5058"/>
    </row>
    <row r="5059" spans="1:6" ht="21" customHeight="1" x14ac:dyDescent="0.25">
      <c r="A5059"/>
      <c r="B5059"/>
      <c r="C5059"/>
      <c r="D5059"/>
      <c r="E5059"/>
      <c r="F5059"/>
    </row>
    <row r="5060" spans="1:6" ht="21" customHeight="1" x14ac:dyDescent="0.25">
      <c r="A5060"/>
      <c r="B5060"/>
      <c r="C5060"/>
      <c r="D5060"/>
      <c r="E5060"/>
      <c r="F5060"/>
    </row>
    <row r="5061" spans="1:6" ht="21" customHeight="1" x14ac:dyDescent="0.25">
      <c r="A5061"/>
      <c r="B5061"/>
      <c r="C5061"/>
      <c r="D5061"/>
      <c r="E5061"/>
      <c r="F5061"/>
    </row>
    <row r="5062" spans="1:6" ht="39" customHeight="1" x14ac:dyDescent="0.25">
      <c r="A5062"/>
      <c r="B5062"/>
      <c r="C5062"/>
      <c r="D5062"/>
      <c r="E5062"/>
      <c r="F5062"/>
    </row>
    <row r="5063" spans="1:6" ht="21" customHeight="1" x14ac:dyDescent="0.25">
      <c r="A5063"/>
      <c r="B5063"/>
      <c r="C5063"/>
      <c r="D5063"/>
      <c r="E5063"/>
      <c r="F5063"/>
    </row>
    <row r="5064" spans="1:6" ht="21" customHeight="1" x14ac:dyDescent="0.25">
      <c r="A5064"/>
      <c r="B5064"/>
      <c r="C5064"/>
      <c r="D5064"/>
      <c r="E5064"/>
      <c r="F5064"/>
    </row>
    <row r="5065" spans="1:6" ht="21" customHeight="1" x14ac:dyDescent="0.25">
      <c r="A5065"/>
      <c r="B5065"/>
      <c r="C5065"/>
      <c r="D5065"/>
      <c r="E5065"/>
      <c r="F5065"/>
    </row>
    <row r="5066" spans="1:6" ht="21" customHeight="1" x14ac:dyDescent="0.25">
      <c r="A5066"/>
      <c r="B5066"/>
      <c r="C5066"/>
      <c r="D5066"/>
      <c r="E5066"/>
      <c r="F5066"/>
    </row>
    <row r="5067" spans="1:6" ht="21" customHeight="1" x14ac:dyDescent="0.25">
      <c r="A5067"/>
      <c r="B5067"/>
      <c r="C5067"/>
      <c r="D5067"/>
      <c r="E5067"/>
      <c r="F5067"/>
    </row>
    <row r="5068" spans="1:6" ht="21" customHeight="1" x14ac:dyDescent="0.25">
      <c r="A5068"/>
      <c r="B5068"/>
      <c r="C5068"/>
      <c r="D5068"/>
      <c r="E5068"/>
      <c r="F5068"/>
    </row>
    <row r="5069" spans="1:6" ht="21" customHeight="1" x14ac:dyDescent="0.25">
      <c r="A5069"/>
      <c r="B5069"/>
      <c r="C5069"/>
      <c r="D5069"/>
      <c r="E5069"/>
      <c r="F5069"/>
    </row>
    <row r="5070" spans="1:6" ht="21" customHeight="1" x14ac:dyDescent="0.25">
      <c r="A5070"/>
      <c r="B5070"/>
      <c r="C5070"/>
      <c r="D5070"/>
      <c r="E5070"/>
      <c r="F5070"/>
    </row>
    <row r="5071" spans="1:6" ht="21" customHeight="1" x14ac:dyDescent="0.25">
      <c r="A5071"/>
      <c r="B5071"/>
      <c r="C5071"/>
      <c r="D5071"/>
      <c r="E5071"/>
      <c r="F5071"/>
    </row>
    <row r="5072" spans="1:6" ht="21" customHeight="1" x14ac:dyDescent="0.25">
      <c r="A5072"/>
      <c r="B5072"/>
      <c r="C5072"/>
      <c r="D5072"/>
      <c r="E5072"/>
      <c r="F5072"/>
    </row>
    <row r="5073" spans="1:6" ht="21" customHeight="1" x14ac:dyDescent="0.25">
      <c r="A5073"/>
      <c r="B5073"/>
      <c r="C5073"/>
      <c r="D5073"/>
      <c r="E5073"/>
      <c r="F5073"/>
    </row>
    <row r="5074" spans="1:6" ht="21" customHeight="1" x14ac:dyDescent="0.25">
      <c r="A5074"/>
      <c r="B5074"/>
      <c r="C5074"/>
      <c r="D5074"/>
      <c r="E5074"/>
      <c r="F5074"/>
    </row>
    <row r="5075" spans="1:6" ht="21" customHeight="1" x14ac:dyDescent="0.25">
      <c r="A5075"/>
      <c r="B5075"/>
      <c r="C5075"/>
      <c r="D5075"/>
      <c r="E5075"/>
      <c r="F5075"/>
    </row>
    <row r="5076" spans="1:6" ht="23.1" customHeight="1" x14ac:dyDescent="0.25">
      <c r="A5076"/>
      <c r="B5076"/>
      <c r="C5076"/>
      <c r="D5076"/>
      <c r="E5076"/>
      <c r="F5076"/>
    </row>
    <row r="5077" spans="1:6" ht="21" customHeight="1" x14ac:dyDescent="0.25">
      <c r="A5077"/>
      <c r="B5077"/>
      <c r="C5077"/>
      <c r="D5077"/>
      <c r="E5077"/>
      <c r="F5077"/>
    </row>
    <row r="5078" spans="1:6" ht="21" customHeight="1" x14ac:dyDescent="0.25">
      <c r="A5078"/>
      <c r="B5078"/>
      <c r="C5078"/>
      <c r="D5078"/>
      <c r="E5078"/>
      <c r="F5078"/>
    </row>
    <row r="5079" spans="1:6" ht="21" customHeight="1" x14ac:dyDescent="0.25">
      <c r="A5079"/>
      <c r="B5079"/>
      <c r="C5079"/>
      <c r="D5079"/>
      <c r="E5079"/>
      <c r="F5079"/>
    </row>
    <row r="5080" spans="1:6" ht="21" customHeight="1" x14ac:dyDescent="0.25">
      <c r="A5080"/>
      <c r="B5080"/>
      <c r="C5080"/>
      <c r="D5080"/>
      <c r="E5080"/>
      <c r="F5080"/>
    </row>
    <row r="5081" spans="1:6" ht="21" customHeight="1" x14ac:dyDescent="0.25">
      <c r="A5081"/>
      <c r="B5081"/>
      <c r="C5081"/>
      <c r="D5081"/>
      <c r="E5081"/>
      <c r="F5081"/>
    </row>
    <row r="5082" spans="1:6" ht="21" customHeight="1" x14ac:dyDescent="0.25">
      <c r="A5082"/>
      <c r="B5082"/>
      <c r="C5082"/>
      <c r="D5082"/>
      <c r="E5082"/>
      <c r="F5082"/>
    </row>
    <row r="5083" spans="1:6" ht="21" customHeight="1" x14ac:dyDescent="0.25">
      <c r="A5083"/>
      <c r="B5083"/>
      <c r="C5083"/>
      <c r="D5083"/>
      <c r="E5083"/>
      <c r="F5083"/>
    </row>
    <row r="5084" spans="1:6" ht="21" customHeight="1" x14ac:dyDescent="0.25">
      <c r="A5084"/>
      <c r="B5084"/>
      <c r="C5084"/>
      <c r="D5084"/>
      <c r="E5084"/>
      <c r="F5084"/>
    </row>
    <row r="5085" spans="1:6" ht="21" customHeight="1" x14ac:dyDescent="0.25">
      <c r="A5085"/>
      <c r="B5085"/>
      <c r="C5085"/>
      <c r="D5085"/>
      <c r="E5085"/>
      <c r="F5085"/>
    </row>
    <row r="5086" spans="1:6" ht="39" customHeight="1" x14ac:dyDescent="0.25">
      <c r="A5086"/>
      <c r="B5086"/>
      <c r="C5086"/>
      <c r="D5086"/>
      <c r="E5086"/>
      <c r="F5086"/>
    </row>
    <row r="5087" spans="1:6" ht="21" customHeight="1" x14ac:dyDescent="0.25">
      <c r="A5087"/>
      <c r="B5087"/>
      <c r="C5087"/>
      <c r="D5087"/>
      <c r="E5087"/>
      <c r="F5087"/>
    </row>
    <row r="5088" spans="1:6" ht="21" customHeight="1" x14ac:dyDescent="0.25">
      <c r="A5088"/>
      <c r="B5088"/>
      <c r="C5088"/>
      <c r="D5088"/>
      <c r="E5088"/>
      <c r="F5088"/>
    </row>
    <row r="5089" spans="1:6" ht="21" customHeight="1" x14ac:dyDescent="0.25">
      <c r="A5089"/>
      <c r="B5089"/>
      <c r="C5089"/>
      <c r="D5089"/>
      <c r="E5089"/>
      <c r="F5089"/>
    </row>
    <row r="5090" spans="1:6" ht="21" customHeight="1" x14ac:dyDescent="0.25">
      <c r="A5090"/>
      <c r="B5090"/>
      <c r="C5090"/>
      <c r="D5090"/>
      <c r="E5090"/>
      <c r="F5090"/>
    </row>
    <row r="5091" spans="1:6" ht="21" customHeight="1" x14ac:dyDescent="0.25">
      <c r="A5091"/>
      <c r="B5091"/>
      <c r="C5091"/>
      <c r="D5091"/>
      <c r="E5091"/>
      <c r="F5091"/>
    </row>
    <row r="5092" spans="1:6" ht="21" customHeight="1" x14ac:dyDescent="0.25">
      <c r="A5092"/>
      <c r="B5092"/>
      <c r="C5092"/>
      <c r="D5092"/>
      <c r="E5092"/>
      <c r="F5092"/>
    </row>
    <row r="5093" spans="1:6" ht="21" customHeight="1" x14ac:dyDescent="0.25">
      <c r="A5093"/>
      <c r="B5093"/>
      <c r="C5093"/>
      <c r="D5093"/>
      <c r="E5093"/>
      <c r="F5093"/>
    </row>
    <row r="5094" spans="1:6" ht="21" customHeight="1" x14ac:dyDescent="0.25">
      <c r="A5094"/>
      <c r="B5094"/>
      <c r="C5094"/>
      <c r="D5094"/>
      <c r="E5094"/>
      <c r="F5094"/>
    </row>
    <row r="5095" spans="1:6" ht="21" customHeight="1" x14ac:dyDescent="0.25">
      <c r="A5095"/>
      <c r="B5095"/>
      <c r="C5095"/>
      <c r="D5095"/>
      <c r="E5095"/>
      <c r="F5095"/>
    </row>
    <row r="5096" spans="1:6" ht="21" customHeight="1" x14ac:dyDescent="0.25">
      <c r="A5096"/>
      <c r="B5096"/>
      <c r="C5096"/>
      <c r="D5096"/>
      <c r="E5096"/>
      <c r="F5096"/>
    </row>
    <row r="5097" spans="1:6" ht="21" customHeight="1" x14ac:dyDescent="0.25">
      <c r="A5097"/>
      <c r="B5097"/>
      <c r="C5097"/>
      <c r="D5097"/>
      <c r="E5097"/>
      <c r="F5097"/>
    </row>
    <row r="5098" spans="1:6" ht="23.1" customHeight="1" x14ac:dyDescent="0.25">
      <c r="A5098"/>
      <c r="B5098"/>
      <c r="C5098"/>
      <c r="D5098"/>
      <c r="E5098"/>
      <c r="F5098"/>
    </row>
    <row r="5099" spans="1:6" ht="21" customHeight="1" x14ac:dyDescent="0.25">
      <c r="A5099"/>
      <c r="B5099"/>
      <c r="C5099"/>
      <c r="D5099"/>
      <c r="E5099"/>
      <c r="F5099"/>
    </row>
    <row r="5100" spans="1:6" ht="21" customHeight="1" x14ac:dyDescent="0.25">
      <c r="A5100"/>
      <c r="B5100"/>
      <c r="C5100"/>
      <c r="D5100"/>
      <c r="E5100"/>
      <c r="F5100"/>
    </row>
    <row r="5101" spans="1:6" ht="21" customHeight="1" x14ac:dyDescent="0.25">
      <c r="A5101"/>
      <c r="B5101"/>
      <c r="C5101"/>
      <c r="D5101"/>
      <c r="E5101"/>
      <c r="F5101"/>
    </row>
    <row r="5102" spans="1:6" ht="21" customHeight="1" x14ac:dyDescent="0.25">
      <c r="A5102"/>
      <c r="B5102"/>
      <c r="C5102"/>
      <c r="D5102"/>
      <c r="E5102"/>
      <c r="F5102"/>
    </row>
    <row r="5103" spans="1:6" ht="21" customHeight="1" x14ac:dyDescent="0.25">
      <c r="A5103"/>
      <c r="B5103"/>
      <c r="C5103"/>
      <c r="D5103"/>
      <c r="E5103"/>
      <c r="F5103"/>
    </row>
    <row r="5104" spans="1:6" ht="21" customHeight="1" x14ac:dyDescent="0.25">
      <c r="A5104"/>
      <c r="B5104"/>
      <c r="C5104"/>
      <c r="D5104"/>
      <c r="E5104"/>
      <c r="F5104"/>
    </row>
    <row r="5105" spans="1:6" ht="21" customHeight="1" x14ac:dyDescent="0.25">
      <c r="A5105"/>
      <c r="B5105"/>
      <c r="C5105"/>
      <c r="D5105"/>
      <c r="E5105"/>
      <c r="F5105"/>
    </row>
    <row r="5106" spans="1:6" ht="21" customHeight="1" x14ac:dyDescent="0.25">
      <c r="A5106"/>
      <c r="B5106"/>
      <c r="C5106"/>
      <c r="D5106"/>
      <c r="E5106"/>
      <c r="F5106"/>
    </row>
    <row r="5107" spans="1:6" ht="21" customHeight="1" x14ac:dyDescent="0.25">
      <c r="A5107"/>
      <c r="B5107"/>
      <c r="C5107"/>
      <c r="D5107"/>
      <c r="E5107"/>
      <c r="F5107"/>
    </row>
    <row r="5108" spans="1:6" ht="39" customHeight="1" x14ac:dyDescent="0.25">
      <c r="A5108"/>
      <c r="B5108"/>
      <c r="C5108"/>
      <c r="D5108"/>
      <c r="E5108"/>
      <c r="F5108"/>
    </row>
    <row r="5109" spans="1:6" ht="21" customHeight="1" x14ac:dyDescent="0.25">
      <c r="A5109"/>
      <c r="B5109"/>
      <c r="C5109"/>
      <c r="D5109"/>
      <c r="E5109"/>
      <c r="F5109"/>
    </row>
    <row r="5110" spans="1:6" ht="21" customHeight="1" x14ac:dyDescent="0.25">
      <c r="A5110"/>
      <c r="B5110"/>
      <c r="C5110"/>
      <c r="D5110"/>
      <c r="E5110"/>
      <c r="F5110"/>
    </row>
    <row r="5111" spans="1:6" ht="21" customHeight="1" x14ac:dyDescent="0.25">
      <c r="A5111"/>
      <c r="B5111"/>
      <c r="C5111"/>
      <c r="D5111"/>
      <c r="E5111"/>
      <c r="F5111"/>
    </row>
    <row r="5112" spans="1:6" ht="21" customHeight="1" x14ac:dyDescent="0.25">
      <c r="A5112"/>
      <c r="B5112"/>
      <c r="C5112"/>
      <c r="D5112"/>
      <c r="E5112"/>
      <c r="F5112"/>
    </row>
    <row r="5113" spans="1:6" ht="21" customHeight="1" x14ac:dyDescent="0.25">
      <c r="A5113"/>
      <c r="B5113"/>
      <c r="C5113"/>
      <c r="D5113"/>
      <c r="E5113"/>
      <c r="F5113"/>
    </row>
    <row r="5114" spans="1:6" ht="21" customHeight="1" x14ac:dyDescent="0.25">
      <c r="A5114"/>
      <c r="B5114"/>
      <c r="C5114"/>
      <c r="D5114"/>
      <c r="E5114"/>
      <c r="F5114"/>
    </row>
    <row r="5115" spans="1:6" ht="21" customHeight="1" x14ac:dyDescent="0.25">
      <c r="A5115"/>
      <c r="B5115"/>
      <c r="C5115"/>
      <c r="D5115"/>
      <c r="E5115"/>
      <c r="F5115"/>
    </row>
    <row r="5116" spans="1:6" ht="21" customHeight="1" x14ac:dyDescent="0.25">
      <c r="A5116"/>
      <c r="B5116"/>
      <c r="C5116"/>
      <c r="D5116"/>
      <c r="E5116"/>
      <c r="F5116"/>
    </row>
    <row r="5117" spans="1:6" ht="21" customHeight="1" x14ac:dyDescent="0.25">
      <c r="A5117"/>
      <c r="B5117"/>
      <c r="C5117"/>
      <c r="D5117"/>
      <c r="E5117"/>
      <c r="F5117"/>
    </row>
    <row r="5118" spans="1:6" ht="21" customHeight="1" x14ac:dyDescent="0.25">
      <c r="A5118"/>
      <c r="B5118"/>
      <c r="C5118"/>
      <c r="D5118"/>
      <c r="E5118"/>
      <c r="F5118"/>
    </row>
    <row r="5119" spans="1:6" ht="21" customHeight="1" x14ac:dyDescent="0.25">
      <c r="A5119"/>
      <c r="B5119"/>
      <c r="C5119"/>
      <c r="D5119"/>
      <c r="E5119"/>
      <c r="F5119"/>
    </row>
    <row r="5120" spans="1:6" ht="23.1" customHeight="1" x14ac:dyDescent="0.25">
      <c r="A5120"/>
      <c r="B5120"/>
      <c r="C5120"/>
      <c r="D5120"/>
      <c r="E5120"/>
      <c r="F5120"/>
    </row>
    <row r="5121" spans="1:6" ht="21" customHeight="1" x14ac:dyDescent="0.25">
      <c r="A5121"/>
      <c r="B5121"/>
      <c r="C5121"/>
      <c r="D5121"/>
      <c r="E5121"/>
      <c r="F5121"/>
    </row>
    <row r="5122" spans="1:6" ht="21" customHeight="1" x14ac:dyDescent="0.25">
      <c r="A5122"/>
      <c r="B5122"/>
      <c r="C5122"/>
      <c r="D5122"/>
      <c r="E5122"/>
      <c r="F5122"/>
    </row>
    <row r="5123" spans="1:6" ht="21" customHeight="1" x14ac:dyDescent="0.25">
      <c r="A5123"/>
      <c r="B5123"/>
      <c r="C5123"/>
      <c r="D5123"/>
      <c r="E5123"/>
      <c r="F5123"/>
    </row>
    <row r="5124" spans="1:6" ht="21" customHeight="1" x14ac:dyDescent="0.25">
      <c r="A5124"/>
      <c r="B5124"/>
      <c r="C5124"/>
      <c r="D5124"/>
      <c r="E5124"/>
      <c r="F5124"/>
    </row>
    <row r="5125" spans="1:6" ht="21" customHeight="1" x14ac:dyDescent="0.25">
      <c r="A5125"/>
      <c r="B5125"/>
      <c r="C5125"/>
      <c r="D5125"/>
      <c r="E5125"/>
      <c r="F5125"/>
    </row>
    <row r="5126" spans="1:6" ht="21" customHeight="1" x14ac:dyDescent="0.25">
      <c r="A5126"/>
      <c r="B5126"/>
      <c r="C5126"/>
      <c r="D5126"/>
      <c r="E5126"/>
      <c r="F5126"/>
    </row>
    <row r="5127" spans="1:6" ht="21" customHeight="1" x14ac:dyDescent="0.25">
      <c r="A5127"/>
      <c r="B5127"/>
      <c r="C5127"/>
      <c r="D5127"/>
      <c r="E5127"/>
      <c r="F5127"/>
    </row>
    <row r="5128" spans="1:6" ht="21" customHeight="1" x14ac:dyDescent="0.25">
      <c r="A5128"/>
      <c r="B5128"/>
      <c r="C5128"/>
      <c r="D5128"/>
      <c r="E5128"/>
      <c r="F5128"/>
    </row>
    <row r="5129" spans="1:6" ht="21" customHeight="1" x14ac:dyDescent="0.25">
      <c r="A5129"/>
      <c r="B5129"/>
      <c r="C5129"/>
      <c r="D5129"/>
      <c r="E5129"/>
      <c r="F5129"/>
    </row>
    <row r="5130" spans="1:6" ht="39" customHeight="1" x14ac:dyDescent="0.25">
      <c r="A5130"/>
      <c r="B5130"/>
      <c r="C5130"/>
      <c r="D5130"/>
      <c r="E5130"/>
      <c r="F5130"/>
    </row>
    <row r="5131" spans="1:6" ht="21" customHeight="1" x14ac:dyDescent="0.25">
      <c r="A5131"/>
      <c r="B5131"/>
      <c r="C5131"/>
      <c r="D5131"/>
      <c r="E5131"/>
      <c r="F5131"/>
    </row>
    <row r="5132" spans="1:6" ht="21" customHeight="1" x14ac:dyDescent="0.25">
      <c r="A5132"/>
      <c r="B5132"/>
      <c r="C5132"/>
      <c r="D5132"/>
      <c r="E5132"/>
      <c r="F5132"/>
    </row>
    <row r="5133" spans="1:6" ht="21" customHeight="1" x14ac:dyDescent="0.25">
      <c r="A5133"/>
      <c r="B5133"/>
      <c r="C5133"/>
      <c r="D5133"/>
      <c r="E5133"/>
      <c r="F5133"/>
    </row>
    <row r="5134" spans="1:6" ht="21" customHeight="1" x14ac:dyDescent="0.25">
      <c r="A5134"/>
      <c r="B5134"/>
      <c r="C5134"/>
      <c r="D5134"/>
      <c r="E5134"/>
      <c r="F5134"/>
    </row>
    <row r="5135" spans="1:6" ht="21" customHeight="1" x14ac:dyDescent="0.25">
      <c r="A5135"/>
      <c r="B5135"/>
      <c r="C5135"/>
      <c r="D5135"/>
      <c r="E5135"/>
      <c r="F5135"/>
    </row>
    <row r="5136" spans="1:6" ht="21" customHeight="1" x14ac:dyDescent="0.25">
      <c r="A5136"/>
      <c r="B5136"/>
      <c r="C5136"/>
      <c r="D5136"/>
      <c r="E5136"/>
      <c r="F5136"/>
    </row>
    <row r="5137" spans="1:6" ht="21" customHeight="1" x14ac:dyDescent="0.25">
      <c r="A5137"/>
      <c r="B5137"/>
      <c r="C5137"/>
      <c r="D5137"/>
      <c r="E5137"/>
      <c r="F5137"/>
    </row>
    <row r="5138" spans="1:6" ht="21" customHeight="1" x14ac:dyDescent="0.25">
      <c r="A5138"/>
      <c r="B5138"/>
      <c r="C5138"/>
      <c r="D5138"/>
      <c r="E5138"/>
      <c r="F5138"/>
    </row>
    <row r="5139" spans="1:6" ht="21" customHeight="1" x14ac:dyDescent="0.25">
      <c r="A5139"/>
      <c r="B5139"/>
      <c r="C5139"/>
      <c r="D5139"/>
      <c r="E5139"/>
      <c r="F5139"/>
    </row>
    <row r="5140" spans="1:6" ht="21" customHeight="1" x14ac:dyDescent="0.25">
      <c r="A5140"/>
      <c r="B5140"/>
      <c r="C5140"/>
      <c r="D5140"/>
      <c r="E5140"/>
      <c r="F5140"/>
    </row>
    <row r="5141" spans="1:6" ht="21" customHeight="1" x14ac:dyDescent="0.25">
      <c r="A5141"/>
      <c r="B5141"/>
      <c r="C5141"/>
      <c r="D5141"/>
      <c r="E5141"/>
      <c r="F5141"/>
    </row>
    <row r="5142" spans="1:6" ht="21" customHeight="1" x14ac:dyDescent="0.25">
      <c r="A5142"/>
      <c r="B5142"/>
      <c r="C5142"/>
      <c r="D5142"/>
      <c r="E5142"/>
      <c r="F5142"/>
    </row>
    <row r="5143" spans="1:6" ht="21" customHeight="1" x14ac:dyDescent="0.25">
      <c r="A5143"/>
      <c r="B5143"/>
      <c r="C5143"/>
      <c r="D5143"/>
      <c r="E5143"/>
      <c r="F5143"/>
    </row>
    <row r="5144" spans="1:6" ht="23.1" customHeight="1" x14ac:dyDescent="0.25">
      <c r="A5144"/>
      <c r="B5144"/>
      <c r="C5144"/>
      <c r="D5144"/>
      <c r="E5144"/>
      <c r="F5144"/>
    </row>
    <row r="5145" spans="1:6" ht="21" customHeight="1" x14ac:dyDescent="0.25">
      <c r="A5145"/>
      <c r="B5145"/>
      <c r="C5145"/>
      <c r="D5145"/>
      <c r="E5145"/>
      <c r="F5145"/>
    </row>
    <row r="5146" spans="1:6" ht="21" customHeight="1" x14ac:dyDescent="0.25">
      <c r="A5146"/>
      <c r="B5146"/>
      <c r="C5146"/>
      <c r="D5146"/>
      <c r="E5146"/>
      <c r="F5146"/>
    </row>
    <row r="5147" spans="1:6" ht="21" customHeight="1" x14ac:dyDescent="0.25">
      <c r="A5147"/>
      <c r="B5147"/>
      <c r="C5147"/>
      <c r="D5147"/>
      <c r="E5147"/>
      <c r="F5147"/>
    </row>
    <row r="5148" spans="1:6" ht="21" customHeight="1" x14ac:dyDescent="0.25">
      <c r="A5148"/>
      <c r="B5148"/>
      <c r="C5148"/>
      <c r="D5148"/>
      <c r="E5148"/>
      <c r="F5148"/>
    </row>
    <row r="5149" spans="1:6" ht="21" customHeight="1" x14ac:dyDescent="0.25">
      <c r="A5149"/>
      <c r="B5149"/>
      <c r="C5149"/>
      <c r="D5149"/>
      <c r="E5149"/>
      <c r="F5149"/>
    </row>
    <row r="5150" spans="1:6" ht="21" customHeight="1" x14ac:dyDescent="0.25">
      <c r="A5150"/>
      <c r="B5150"/>
      <c r="C5150"/>
      <c r="D5150"/>
      <c r="E5150"/>
      <c r="F5150"/>
    </row>
    <row r="5151" spans="1:6" ht="21" customHeight="1" x14ac:dyDescent="0.25">
      <c r="A5151"/>
      <c r="B5151"/>
      <c r="C5151"/>
      <c r="D5151"/>
      <c r="E5151"/>
      <c r="F5151"/>
    </row>
    <row r="5152" spans="1:6" ht="21" customHeight="1" x14ac:dyDescent="0.25">
      <c r="A5152"/>
      <c r="B5152"/>
      <c r="C5152"/>
      <c r="D5152"/>
      <c r="E5152"/>
      <c r="F5152"/>
    </row>
    <row r="5153" spans="1:6" ht="21" customHeight="1" x14ac:dyDescent="0.25">
      <c r="A5153"/>
      <c r="B5153"/>
      <c r="C5153"/>
      <c r="D5153"/>
      <c r="E5153"/>
      <c r="F5153"/>
    </row>
    <row r="5154" spans="1:6" ht="21" customHeight="1" x14ac:dyDescent="0.25">
      <c r="A5154"/>
      <c r="B5154"/>
      <c r="C5154"/>
      <c r="D5154"/>
      <c r="E5154"/>
      <c r="F5154"/>
    </row>
    <row r="5155" spans="1:6" ht="21" customHeight="1" x14ac:dyDescent="0.25">
      <c r="A5155"/>
      <c r="B5155"/>
      <c r="C5155"/>
      <c r="D5155"/>
      <c r="E5155"/>
      <c r="F5155"/>
    </row>
    <row r="5156" spans="1:6" ht="21" customHeight="1" x14ac:dyDescent="0.25">
      <c r="A5156"/>
      <c r="B5156"/>
      <c r="C5156"/>
      <c r="D5156"/>
      <c r="E5156"/>
      <c r="F5156"/>
    </row>
    <row r="5157" spans="1:6" ht="21" customHeight="1" x14ac:dyDescent="0.25">
      <c r="A5157"/>
      <c r="B5157"/>
      <c r="C5157"/>
      <c r="D5157"/>
      <c r="E5157"/>
      <c r="F5157"/>
    </row>
    <row r="5158" spans="1:6" ht="39" customHeight="1" x14ac:dyDescent="0.25">
      <c r="A5158"/>
      <c r="B5158"/>
      <c r="C5158"/>
      <c r="D5158"/>
      <c r="E5158"/>
      <c r="F5158"/>
    </row>
    <row r="5159" spans="1:6" ht="21" customHeight="1" x14ac:dyDescent="0.25">
      <c r="A5159"/>
      <c r="B5159"/>
      <c r="C5159"/>
      <c r="D5159"/>
      <c r="E5159"/>
      <c r="F5159"/>
    </row>
    <row r="5160" spans="1:6" ht="21" customHeight="1" x14ac:dyDescent="0.25">
      <c r="A5160"/>
      <c r="B5160"/>
      <c r="C5160"/>
      <c r="D5160"/>
      <c r="E5160"/>
      <c r="F5160"/>
    </row>
    <row r="5161" spans="1:6" ht="21" customHeight="1" x14ac:dyDescent="0.25">
      <c r="A5161"/>
      <c r="B5161"/>
      <c r="C5161"/>
      <c r="D5161"/>
      <c r="E5161"/>
      <c r="F5161"/>
    </row>
    <row r="5162" spans="1:6" ht="21" customHeight="1" x14ac:dyDescent="0.25">
      <c r="A5162"/>
      <c r="B5162"/>
      <c r="C5162"/>
      <c r="D5162"/>
      <c r="E5162"/>
      <c r="F5162"/>
    </row>
    <row r="5163" spans="1:6" ht="21" customHeight="1" x14ac:dyDescent="0.25">
      <c r="A5163"/>
      <c r="B5163"/>
      <c r="C5163"/>
      <c r="D5163"/>
      <c r="E5163"/>
      <c r="F5163"/>
    </row>
    <row r="5164" spans="1:6" ht="21" customHeight="1" x14ac:dyDescent="0.25">
      <c r="A5164"/>
      <c r="B5164"/>
      <c r="C5164"/>
      <c r="D5164"/>
      <c r="E5164"/>
      <c r="F5164"/>
    </row>
    <row r="5165" spans="1:6" ht="21" customHeight="1" x14ac:dyDescent="0.25">
      <c r="A5165"/>
      <c r="B5165"/>
      <c r="C5165"/>
      <c r="D5165"/>
      <c r="E5165"/>
      <c r="F5165"/>
    </row>
    <row r="5166" spans="1:6" ht="21" customHeight="1" x14ac:dyDescent="0.25">
      <c r="A5166"/>
      <c r="B5166"/>
      <c r="C5166"/>
      <c r="D5166"/>
      <c r="E5166"/>
      <c r="F5166"/>
    </row>
    <row r="5167" spans="1:6" ht="21" customHeight="1" x14ac:dyDescent="0.25">
      <c r="A5167"/>
      <c r="B5167"/>
      <c r="C5167"/>
      <c r="D5167"/>
      <c r="E5167"/>
      <c r="F5167"/>
    </row>
    <row r="5168" spans="1:6" ht="21" customHeight="1" x14ac:dyDescent="0.25">
      <c r="A5168"/>
      <c r="B5168"/>
      <c r="C5168"/>
      <c r="D5168"/>
      <c r="E5168"/>
      <c r="F5168"/>
    </row>
    <row r="5169" spans="1:6" ht="21" customHeight="1" x14ac:dyDescent="0.25">
      <c r="A5169"/>
      <c r="B5169"/>
      <c r="C5169"/>
      <c r="D5169"/>
      <c r="E5169"/>
      <c r="F5169"/>
    </row>
    <row r="5170" spans="1:6" ht="21" customHeight="1" x14ac:dyDescent="0.25">
      <c r="A5170"/>
      <c r="B5170"/>
      <c r="C5170"/>
      <c r="D5170"/>
      <c r="E5170"/>
      <c r="F5170"/>
    </row>
    <row r="5171" spans="1:6" ht="21" customHeight="1" x14ac:dyDescent="0.25">
      <c r="A5171"/>
      <c r="B5171"/>
      <c r="C5171"/>
      <c r="D5171"/>
      <c r="E5171"/>
      <c r="F5171"/>
    </row>
    <row r="5172" spans="1:6" ht="23.1" customHeight="1" x14ac:dyDescent="0.25">
      <c r="A5172"/>
      <c r="B5172"/>
      <c r="C5172"/>
      <c r="D5172"/>
      <c r="E5172"/>
      <c r="F5172"/>
    </row>
    <row r="5173" spans="1:6" ht="21" customHeight="1" x14ac:dyDescent="0.25">
      <c r="A5173"/>
      <c r="B5173"/>
      <c r="C5173"/>
      <c r="D5173"/>
      <c r="E5173"/>
      <c r="F5173"/>
    </row>
    <row r="5174" spans="1:6" ht="21" customHeight="1" x14ac:dyDescent="0.25">
      <c r="A5174"/>
      <c r="B5174"/>
      <c r="C5174"/>
      <c r="D5174"/>
      <c r="E5174"/>
      <c r="F5174"/>
    </row>
    <row r="5175" spans="1:6" ht="21" customHeight="1" x14ac:dyDescent="0.25">
      <c r="A5175"/>
      <c r="B5175"/>
      <c r="C5175"/>
      <c r="D5175"/>
      <c r="E5175"/>
      <c r="F5175"/>
    </row>
    <row r="5176" spans="1:6" ht="21" customHeight="1" x14ac:dyDescent="0.25">
      <c r="A5176"/>
      <c r="B5176"/>
      <c r="C5176"/>
      <c r="D5176"/>
      <c r="E5176"/>
      <c r="F5176"/>
    </row>
    <row r="5177" spans="1:6" ht="21" customHeight="1" x14ac:dyDescent="0.25">
      <c r="A5177"/>
      <c r="B5177"/>
      <c r="C5177"/>
      <c r="D5177"/>
      <c r="E5177"/>
      <c r="F5177"/>
    </row>
    <row r="5178" spans="1:6" ht="21" customHeight="1" x14ac:dyDescent="0.25">
      <c r="A5178"/>
      <c r="B5178"/>
      <c r="C5178"/>
      <c r="D5178"/>
      <c r="E5178"/>
      <c r="F5178"/>
    </row>
    <row r="5179" spans="1:6" ht="21" customHeight="1" x14ac:dyDescent="0.25">
      <c r="A5179"/>
      <c r="B5179"/>
      <c r="C5179"/>
      <c r="D5179"/>
      <c r="E5179"/>
      <c r="F5179"/>
    </row>
    <row r="5180" spans="1:6" ht="21" customHeight="1" x14ac:dyDescent="0.25">
      <c r="A5180"/>
      <c r="B5180"/>
      <c r="C5180"/>
      <c r="D5180"/>
      <c r="E5180"/>
      <c r="F5180"/>
    </row>
    <row r="5181" spans="1:6" ht="21" customHeight="1" x14ac:dyDescent="0.25">
      <c r="A5181"/>
      <c r="B5181"/>
      <c r="C5181"/>
      <c r="D5181"/>
      <c r="E5181"/>
      <c r="F5181"/>
    </row>
    <row r="5182" spans="1:6" ht="21" customHeight="1" x14ac:dyDescent="0.25">
      <c r="A5182"/>
      <c r="B5182"/>
      <c r="C5182"/>
      <c r="D5182"/>
      <c r="E5182"/>
      <c r="F5182"/>
    </row>
    <row r="5183" spans="1:6" ht="21" customHeight="1" x14ac:dyDescent="0.25">
      <c r="A5183"/>
      <c r="B5183"/>
      <c r="C5183"/>
      <c r="D5183"/>
      <c r="E5183"/>
      <c r="F5183"/>
    </row>
    <row r="5184" spans="1:6" ht="21" customHeight="1" x14ac:dyDescent="0.25">
      <c r="A5184"/>
      <c r="B5184"/>
      <c r="C5184"/>
      <c r="D5184"/>
      <c r="E5184"/>
      <c r="F5184"/>
    </row>
    <row r="5185" spans="1:6" ht="21" customHeight="1" x14ac:dyDescent="0.25">
      <c r="A5185"/>
      <c r="B5185"/>
      <c r="C5185"/>
      <c r="D5185"/>
      <c r="E5185"/>
      <c r="F5185"/>
    </row>
    <row r="5186" spans="1:6" ht="39" customHeight="1" x14ac:dyDescent="0.25">
      <c r="A5186"/>
      <c r="B5186"/>
      <c r="C5186"/>
      <c r="D5186"/>
      <c r="E5186"/>
      <c r="F5186"/>
    </row>
    <row r="5187" spans="1:6" ht="21" customHeight="1" x14ac:dyDescent="0.25">
      <c r="A5187"/>
      <c r="B5187"/>
      <c r="C5187"/>
      <c r="D5187"/>
      <c r="E5187"/>
      <c r="F5187"/>
    </row>
    <row r="5188" spans="1:6" ht="21" customHeight="1" x14ac:dyDescent="0.25">
      <c r="A5188"/>
      <c r="B5188"/>
      <c r="C5188"/>
      <c r="D5188"/>
      <c r="E5188"/>
      <c r="F5188"/>
    </row>
    <row r="5189" spans="1:6" ht="21" customHeight="1" x14ac:dyDescent="0.25">
      <c r="A5189"/>
      <c r="B5189"/>
      <c r="C5189"/>
      <c r="D5189"/>
      <c r="E5189"/>
      <c r="F5189"/>
    </row>
    <row r="5190" spans="1:6" ht="21" customHeight="1" x14ac:dyDescent="0.25">
      <c r="A5190"/>
      <c r="B5190"/>
      <c r="C5190"/>
      <c r="D5190"/>
      <c r="E5190"/>
      <c r="F5190"/>
    </row>
    <row r="5191" spans="1:6" ht="21" customHeight="1" x14ac:dyDescent="0.25">
      <c r="A5191"/>
      <c r="B5191"/>
      <c r="C5191"/>
      <c r="D5191"/>
      <c r="E5191"/>
      <c r="F5191"/>
    </row>
    <row r="5192" spans="1:6" ht="21" customHeight="1" x14ac:dyDescent="0.25">
      <c r="A5192"/>
      <c r="B5192"/>
      <c r="C5192"/>
      <c r="D5192"/>
      <c r="E5192"/>
      <c r="F5192"/>
    </row>
    <row r="5193" spans="1:6" ht="21" customHeight="1" x14ac:dyDescent="0.25">
      <c r="A5193"/>
      <c r="B5193"/>
      <c r="C5193"/>
      <c r="D5193"/>
      <c r="E5193"/>
      <c r="F5193"/>
    </row>
    <row r="5194" spans="1:6" ht="21" customHeight="1" x14ac:dyDescent="0.25">
      <c r="A5194"/>
      <c r="B5194"/>
      <c r="C5194"/>
      <c r="D5194"/>
      <c r="E5194"/>
      <c r="F5194"/>
    </row>
    <row r="5195" spans="1:6" ht="21" customHeight="1" x14ac:dyDescent="0.25">
      <c r="A5195"/>
      <c r="B5195"/>
      <c r="C5195"/>
      <c r="D5195"/>
      <c r="E5195"/>
      <c r="F5195"/>
    </row>
    <row r="5196" spans="1:6" ht="39" customHeight="1" x14ac:dyDescent="0.25">
      <c r="A5196"/>
      <c r="B5196"/>
      <c r="C5196"/>
      <c r="D5196"/>
      <c r="E5196"/>
      <c r="F5196"/>
    </row>
    <row r="5197" spans="1:6" ht="21" customHeight="1" x14ac:dyDescent="0.25">
      <c r="A5197"/>
      <c r="B5197"/>
      <c r="C5197"/>
      <c r="D5197"/>
      <c r="E5197"/>
      <c r="F5197"/>
    </row>
    <row r="5198" spans="1:6" ht="23.1" customHeight="1" x14ac:dyDescent="0.25">
      <c r="A5198"/>
      <c r="B5198"/>
      <c r="C5198"/>
      <c r="D5198"/>
      <c r="E5198"/>
      <c r="F5198"/>
    </row>
    <row r="5199" spans="1:6" ht="21" customHeight="1" x14ac:dyDescent="0.25">
      <c r="A5199"/>
      <c r="B5199"/>
      <c r="C5199"/>
      <c r="D5199"/>
      <c r="E5199"/>
      <c r="F5199"/>
    </row>
    <row r="5200" spans="1:6" ht="21" customHeight="1" x14ac:dyDescent="0.25">
      <c r="A5200"/>
      <c r="B5200"/>
      <c r="C5200"/>
      <c r="D5200"/>
      <c r="E5200"/>
      <c r="F5200"/>
    </row>
    <row r="5201" spans="1:6" ht="21" customHeight="1" x14ac:dyDescent="0.25">
      <c r="A5201"/>
      <c r="B5201"/>
      <c r="C5201"/>
      <c r="D5201"/>
      <c r="E5201"/>
      <c r="F5201"/>
    </row>
    <row r="5202" spans="1:6" ht="21" customHeight="1" x14ac:dyDescent="0.25">
      <c r="A5202"/>
      <c r="B5202"/>
      <c r="C5202"/>
      <c r="D5202"/>
      <c r="E5202"/>
      <c r="F5202"/>
    </row>
    <row r="5203" spans="1:6" ht="21" customHeight="1" x14ac:dyDescent="0.25">
      <c r="A5203"/>
      <c r="B5203"/>
      <c r="C5203"/>
      <c r="D5203"/>
      <c r="E5203"/>
      <c r="F5203"/>
    </row>
    <row r="5204" spans="1:6" ht="21" customHeight="1" x14ac:dyDescent="0.25">
      <c r="A5204"/>
      <c r="B5204"/>
      <c r="C5204"/>
      <c r="D5204"/>
      <c r="E5204"/>
      <c r="F5204"/>
    </row>
    <row r="5205" spans="1:6" ht="21" customHeight="1" x14ac:dyDescent="0.25">
      <c r="A5205"/>
      <c r="B5205"/>
      <c r="C5205"/>
      <c r="D5205"/>
      <c r="E5205"/>
      <c r="F5205"/>
    </row>
    <row r="5206" spans="1:6" ht="21" customHeight="1" x14ac:dyDescent="0.25">
      <c r="A5206"/>
      <c r="B5206"/>
      <c r="C5206"/>
      <c r="D5206"/>
      <c r="E5206"/>
      <c r="F5206"/>
    </row>
    <row r="5207" spans="1:6" ht="21" customHeight="1" x14ac:dyDescent="0.25">
      <c r="A5207"/>
      <c r="B5207"/>
      <c r="C5207"/>
      <c r="D5207"/>
      <c r="E5207"/>
      <c r="F5207"/>
    </row>
    <row r="5208" spans="1:6" ht="21" customHeight="1" x14ac:dyDescent="0.25">
      <c r="A5208"/>
      <c r="B5208"/>
      <c r="C5208"/>
      <c r="D5208"/>
      <c r="E5208"/>
      <c r="F5208"/>
    </row>
    <row r="5209" spans="1:6" ht="21" customHeight="1" x14ac:dyDescent="0.25">
      <c r="A5209"/>
      <c r="B5209"/>
      <c r="C5209"/>
      <c r="D5209"/>
      <c r="E5209"/>
      <c r="F5209"/>
    </row>
    <row r="5210" spans="1:6" ht="21" customHeight="1" x14ac:dyDescent="0.25">
      <c r="A5210"/>
      <c r="B5210"/>
      <c r="C5210"/>
      <c r="D5210"/>
      <c r="E5210"/>
      <c r="F5210"/>
    </row>
    <row r="5211" spans="1:6" ht="21" customHeight="1" x14ac:dyDescent="0.25">
      <c r="A5211"/>
      <c r="B5211"/>
      <c r="C5211"/>
      <c r="D5211"/>
      <c r="E5211"/>
      <c r="F5211"/>
    </row>
    <row r="5212" spans="1:6" ht="39" customHeight="1" x14ac:dyDescent="0.25">
      <c r="A5212"/>
      <c r="B5212"/>
      <c r="C5212"/>
      <c r="D5212"/>
      <c r="E5212"/>
      <c r="F5212"/>
    </row>
    <row r="5213" spans="1:6" ht="21" customHeight="1" x14ac:dyDescent="0.25">
      <c r="A5213"/>
      <c r="B5213"/>
      <c r="C5213"/>
      <c r="D5213"/>
      <c r="E5213"/>
      <c r="F5213"/>
    </row>
    <row r="5214" spans="1:6" ht="21" customHeight="1" x14ac:dyDescent="0.25">
      <c r="A5214"/>
      <c r="B5214"/>
      <c r="C5214"/>
      <c r="D5214"/>
      <c r="E5214"/>
      <c r="F5214"/>
    </row>
    <row r="5215" spans="1:6" ht="21" customHeight="1" x14ac:dyDescent="0.25">
      <c r="A5215"/>
      <c r="B5215"/>
      <c r="C5215"/>
      <c r="D5215"/>
      <c r="E5215"/>
      <c r="F5215"/>
    </row>
    <row r="5216" spans="1:6" ht="21" customHeight="1" x14ac:dyDescent="0.25">
      <c r="A5216"/>
      <c r="B5216"/>
      <c r="C5216"/>
      <c r="D5216"/>
      <c r="E5216"/>
      <c r="F5216"/>
    </row>
    <row r="5217" spans="1:6" ht="21" customHeight="1" x14ac:dyDescent="0.25">
      <c r="A5217"/>
      <c r="B5217"/>
      <c r="C5217"/>
      <c r="D5217"/>
      <c r="E5217"/>
      <c r="F5217"/>
    </row>
    <row r="5218" spans="1:6" ht="21" customHeight="1" x14ac:dyDescent="0.25">
      <c r="A5218"/>
      <c r="B5218"/>
      <c r="C5218"/>
      <c r="D5218"/>
      <c r="E5218"/>
      <c r="F5218"/>
    </row>
    <row r="5219" spans="1:6" ht="21" customHeight="1" x14ac:dyDescent="0.25">
      <c r="A5219"/>
      <c r="B5219"/>
      <c r="C5219"/>
      <c r="D5219"/>
      <c r="E5219"/>
      <c r="F5219"/>
    </row>
    <row r="5220" spans="1:6" ht="21" customHeight="1" x14ac:dyDescent="0.25">
      <c r="A5220"/>
      <c r="B5220"/>
      <c r="C5220"/>
      <c r="D5220"/>
      <c r="E5220"/>
      <c r="F5220"/>
    </row>
    <row r="5221" spans="1:6" ht="21" customHeight="1" x14ac:dyDescent="0.25">
      <c r="A5221"/>
      <c r="B5221"/>
      <c r="C5221"/>
      <c r="D5221"/>
      <c r="E5221"/>
      <c r="F5221"/>
    </row>
    <row r="5222" spans="1:6" ht="21" customHeight="1" x14ac:dyDescent="0.25">
      <c r="A5222"/>
      <c r="B5222"/>
      <c r="C5222"/>
      <c r="D5222"/>
      <c r="E5222"/>
      <c r="F5222"/>
    </row>
    <row r="5223" spans="1:6" ht="21" customHeight="1" x14ac:dyDescent="0.25">
      <c r="A5223"/>
      <c r="B5223"/>
      <c r="C5223"/>
      <c r="D5223"/>
      <c r="E5223"/>
      <c r="F5223"/>
    </row>
    <row r="5224" spans="1:6" ht="21" customHeight="1" x14ac:dyDescent="0.25">
      <c r="A5224"/>
      <c r="B5224"/>
      <c r="C5224"/>
      <c r="D5224"/>
      <c r="E5224"/>
      <c r="F5224"/>
    </row>
    <row r="5225" spans="1:6" ht="21" customHeight="1" x14ac:dyDescent="0.25">
      <c r="A5225"/>
      <c r="B5225"/>
      <c r="C5225"/>
      <c r="D5225"/>
      <c r="E5225"/>
      <c r="F5225"/>
    </row>
    <row r="5226" spans="1:6" ht="23.1" customHeight="1" x14ac:dyDescent="0.25">
      <c r="A5226"/>
      <c r="B5226"/>
      <c r="C5226"/>
      <c r="D5226"/>
      <c r="E5226"/>
      <c r="F5226"/>
    </row>
    <row r="5227" spans="1:6" ht="21" customHeight="1" x14ac:dyDescent="0.25">
      <c r="A5227"/>
      <c r="B5227"/>
      <c r="C5227"/>
      <c r="D5227"/>
      <c r="E5227"/>
      <c r="F5227"/>
    </row>
    <row r="5228" spans="1:6" ht="21" customHeight="1" x14ac:dyDescent="0.25">
      <c r="A5228"/>
      <c r="B5228"/>
      <c r="C5228"/>
      <c r="D5228"/>
      <c r="E5228"/>
      <c r="F5228"/>
    </row>
    <row r="5229" spans="1:6" ht="21" customHeight="1" x14ac:dyDescent="0.25">
      <c r="A5229"/>
      <c r="B5229"/>
      <c r="C5229"/>
      <c r="D5229"/>
      <c r="E5229"/>
      <c r="F5229"/>
    </row>
    <row r="5230" spans="1:6" ht="21" customHeight="1" x14ac:dyDescent="0.25">
      <c r="A5230"/>
      <c r="B5230"/>
      <c r="C5230"/>
      <c r="D5230"/>
      <c r="E5230"/>
      <c r="F5230"/>
    </row>
    <row r="5231" spans="1:6" ht="21" customHeight="1" x14ac:dyDescent="0.25">
      <c r="A5231"/>
      <c r="B5231"/>
      <c r="C5231"/>
      <c r="D5231"/>
      <c r="E5231"/>
      <c r="F5231"/>
    </row>
    <row r="5232" spans="1:6" ht="21" customHeight="1" x14ac:dyDescent="0.25">
      <c r="A5232"/>
      <c r="B5232"/>
      <c r="C5232"/>
      <c r="D5232"/>
      <c r="E5232"/>
      <c r="F5232"/>
    </row>
    <row r="5233" spans="1:6" ht="21" customHeight="1" x14ac:dyDescent="0.25">
      <c r="A5233"/>
      <c r="B5233"/>
      <c r="C5233"/>
      <c r="D5233"/>
      <c r="E5233"/>
      <c r="F5233"/>
    </row>
    <row r="5234" spans="1:6" ht="21" customHeight="1" x14ac:dyDescent="0.25">
      <c r="A5234"/>
      <c r="B5234"/>
      <c r="C5234"/>
      <c r="D5234"/>
      <c r="E5234"/>
      <c r="F5234"/>
    </row>
    <row r="5235" spans="1:6" ht="39" customHeight="1" x14ac:dyDescent="0.25">
      <c r="A5235"/>
      <c r="B5235"/>
      <c r="C5235"/>
      <c r="D5235"/>
      <c r="E5235"/>
      <c r="F5235"/>
    </row>
    <row r="5236" spans="1:6" ht="21" customHeight="1" x14ac:dyDescent="0.25">
      <c r="A5236"/>
      <c r="B5236"/>
      <c r="C5236"/>
      <c r="D5236"/>
      <c r="E5236"/>
      <c r="F5236"/>
    </row>
    <row r="5237" spans="1:6" ht="21" customHeight="1" x14ac:dyDescent="0.25">
      <c r="A5237"/>
      <c r="B5237"/>
      <c r="C5237"/>
      <c r="D5237"/>
      <c r="E5237"/>
      <c r="F5237"/>
    </row>
    <row r="5238" spans="1:6" ht="21" customHeight="1" x14ac:dyDescent="0.25">
      <c r="A5238"/>
      <c r="B5238"/>
      <c r="C5238"/>
      <c r="D5238"/>
      <c r="E5238"/>
      <c r="F5238"/>
    </row>
    <row r="5239" spans="1:6" ht="21" customHeight="1" x14ac:dyDescent="0.25">
      <c r="A5239"/>
      <c r="B5239"/>
      <c r="C5239"/>
      <c r="D5239"/>
      <c r="E5239"/>
      <c r="F5239"/>
    </row>
    <row r="5240" spans="1:6" ht="21" customHeight="1" x14ac:dyDescent="0.25">
      <c r="A5240"/>
      <c r="B5240"/>
      <c r="C5240"/>
      <c r="D5240"/>
      <c r="E5240"/>
      <c r="F5240"/>
    </row>
    <row r="5241" spans="1:6" ht="39" customHeight="1" x14ac:dyDescent="0.25">
      <c r="A5241"/>
      <c r="B5241"/>
      <c r="C5241"/>
      <c r="D5241"/>
      <c r="E5241"/>
      <c r="F5241"/>
    </row>
    <row r="5242" spans="1:6" ht="21" customHeight="1" x14ac:dyDescent="0.25">
      <c r="A5242"/>
      <c r="B5242"/>
      <c r="C5242"/>
      <c r="D5242"/>
      <c r="E5242"/>
      <c r="F5242"/>
    </row>
    <row r="5243" spans="1:6" ht="21" customHeight="1" x14ac:dyDescent="0.25">
      <c r="A5243"/>
      <c r="B5243"/>
      <c r="C5243"/>
      <c r="D5243"/>
      <c r="E5243"/>
      <c r="F5243"/>
    </row>
    <row r="5244" spans="1:6" ht="21" customHeight="1" x14ac:dyDescent="0.25">
      <c r="A5244"/>
      <c r="B5244"/>
      <c r="C5244"/>
      <c r="D5244"/>
      <c r="E5244"/>
      <c r="F5244"/>
    </row>
    <row r="5245" spans="1:6" ht="21" customHeight="1" x14ac:dyDescent="0.25">
      <c r="A5245"/>
      <c r="B5245"/>
      <c r="C5245"/>
      <c r="D5245"/>
      <c r="E5245"/>
      <c r="F5245"/>
    </row>
    <row r="5246" spans="1:6" ht="21" customHeight="1" x14ac:dyDescent="0.25">
      <c r="A5246"/>
      <c r="B5246"/>
      <c r="C5246"/>
      <c r="D5246"/>
      <c r="E5246"/>
      <c r="F5246"/>
    </row>
    <row r="5247" spans="1:6" ht="21" customHeight="1" x14ac:dyDescent="0.25">
      <c r="A5247"/>
      <c r="B5247"/>
      <c r="C5247"/>
      <c r="D5247"/>
      <c r="E5247"/>
      <c r="F5247"/>
    </row>
    <row r="5248" spans="1:6" ht="21" customHeight="1" x14ac:dyDescent="0.25">
      <c r="A5248"/>
      <c r="B5248"/>
      <c r="C5248"/>
      <c r="D5248"/>
      <c r="E5248"/>
      <c r="F5248"/>
    </row>
    <row r="5249" spans="1:6" ht="21" customHeight="1" x14ac:dyDescent="0.25">
      <c r="A5249"/>
      <c r="B5249"/>
      <c r="C5249"/>
      <c r="D5249"/>
      <c r="E5249"/>
      <c r="F5249"/>
    </row>
    <row r="5250" spans="1:6" ht="21" customHeight="1" x14ac:dyDescent="0.25">
      <c r="A5250"/>
      <c r="B5250"/>
      <c r="C5250"/>
      <c r="D5250"/>
      <c r="E5250"/>
      <c r="F5250"/>
    </row>
    <row r="5251" spans="1:6" ht="21" customHeight="1" x14ac:dyDescent="0.25">
      <c r="A5251"/>
      <c r="B5251"/>
      <c r="C5251"/>
      <c r="D5251"/>
      <c r="E5251"/>
      <c r="F5251"/>
    </row>
    <row r="5252" spans="1:6" ht="21" customHeight="1" x14ac:dyDescent="0.25">
      <c r="A5252"/>
      <c r="B5252"/>
      <c r="C5252"/>
      <c r="D5252"/>
      <c r="E5252"/>
      <c r="F5252"/>
    </row>
    <row r="5253" spans="1:6" ht="23.1" customHeight="1" x14ac:dyDescent="0.25">
      <c r="A5253"/>
      <c r="B5253"/>
      <c r="C5253"/>
      <c r="D5253"/>
      <c r="E5253"/>
      <c r="F5253"/>
    </row>
    <row r="5254" spans="1:6" ht="21" customHeight="1" x14ac:dyDescent="0.25">
      <c r="A5254"/>
      <c r="B5254"/>
      <c r="C5254"/>
      <c r="D5254"/>
      <c r="E5254"/>
      <c r="F5254"/>
    </row>
    <row r="5255" spans="1:6" ht="21" customHeight="1" x14ac:dyDescent="0.25">
      <c r="A5255"/>
      <c r="B5255"/>
      <c r="C5255"/>
      <c r="D5255"/>
      <c r="E5255"/>
      <c r="F5255"/>
    </row>
    <row r="5256" spans="1:6" ht="21" customHeight="1" x14ac:dyDescent="0.25">
      <c r="A5256"/>
      <c r="B5256"/>
      <c r="C5256"/>
      <c r="D5256"/>
      <c r="E5256"/>
      <c r="F5256"/>
    </row>
    <row r="5257" spans="1:6" ht="21" customHeight="1" x14ac:dyDescent="0.25">
      <c r="A5257"/>
      <c r="B5257"/>
      <c r="C5257"/>
      <c r="D5257"/>
      <c r="E5257"/>
      <c r="F5257"/>
    </row>
    <row r="5258" spans="1:6" ht="21" customHeight="1" x14ac:dyDescent="0.25">
      <c r="A5258"/>
      <c r="B5258"/>
      <c r="C5258"/>
      <c r="D5258"/>
      <c r="E5258"/>
      <c r="F5258"/>
    </row>
    <row r="5259" spans="1:6" ht="21" customHeight="1" x14ac:dyDescent="0.25">
      <c r="A5259"/>
      <c r="B5259"/>
      <c r="C5259"/>
      <c r="D5259"/>
      <c r="E5259"/>
      <c r="F5259"/>
    </row>
    <row r="5260" spans="1:6" ht="21" customHeight="1" x14ac:dyDescent="0.25">
      <c r="A5260"/>
      <c r="B5260"/>
      <c r="C5260"/>
      <c r="D5260"/>
      <c r="E5260"/>
      <c r="F5260"/>
    </row>
    <row r="5261" spans="1:6" ht="21" customHeight="1" x14ac:dyDescent="0.25">
      <c r="A5261"/>
      <c r="B5261"/>
      <c r="C5261"/>
      <c r="D5261"/>
      <c r="E5261"/>
      <c r="F5261"/>
    </row>
    <row r="5262" spans="1:6" ht="39" customHeight="1" x14ac:dyDescent="0.25">
      <c r="A5262"/>
      <c r="B5262"/>
      <c r="C5262"/>
      <c r="D5262"/>
      <c r="E5262"/>
      <c r="F5262"/>
    </row>
    <row r="5263" spans="1:6" ht="21" customHeight="1" x14ac:dyDescent="0.25">
      <c r="A5263"/>
      <c r="B5263"/>
      <c r="C5263"/>
      <c r="D5263"/>
      <c r="E5263"/>
      <c r="F5263"/>
    </row>
    <row r="5264" spans="1:6" ht="21" customHeight="1" x14ac:dyDescent="0.25">
      <c r="A5264"/>
      <c r="B5264"/>
      <c r="C5264"/>
      <c r="D5264"/>
      <c r="E5264"/>
      <c r="F5264"/>
    </row>
    <row r="5265" spans="1:6" ht="21" customHeight="1" x14ac:dyDescent="0.25">
      <c r="A5265"/>
      <c r="B5265"/>
      <c r="C5265"/>
      <c r="D5265"/>
      <c r="E5265"/>
      <c r="F5265"/>
    </row>
    <row r="5266" spans="1:6" ht="21" customHeight="1" x14ac:dyDescent="0.25">
      <c r="A5266"/>
      <c r="B5266"/>
      <c r="C5266"/>
      <c r="D5266"/>
      <c r="E5266"/>
      <c r="F5266"/>
    </row>
    <row r="5267" spans="1:6" ht="21" customHeight="1" x14ac:dyDescent="0.25">
      <c r="A5267"/>
      <c r="B5267"/>
      <c r="C5267"/>
      <c r="D5267"/>
      <c r="E5267"/>
      <c r="F5267"/>
    </row>
    <row r="5268" spans="1:6" ht="39" customHeight="1" x14ac:dyDescent="0.25">
      <c r="A5268"/>
      <c r="B5268"/>
      <c r="C5268"/>
      <c r="D5268"/>
      <c r="E5268"/>
      <c r="F5268"/>
    </row>
    <row r="5269" spans="1:6" ht="21" customHeight="1" x14ac:dyDescent="0.25">
      <c r="A5269"/>
      <c r="B5269"/>
      <c r="C5269"/>
      <c r="D5269"/>
      <c r="E5269"/>
      <c r="F5269"/>
    </row>
    <row r="5270" spans="1:6" ht="21" customHeight="1" x14ac:dyDescent="0.25">
      <c r="A5270"/>
      <c r="B5270"/>
      <c r="C5270"/>
      <c r="D5270"/>
      <c r="E5270"/>
      <c r="F5270"/>
    </row>
    <row r="5271" spans="1:6" ht="21" customHeight="1" x14ac:dyDescent="0.25">
      <c r="A5271"/>
      <c r="B5271"/>
      <c r="C5271"/>
      <c r="D5271"/>
      <c r="E5271"/>
      <c r="F5271"/>
    </row>
    <row r="5272" spans="1:6" ht="21" customHeight="1" x14ac:dyDescent="0.25">
      <c r="A5272"/>
      <c r="B5272"/>
      <c r="C5272"/>
      <c r="D5272"/>
      <c r="E5272"/>
      <c r="F5272"/>
    </row>
    <row r="5273" spans="1:6" ht="21" customHeight="1" x14ac:dyDescent="0.25">
      <c r="A5273"/>
      <c r="B5273"/>
      <c r="C5273"/>
      <c r="D5273"/>
      <c r="E5273"/>
      <c r="F5273"/>
    </row>
    <row r="5274" spans="1:6" ht="21" customHeight="1" x14ac:dyDescent="0.25">
      <c r="A5274"/>
      <c r="B5274"/>
      <c r="C5274"/>
      <c r="D5274"/>
      <c r="E5274"/>
      <c r="F5274"/>
    </row>
    <row r="5275" spans="1:6" ht="21" customHeight="1" x14ac:dyDescent="0.25">
      <c r="A5275"/>
      <c r="B5275"/>
      <c r="C5275"/>
      <c r="D5275"/>
      <c r="E5275"/>
      <c r="F5275"/>
    </row>
    <row r="5276" spans="1:6" ht="21" customHeight="1" x14ac:dyDescent="0.25">
      <c r="A5276"/>
      <c r="B5276"/>
      <c r="C5276"/>
      <c r="D5276"/>
      <c r="E5276"/>
      <c r="F5276"/>
    </row>
    <row r="5277" spans="1:6" ht="21" customHeight="1" x14ac:dyDescent="0.25">
      <c r="A5277"/>
      <c r="B5277"/>
      <c r="C5277"/>
      <c r="D5277"/>
      <c r="E5277"/>
      <c r="F5277"/>
    </row>
    <row r="5278" spans="1:6" ht="21" customHeight="1" x14ac:dyDescent="0.25">
      <c r="A5278"/>
      <c r="B5278"/>
      <c r="C5278"/>
      <c r="D5278"/>
      <c r="E5278"/>
      <c r="F5278"/>
    </row>
    <row r="5279" spans="1:6" ht="21" customHeight="1" x14ac:dyDescent="0.25">
      <c r="A5279"/>
      <c r="B5279"/>
      <c r="C5279"/>
      <c r="D5279"/>
      <c r="E5279"/>
      <c r="F5279"/>
    </row>
    <row r="5280" spans="1:6" ht="21" customHeight="1" x14ac:dyDescent="0.25">
      <c r="A5280"/>
      <c r="B5280"/>
      <c r="C5280"/>
      <c r="D5280"/>
      <c r="E5280"/>
      <c r="F5280"/>
    </row>
    <row r="5281" spans="1:6" ht="21" customHeight="1" x14ac:dyDescent="0.25">
      <c r="A5281"/>
      <c r="B5281"/>
      <c r="C5281"/>
      <c r="D5281"/>
      <c r="E5281"/>
      <c r="F5281"/>
    </row>
    <row r="5282" spans="1:6" ht="23.1" customHeight="1" x14ac:dyDescent="0.25">
      <c r="A5282"/>
      <c r="B5282"/>
      <c r="C5282"/>
      <c r="D5282"/>
      <c r="E5282"/>
      <c r="F5282"/>
    </row>
    <row r="5283" spans="1:6" ht="21" customHeight="1" x14ac:dyDescent="0.25">
      <c r="A5283"/>
      <c r="B5283"/>
      <c r="C5283"/>
      <c r="D5283"/>
      <c r="E5283"/>
      <c r="F5283"/>
    </row>
    <row r="5284" spans="1:6" ht="21" customHeight="1" x14ac:dyDescent="0.25">
      <c r="A5284"/>
      <c r="B5284"/>
      <c r="C5284"/>
      <c r="D5284"/>
      <c r="E5284"/>
      <c r="F5284"/>
    </row>
    <row r="5285" spans="1:6" ht="21" customHeight="1" x14ac:dyDescent="0.25">
      <c r="A5285"/>
      <c r="B5285"/>
      <c r="C5285"/>
      <c r="D5285"/>
      <c r="E5285"/>
      <c r="F5285"/>
    </row>
    <row r="5286" spans="1:6" ht="21" customHeight="1" x14ac:dyDescent="0.25">
      <c r="A5286"/>
      <c r="B5286"/>
      <c r="C5286"/>
      <c r="D5286"/>
      <c r="E5286"/>
      <c r="F5286"/>
    </row>
    <row r="5287" spans="1:6" ht="21" customHeight="1" x14ac:dyDescent="0.25">
      <c r="A5287"/>
      <c r="B5287"/>
      <c r="C5287"/>
      <c r="D5287"/>
      <c r="E5287"/>
      <c r="F5287"/>
    </row>
    <row r="5288" spans="1:6" ht="21" customHeight="1" x14ac:dyDescent="0.25">
      <c r="A5288"/>
      <c r="B5288"/>
      <c r="C5288"/>
      <c r="D5288"/>
      <c r="E5288"/>
      <c r="F5288"/>
    </row>
    <row r="5289" spans="1:6" ht="21" customHeight="1" x14ac:dyDescent="0.25">
      <c r="A5289"/>
      <c r="B5289"/>
      <c r="C5289"/>
      <c r="D5289"/>
      <c r="E5289"/>
      <c r="F5289"/>
    </row>
    <row r="5290" spans="1:6" ht="21" customHeight="1" x14ac:dyDescent="0.25">
      <c r="A5290"/>
      <c r="B5290"/>
      <c r="C5290"/>
      <c r="D5290"/>
      <c r="E5290"/>
      <c r="F5290"/>
    </row>
    <row r="5291" spans="1:6" ht="39" customHeight="1" x14ac:dyDescent="0.25">
      <c r="A5291"/>
      <c r="B5291"/>
      <c r="C5291"/>
      <c r="D5291"/>
      <c r="E5291"/>
      <c r="F5291"/>
    </row>
    <row r="5292" spans="1:6" ht="21" customHeight="1" x14ac:dyDescent="0.25">
      <c r="A5292"/>
      <c r="B5292"/>
      <c r="C5292"/>
      <c r="D5292"/>
      <c r="E5292"/>
      <c r="F5292"/>
    </row>
    <row r="5293" spans="1:6" ht="21" customHeight="1" x14ac:dyDescent="0.25">
      <c r="A5293"/>
      <c r="B5293"/>
      <c r="C5293"/>
      <c r="D5293"/>
      <c r="E5293"/>
      <c r="F5293"/>
    </row>
    <row r="5294" spans="1:6" ht="21" customHeight="1" x14ac:dyDescent="0.25">
      <c r="A5294"/>
      <c r="B5294"/>
      <c r="C5294"/>
      <c r="D5294"/>
      <c r="E5294"/>
      <c r="F5294"/>
    </row>
    <row r="5295" spans="1:6" ht="21" customHeight="1" x14ac:dyDescent="0.25">
      <c r="A5295"/>
      <c r="B5295"/>
      <c r="C5295"/>
      <c r="D5295"/>
      <c r="E5295"/>
      <c r="F5295"/>
    </row>
    <row r="5296" spans="1:6" ht="21" customHeight="1" x14ac:dyDescent="0.25">
      <c r="A5296"/>
      <c r="B5296"/>
      <c r="C5296"/>
      <c r="D5296"/>
      <c r="E5296"/>
      <c r="F5296"/>
    </row>
    <row r="5297" spans="1:6" ht="39" customHeight="1" x14ac:dyDescent="0.25">
      <c r="A5297"/>
      <c r="B5297"/>
      <c r="C5297"/>
      <c r="D5297"/>
      <c r="E5297"/>
      <c r="F5297"/>
    </row>
    <row r="5298" spans="1:6" ht="21" customHeight="1" x14ac:dyDescent="0.25">
      <c r="A5298"/>
      <c r="B5298"/>
      <c r="C5298"/>
      <c r="D5298"/>
      <c r="E5298"/>
      <c r="F5298"/>
    </row>
    <row r="5299" spans="1:6" ht="21" customHeight="1" x14ac:dyDescent="0.25">
      <c r="A5299"/>
      <c r="B5299"/>
      <c r="C5299"/>
      <c r="D5299"/>
      <c r="E5299"/>
      <c r="F5299"/>
    </row>
    <row r="5300" spans="1:6" ht="21" customHeight="1" x14ac:dyDescent="0.25">
      <c r="A5300"/>
      <c r="B5300"/>
      <c r="C5300"/>
      <c r="D5300"/>
      <c r="E5300"/>
      <c r="F5300"/>
    </row>
    <row r="5301" spans="1:6" ht="21" customHeight="1" x14ac:dyDescent="0.25">
      <c r="A5301"/>
      <c r="B5301"/>
      <c r="C5301"/>
      <c r="D5301"/>
      <c r="E5301"/>
      <c r="F5301"/>
    </row>
    <row r="5302" spans="1:6" ht="21" customHeight="1" x14ac:dyDescent="0.25">
      <c r="A5302"/>
      <c r="B5302"/>
      <c r="C5302"/>
      <c r="D5302"/>
      <c r="E5302"/>
      <c r="F5302"/>
    </row>
    <row r="5303" spans="1:6" ht="21" customHeight="1" x14ac:dyDescent="0.25">
      <c r="A5303"/>
      <c r="B5303"/>
      <c r="C5303"/>
      <c r="D5303"/>
      <c r="E5303"/>
      <c r="F5303"/>
    </row>
    <row r="5304" spans="1:6" ht="21" customHeight="1" x14ac:dyDescent="0.25">
      <c r="A5304"/>
      <c r="B5304"/>
      <c r="C5304"/>
      <c r="D5304"/>
      <c r="E5304"/>
      <c r="F5304"/>
    </row>
    <row r="5305" spans="1:6" ht="21" customHeight="1" x14ac:dyDescent="0.25">
      <c r="A5305"/>
      <c r="B5305"/>
      <c r="C5305"/>
      <c r="D5305"/>
      <c r="E5305"/>
      <c r="F5305"/>
    </row>
    <row r="5306" spans="1:6" ht="21" customHeight="1" x14ac:dyDescent="0.25">
      <c r="A5306"/>
      <c r="B5306"/>
      <c r="C5306"/>
      <c r="D5306"/>
      <c r="E5306"/>
      <c r="F5306"/>
    </row>
    <row r="5307" spans="1:6" ht="21" customHeight="1" x14ac:dyDescent="0.25">
      <c r="A5307"/>
      <c r="B5307"/>
      <c r="C5307"/>
      <c r="D5307"/>
      <c r="E5307"/>
      <c r="F5307"/>
    </row>
    <row r="5308" spans="1:6" ht="21" customHeight="1" x14ac:dyDescent="0.25">
      <c r="A5308"/>
      <c r="B5308"/>
      <c r="C5308"/>
      <c r="D5308"/>
      <c r="E5308"/>
      <c r="F5308"/>
    </row>
    <row r="5309" spans="1:6" ht="21" customHeight="1" x14ac:dyDescent="0.25">
      <c r="A5309"/>
      <c r="B5309"/>
      <c r="C5309"/>
      <c r="D5309"/>
      <c r="E5309"/>
      <c r="F5309"/>
    </row>
    <row r="5310" spans="1:6" ht="21" customHeight="1" x14ac:dyDescent="0.25">
      <c r="A5310"/>
      <c r="B5310"/>
      <c r="C5310"/>
      <c r="D5310"/>
      <c r="E5310"/>
      <c r="F5310"/>
    </row>
    <row r="5311" spans="1:6" ht="23.1" customHeight="1" x14ac:dyDescent="0.25">
      <c r="A5311"/>
      <c r="B5311"/>
      <c r="C5311"/>
      <c r="D5311"/>
      <c r="E5311"/>
      <c r="F5311"/>
    </row>
    <row r="5312" spans="1:6" ht="21" customHeight="1" x14ac:dyDescent="0.25">
      <c r="A5312"/>
      <c r="B5312"/>
      <c r="C5312"/>
      <c r="D5312"/>
      <c r="E5312"/>
      <c r="F5312"/>
    </row>
    <row r="5313" spans="1:6" ht="21" customHeight="1" x14ac:dyDescent="0.25">
      <c r="A5313"/>
      <c r="B5313"/>
      <c r="C5313"/>
      <c r="D5313"/>
      <c r="E5313"/>
      <c r="F5313"/>
    </row>
    <row r="5314" spans="1:6" ht="21" customHeight="1" x14ac:dyDescent="0.25">
      <c r="A5314"/>
      <c r="B5314"/>
      <c r="C5314"/>
      <c r="D5314"/>
      <c r="E5314"/>
      <c r="F5314"/>
    </row>
    <row r="5315" spans="1:6" ht="21" customHeight="1" x14ac:dyDescent="0.25">
      <c r="A5315"/>
      <c r="B5315"/>
      <c r="C5315"/>
      <c r="D5315"/>
      <c r="E5315"/>
      <c r="F5315"/>
    </row>
    <row r="5316" spans="1:6" ht="21" customHeight="1" x14ac:dyDescent="0.25">
      <c r="A5316"/>
      <c r="B5316"/>
      <c r="C5316"/>
      <c r="D5316"/>
      <c r="E5316"/>
      <c r="F5316"/>
    </row>
    <row r="5317" spans="1:6" ht="21" customHeight="1" x14ac:dyDescent="0.25">
      <c r="A5317"/>
      <c r="B5317"/>
      <c r="C5317"/>
      <c r="D5317"/>
      <c r="E5317"/>
      <c r="F5317"/>
    </row>
    <row r="5318" spans="1:6" ht="21" customHeight="1" x14ac:dyDescent="0.25">
      <c r="A5318"/>
      <c r="B5318"/>
      <c r="C5318"/>
      <c r="D5318"/>
      <c r="E5318"/>
      <c r="F5318"/>
    </row>
    <row r="5319" spans="1:6" ht="21" customHeight="1" x14ac:dyDescent="0.25">
      <c r="A5319"/>
      <c r="B5319"/>
      <c r="C5319"/>
      <c r="D5319"/>
      <c r="E5319"/>
      <c r="F5319"/>
    </row>
    <row r="5320" spans="1:6" ht="39" customHeight="1" x14ac:dyDescent="0.25">
      <c r="A5320"/>
      <c r="B5320"/>
      <c r="C5320"/>
      <c r="D5320"/>
      <c r="E5320"/>
      <c r="F5320"/>
    </row>
    <row r="5321" spans="1:6" ht="39" customHeight="1" x14ac:dyDescent="0.25">
      <c r="A5321"/>
      <c r="B5321"/>
      <c r="C5321"/>
      <c r="D5321"/>
      <c r="E5321"/>
      <c r="F5321"/>
    </row>
    <row r="5322" spans="1:6" ht="21" customHeight="1" x14ac:dyDescent="0.25">
      <c r="A5322"/>
      <c r="B5322"/>
      <c r="C5322"/>
      <c r="D5322"/>
      <c r="E5322"/>
      <c r="F5322"/>
    </row>
    <row r="5323" spans="1:6" ht="21" customHeight="1" x14ac:dyDescent="0.25">
      <c r="A5323"/>
      <c r="B5323"/>
      <c r="C5323"/>
      <c r="D5323"/>
      <c r="E5323"/>
      <c r="F5323"/>
    </row>
    <row r="5324" spans="1:6" ht="21" customHeight="1" x14ac:dyDescent="0.25">
      <c r="A5324"/>
      <c r="B5324"/>
      <c r="C5324"/>
      <c r="D5324"/>
      <c r="E5324"/>
      <c r="F5324"/>
    </row>
    <row r="5325" spans="1:6" ht="21" customHeight="1" x14ac:dyDescent="0.25">
      <c r="A5325"/>
      <c r="B5325"/>
      <c r="C5325"/>
      <c r="D5325"/>
      <c r="E5325"/>
      <c r="F5325"/>
    </row>
    <row r="5326" spans="1:6" ht="21" customHeight="1" x14ac:dyDescent="0.25">
      <c r="A5326"/>
      <c r="B5326"/>
      <c r="C5326"/>
      <c r="D5326"/>
      <c r="E5326"/>
      <c r="F5326"/>
    </row>
    <row r="5327" spans="1:6" ht="39" customHeight="1" x14ac:dyDescent="0.25">
      <c r="A5327"/>
      <c r="B5327"/>
      <c r="C5327"/>
      <c r="D5327"/>
      <c r="E5327"/>
      <c r="F5327"/>
    </row>
    <row r="5328" spans="1:6" ht="21" customHeight="1" x14ac:dyDescent="0.25">
      <c r="A5328"/>
      <c r="B5328"/>
      <c r="C5328"/>
      <c r="D5328"/>
      <c r="E5328"/>
      <c r="F5328"/>
    </row>
    <row r="5329" spans="1:6" ht="21" customHeight="1" x14ac:dyDescent="0.25">
      <c r="A5329"/>
      <c r="B5329"/>
      <c r="C5329"/>
      <c r="D5329"/>
      <c r="E5329"/>
      <c r="F5329"/>
    </row>
    <row r="5330" spans="1:6" ht="21" customHeight="1" x14ac:dyDescent="0.25">
      <c r="A5330"/>
      <c r="B5330"/>
      <c r="C5330"/>
      <c r="D5330"/>
      <c r="E5330"/>
      <c r="F5330"/>
    </row>
    <row r="5331" spans="1:6" ht="21" customHeight="1" x14ac:dyDescent="0.25">
      <c r="A5331"/>
      <c r="B5331"/>
      <c r="C5331"/>
      <c r="D5331"/>
      <c r="E5331"/>
      <c r="F5331"/>
    </row>
    <row r="5332" spans="1:6" ht="21" customHeight="1" x14ac:dyDescent="0.25">
      <c r="A5332"/>
      <c r="B5332"/>
      <c r="C5332"/>
      <c r="D5332"/>
      <c r="E5332"/>
      <c r="F5332"/>
    </row>
    <row r="5333" spans="1:6" ht="21" customHeight="1" x14ac:dyDescent="0.25">
      <c r="A5333"/>
      <c r="B5333"/>
      <c r="C5333"/>
      <c r="D5333"/>
      <c r="E5333"/>
      <c r="F5333"/>
    </row>
    <row r="5334" spans="1:6" ht="21" customHeight="1" x14ac:dyDescent="0.25">
      <c r="A5334"/>
      <c r="B5334"/>
      <c r="C5334"/>
      <c r="D5334"/>
      <c r="E5334"/>
      <c r="F5334"/>
    </row>
    <row r="5335" spans="1:6" ht="21" customHeight="1" x14ac:dyDescent="0.25">
      <c r="A5335"/>
      <c r="B5335"/>
      <c r="C5335"/>
      <c r="D5335"/>
      <c r="E5335"/>
      <c r="F5335"/>
    </row>
    <row r="5336" spans="1:6" ht="21" customHeight="1" x14ac:dyDescent="0.25">
      <c r="A5336"/>
      <c r="B5336"/>
      <c r="C5336"/>
      <c r="D5336"/>
      <c r="E5336"/>
      <c r="F5336"/>
    </row>
    <row r="5337" spans="1:6" ht="21" customHeight="1" x14ac:dyDescent="0.25">
      <c r="A5337"/>
      <c r="B5337"/>
      <c r="C5337"/>
      <c r="D5337"/>
      <c r="E5337"/>
      <c r="F5337"/>
    </row>
    <row r="5338" spans="1:6" ht="21" customHeight="1" x14ac:dyDescent="0.25">
      <c r="A5338"/>
      <c r="B5338"/>
      <c r="C5338"/>
      <c r="D5338"/>
      <c r="E5338"/>
      <c r="F5338"/>
    </row>
    <row r="5339" spans="1:6" ht="21" customHeight="1" x14ac:dyDescent="0.25">
      <c r="A5339"/>
      <c r="B5339"/>
      <c r="C5339"/>
      <c r="D5339"/>
      <c r="E5339"/>
      <c r="F5339"/>
    </row>
    <row r="5340" spans="1:6" ht="21" customHeight="1" x14ac:dyDescent="0.25">
      <c r="A5340"/>
      <c r="B5340"/>
      <c r="C5340"/>
      <c r="D5340"/>
      <c r="E5340"/>
      <c r="F5340"/>
    </row>
    <row r="5341" spans="1:6" ht="23.1" customHeight="1" x14ac:dyDescent="0.25">
      <c r="A5341"/>
      <c r="B5341"/>
      <c r="C5341"/>
      <c r="D5341"/>
      <c r="E5341"/>
      <c r="F5341"/>
    </row>
    <row r="5342" spans="1:6" ht="21" customHeight="1" x14ac:dyDescent="0.25">
      <c r="A5342"/>
      <c r="B5342"/>
      <c r="C5342"/>
      <c r="D5342"/>
      <c r="E5342"/>
      <c r="F5342"/>
    </row>
    <row r="5343" spans="1:6" ht="21" customHeight="1" x14ac:dyDescent="0.25">
      <c r="A5343"/>
      <c r="B5343"/>
      <c r="C5343"/>
      <c r="D5343"/>
      <c r="E5343"/>
      <c r="F5343"/>
    </row>
    <row r="5344" spans="1:6" ht="21" customHeight="1" x14ac:dyDescent="0.25">
      <c r="A5344"/>
      <c r="B5344"/>
      <c r="C5344"/>
      <c r="D5344"/>
      <c r="E5344"/>
      <c r="F5344"/>
    </row>
    <row r="5345" spans="1:6" ht="21" customHeight="1" x14ac:dyDescent="0.25">
      <c r="A5345"/>
      <c r="B5345"/>
      <c r="C5345"/>
      <c r="D5345"/>
      <c r="E5345"/>
      <c r="F5345"/>
    </row>
    <row r="5346" spans="1:6" ht="21" customHeight="1" x14ac:dyDescent="0.25">
      <c r="A5346"/>
      <c r="B5346"/>
      <c r="C5346"/>
      <c r="D5346"/>
      <c r="E5346"/>
      <c r="F5346"/>
    </row>
    <row r="5347" spans="1:6" ht="21" customHeight="1" x14ac:dyDescent="0.25">
      <c r="A5347"/>
      <c r="B5347"/>
      <c r="C5347"/>
      <c r="D5347"/>
      <c r="E5347"/>
      <c r="F5347"/>
    </row>
    <row r="5348" spans="1:6" ht="21" customHeight="1" x14ac:dyDescent="0.25">
      <c r="A5348"/>
      <c r="B5348"/>
      <c r="C5348"/>
      <c r="D5348"/>
      <c r="E5348"/>
      <c r="F5348"/>
    </row>
    <row r="5349" spans="1:6" ht="21" customHeight="1" x14ac:dyDescent="0.25">
      <c r="A5349"/>
      <c r="B5349"/>
      <c r="C5349"/>
      <c r="D5349"/>
      <c r="E5349"/>
      <c r="F5349"/>
    </row>
    <row r="5350" spans="1:6" ht="39" customHeight="1" x14ac:dyDescent="0.25">
      <c r="A5350"/>
      <c r="B5350"/>
      <c r="C5350"/>
      <c r="D5350"/>
      <c r="E5350"/>
      <c r="F5350"/>
    </row>
    <row r="5351" spans="1:6" ht="21" customHeight="1" x14ac:dyDescent="0.25">
      <c r="A5351"/>
      <c r="B5351"/>
      <c r="C5351"/>
      <c r="D5351"/>
      <c r="E5351"/>
      <c r="F5351"/>
    </row>
    <row r="5352" spans="1:6" ht="21" customHeight="1" x14ac:dyDescent="0.25">
      <c r="A5352"/>
      <c r="B5352"/>
      <c r="C5352"/>
      <c r="D5352"/>
      <c r="E5352"/>
      <c r="F5352"/>
    </row>
    <row r="5353" spans="1:6" ht="21" customHeight="1" x14ac:dyDescent="0.25">
      <c r="A5353"/>
      <c r="B5353"/>
      <c r="C5353"/>
      <c r="D5353"/>
      <c r="E5353"/>
      <c r="F5353"/>
    </row>
    <row r="5354" spans="1:6" ht="21" customHeight="1" x14ac:dyDescent="0.25">
      <c r="A5354"/>
      <c r="B5354"/>
      <c r="C5354"/>
      <c r="D5354"/>
      <c r="E5354"/>
      <c r="F5354"/>
    </row>
    <row r="5355" spans="1:6" ht="21" customHeight="1" x14ac:dyDescent="0.25">
      <c r="A5355"/>
      <c r="B5355"/>
      <c r="C5355"/>
      <c r="D5355"/>
      <c r="E5355"/>
      <c r="F5355"/>
    </row>
    <row r="5356" spans="1:6" ht="39" customHeight="1" x14ac:dyDescent="0.25">
      <c r="A5356"/>
      <c r="B5356"/>
      <c r="C5356"/>
      <c r="D5356"/>
      <c r="E5356"/>
      <c r="F5356"/>
    </row>
    <row r="5357" spans="1:6" ht="21" customHeight="1" x14ac:dyDescent="0.25">
      <c r="A5357"/>
      <c r="B5357"/>
      <c r="C5357"/>
      <c r="D5357"/>
      <c r="E5357"/>
      <c r="F5357"/>
    </row>
    <row r="5358" spans="1:6" ht="21" customHeight="1" x14ac:dyDescent="0.25">
      <c r="A5358"/>
      <c r="B5358"/>
      <c r="C5358"/>
      <c r="D5358"/>
      <c r="E5358"/>
      <c r="F5358"/>
    </row>
    <row r="5359" spans="1:6" ht="21" customHeight="1" x14ac:dyDescent="0.25">
      <c r="A5359"/>
      <c r="B5359"/>
      <c r="C5359"/>
      <c r="D5359"/>
      <c r="E5359"/>
      <c r="F5359"/>
    </row>
    <row r="5360" spans="1:6" ht="21" customHeight="1" x14ac:dyDescent="0.25">
      <c r="A5360"/>
      <c r="B5360"/>
      <c r="C5360"/>
      <c r="D5360"/>
      <c r="E5360"/>
      <c r="F5360"/>
    </row>
    <row r="5361" spans="1:6" ht="21" customHeight="1" x14ac:dyDescent="0.25">
      <c r="A5361"/>
      <c r="B5361"/>
      <c r="C5361"/>
      <c r="D5361"/>
      <c r="E5361"/>
      <c r="F5361"/>
    </row>
    <row r="5362" spans="1:6" ht="21" customHeight="1" x14ac:dyDescent="0.25">
      <c r="A5362"/>
      <c r="B5362"/>
      <c r="C5362"/>
      <c r="D5362"/>
      <c r="E5362"/>
      <c r="F5362"/>
    </row>
    <row r="5363" spans="1:6" ht="21" customHeight="1" x14ac:dyDescent="0.25">
      <c r="A5363"/>
      <c r="B5363"/>
      <c r="C5363"/>
      <c r="D5363"/>
      <c r="E5363"/>
      <c r="F5363"/>
    </row>
    <row r="5364" spans="1:6" ht="21" customHeight="1" x14ac:dyDescent="0.25">
      <c r="A5364"/>
      <c r="B5364"/>
      <c r="C5364"/>
      <c r="D5364"/>
      <c r="E5364"/>
      <c r="F5364"/>
    </row>
    <row r="5365" spans="1:6" ht="21" customHeight="1" x14ac:dyDescent="0.25">
      <c r="A5365"/>
      <c r="B5365"/>
      <c r="C5365"/>
      <c r="D5365"/>
      <c r="E5365"/>
      <c r="F5365"/>
    </row>
    <row r="5366" spans="1:6" ht="21" customHeight="1" x14ac:dyDescent="0.25">
      <c r="A5366"/>
      <c r="B5366"/>
      <c r="C5366"/>
      <c r="D5366"/>
      <c r="E5366"/>
      <c r="F5366"/>
    </row>
    <row r="5367" spans="1:6" ht="21" customHeight="1" x14ac:dyDescent="0.25">
      <c r="A5367"/>
      <c r="B5367"/>
      <c r="C5367"/>
      <c r="D5367"/>
      <c r="E5367"/>
      <c r="F5367"/>
    </row>
    <row r="5368" spans="1:6" ht="21" customHeight="1" x14ac:dyDescent="0.25">
      <c r="A5368"/>
      <c r="B5368"/>
      <c r="C5368"/>
      <c r="D5368"/>
      <c r="E5368"/>
      <c r="F5368"/>
    </row>
    <row r="5369" spans="1:6" ht="21" customHeight="1" x14ac:dyDescent="0.25">
      <c r="A5369"/>
      <c r="B5369"/>
      <c r="C5369"/>
      <c r="D5369"/>
      <c r="E5369"/>
      <c r="F5369"/>
    </row>
    <row r="5370" spans="1:6" ht="23.1" customHeight="1" x14ac:dyDescent="0.25">
      <c r="A5370"/>
      <c r="B5370"/>
      <c r="C5370"/>
      <c r="D5370"/>
      <c r="E5370"/>
      <c r="F5370"/>
    </row>
    <row r="5371" spans="1:6" ht="21" customHeight="1" x14ac:dyDescent="0.25">
      <c r="A5371"/>
      <c r="B5371"/>
      <c r="C5371"/>
      <c r="D5371"/>
      <c r="E5371"/>
      <c r="F5371"/>
    </row>
    <row r="5372" spans="1:6" ht="21" customHeight="1" x14ac:dyDescent="0.25">
      <c r="A5372"/>
      <c r="B5372"/>
      <c r="C5372"/>
      <c r="D5372"/>
      <c r="E5372"/>
      <c r="F5372"/>
    </row>
    <row r="5373" spans="1:6" ht="21" customHeight="1" x14ac:dyDescent="0.25">
      <c r="A5373"/>
      <c r="B5373"/>
      <c r="C5373"/>
      <c r="D5373"/>
      <c r="E5373"/>
      <c r="F5373"/>
    </row>
    <row r="5374" spans="1:6" ht="21" customHeight="1" x14ac:dyDescent="0.25">
      <c r="A5374"/>
      <c r="B5374"/>
      <c r="C5374"/>
      <c r="D5374"/>
      <c r="E5374"/>
      <c r="F5374"/>
    </row>
    <row r="5375" spans="1:6" ht="21" customHeight="1" x14ac:dyDescent="0.25">
      <c r="A5375"/>
      <c r="B5375"/>
      <c r="C5375"/>
      <c r="D5375"/>
      <c r="E5375"/>
      <c r="F5375"/>
    </row>
    <row r="5376" spans="1:6" ht="21" customHeight="1" x14ac:dyDescent="0.25">
      <c r="A5376"/>
      <c r="B5376"/>
      <c r="C5376"/>
      <c r="D5376"/>
      <c r="E5376"/>
      <c r="F5376"/>
    </row>
    <row r="5377" spans="1:6" ht="21" customHeight="1" x14ac:dyDescent="0.25">
      <c r="A5377"/>
      <c r="B5377"/>
      <c r="C5377"/>
      <c r="D5377"/>
      <c r="E5377"/>
      <c r="F5377"/>
    </row>
    <row r="5378" spans="1:6" ht="21" customHeight="1" x14ac:dyDescent="0.25">
      <c r="A5378"/>
      <c r="B5378"/>
      <c r="C5378"/>
      <c r="D5378"/>
      <c r="E5378"/>
      <c r="F5378"/>
    </row>
    <row r="5379" spans="1:6" ht="39" customHeight="1" x14ac:dyDescent="0.25">
      <c r="A5379"/>
      <c r="B5379"/>
      <c r="C5379"/>
      <c r="D5379"/>
      <c r="E5379"/>
      <c r="F5379"/>
    </row>
    <row r="5380" spans="1:6" ht="21" customHeight="1" x14ac:dyDescent="0.25">
      <c r="A5380"/>
      <c r="B5380"/>
      <c r="C5380"/>
      <c r="D5380"/>
      <c r="E5380"/>
      <c r="F5380"/>
    </row>
    <row r="5381" spans="1:6" ht="21" customHeight="1" x14ac:dyDescent="0.25">
      <c r="A5381"/>
      <c r="B5381"/>
      <c r="C5381"/>
      <c r="D5381"/>
      <c r="E5381"/>
      <c r="F5381"/>
    </row>
    <row r="5382" spans="1:6" ht="21" customHeight="1" x14ac:dyDescent="0.25">
      <c r="A5382"/>
      <c r="B5382"/>
      <c r="C5382"/>
      <c r="D5382"/>
      <c r="E5382"/>
      <c r="F5382"/>
    </row>
    <row r="5383" spans="1:6" ht="21" customHeight="1" x14ac:dyDescent="0.25">
      <c r="A5383"/>
      <c r="B5383"/>
      <c r="C5383"/>
      <c r="D5383"/>
      <c r="E5383"/>
      <c r="F5383"/>
    </row>
    <row r="5384" spans="1:6" ht="21" customHeight="1" x14ac:dyDescent="0.25">
      <c r="A5384"/>
      <c r="B5384"/>
      <c r="C5384"/>
      <c r="D5384"/>
      <c r="E5384"/>
      <c r="F5384"/>
    </row>
    <row r="5385" spans="1:6" ht="39" customHeight="1" x14ac:dyDescent="0.25">
      <c r="A5385"/>
      <c r="B5385"/>
      <c r="C5385"/>
      <c r="D5385"/>
      <c r="E5385"/>
      <c r="F5385"/>
    </row>
    <row r="5386" spans="1:6" ht="21" customHeight="1" x14ac:dyDescent="0.25">
      <c r="A5386"/>
      <c r="B5386"/>
      <c r="C5386"/>
      <c r="D5386"/>
      <c r="E5386"/>
      <c r="F5386"/>
    </row>
    <row r="5387" spans="1:6" ht="21" customHeight="1" x14ac:dyDescent="0.25">
      <c r="A5387"/>
      <c r="B5387"/>
      <c r="C5387"/>
      <c r="D5387"/>
      <c r="E5387"/>
      <c r="F5387"/>
    </row>
    <row r="5388" spans="1:6" ht="21" customHeight="1" x14ac:dyDescent="0.25">
      <c r="A5388"/>
      <c r="B5388"/>
      <c r="C5388"/>
      <c r="D5388"/>
      <c r="E5388"/>
      <c r="F5388"/>
    </row>
    <row r="5389" spans="1:6" ht="21" customHeight="1" x14ac:dyDescent="0.25">
      <c r="A5389"/>
      <c r="B5389"/>
      <c r="C5389"/>
      <c r="D5389"/>
      <c r="E5389"/>
      <c r="F5389"/>
    </row>
    <row r="5390" spans="1:6" ht="21" customHeight="1" x14ac:dyDescent="0.25">
      <c r="A5390"/>
      <c r="B5390"/>
      <c r="C5390"/>
      <c r="D5390"/>
      <c r="E5390"/>
      <c r="F5390"/>
    </row>
    <row r="5391" spans="1:6" ht="21" customHeight="1" x14ac:dyDescent="0.25">
      <c r="A5391"/>
      <c r="B5391"/>
      <c r="C5391"/>
      <c r="D5391"/>
      <c r="E5391"/>
      <c r="F5391"/>
    </row>
    <row r="5392" spans="1:6" ht="21" customHeight="1" x14ac:dyDescent="0.25">
      <c r="A5392"/>
      <c r="B5392"/>
      <c r="C5392"/>
      <c r="D5392"/>
      <c r="E5392"/>
      <c r="F5392"/>
    </row>
    <row r="5393" spans="1:6" ht="21" customHeight="1" x14ac:dyDescent="0.25">
      <c r="A5393"/>
      <c r="B5393"/>
      <c r="C5393"/>
      <c r="D5393"/>
      <c r="E5393"/>
      <c r="F5393"/>
    </row>
    <row r="5394" spans="1:6" ht="21" customHeight="1" x14ac:dyDescent="0.25">
      <c r="A5394"/>
      <c r="B5394"/>
      <c r="C5394"/>
      <c r="D5394"/>
      <c r="E5394"/>
      <c r="F5394"/>
    </row>
    <row r="5395" spans="1:6" ht="21" customHeight="1" x14ac:dyDescent="0.25">
      <c r="A5395"/>
      <c r="B5395"/>
      <c r="C5395"/>
      <c r="D5395"/>
      <c r="E5395"/>
      <c r="F5395"/>
    </row>
    <row r="5396" spans="1:6" ht="21" customHeight="1" x14ac:dyDescent="0.25">
      <c r="A5396"/>
      <c r="B5396"/>
      <c r="C5396"/>
      <c r="D5396"/>
      <c r="E5396"/>
      <c r="F5396"/>
    </row>
    <row r="5397" spans="1:6" ht="21" customHeight="1" x14ac:dyDescent="0.25">
      <c r="A5397"/>
      <c r="B5397"/>
      <c r="C5397"/>
      <c r="D5397"/>
      <c r="E5397"/>
      <c r="F5397"/>
    </row>
    <row r="5398" spans="1:6" ht="21" customHeight="1" x14ac:dyDescent="0.25">
      <c r="A5398"/>
      <c r="B5398"/>
      <c r="C5398"/>
      <c r="D5398"/>
      <c r="E5398"/>
      <c r="F5398"/>
    </row>
    <row r="5399" spans="1:6" ht="23.1" customHeight="1" x14ac:dyDescent="0.25">
      <c r="A5399"/>
      <c r="B5399"/>
      <c r="C5399"/>
      <c r="D5399"/>
      <c r="E5399"/>
      <c r="F5399"/>
    </row>
    <row r="5400" spans="1:6" ht="21" customHeight="1" x14ac:dyDescent="0.25">
      <c r="A5400"/>
      <c r="B5400"/>
      <c r="C5400"/>
      <c r="D5400"/>
      <c r="E5400"/>
      <c r="F5400"/>
    </row>
    <row r="5401" spans="1:6" ht="21" customHeight="1" x14ac:dyDescent="0.25">
      <c r="A5401"/>
      <c r="B5401"/>
      <c r="C5401"/>
      <c r="D5401"/>
      <c r="E5401"/>
      <c r="F5401"/>
    </row>
    <row r="5402" spans="1:6" ht="21" customHeight="1" x14ac:dyDescent="0.25">
      <c r="A5402"/>
      <c r="B5402"/>
      <c r="C5402"/>
      <c r="D5402"/>
      <c r="E5402"/>
      <c r="F5402"/>
    </row>
    <row r="5403" spans="1:6" ht="21" customHeight="1" x14ac:dyDescent="0.25">
      <c r="A5403"/>
      <c r="B5403"/>
      <c r="C5403"/>
      <c r="D5403"/>
      <c r="E5403"/>
      <c r="F5403"/>
    </row>
    <row r="5404" spans="1:6" ht="21" customHeight="1" x14ac:dyDescent="0.25">
      <c r="A5404"/>
      <c r="B5404"/>
      <c r="C5404"/>
      <c r="D5404"/>
      <c r="E5404"/>
      <c r="F5404"/>
    </row>
    <row r="5405" spans="1:6" ht="21" customHeight="1" x14ac:dyDescent="0.25">
      <c r="A5405"/>
      <c r="B5405"/>
      <c r="C5405"/>
      <c r="D5405"/>
      <c r="E5405"/>
      <c r="F5405"/>
    </row>
    <row r="5406" spans="1:6" ht="21" customHeight="1" x14ac:dyDescent="0.25">
      <c r="A5406"/>
      <c r="B5406"/>
      <c r="C5406"/>
      <c r="D5406"/>
      <c r="E5406"/>
      <c r="F5406"/>
    </row>
    <row r="5407" spans="1:6" ht="21" customHeight="1" x14ac:dyDescent="0.25">
      <c r="A5407"/>
      <c r="B5407"/>
      <c r="C5407"/>
      <c r="D5407"/>
      <c r="E5407"/>
      <c r="F5407"/>
    </row>
    <row r="5408" spans="1:6" ht="21" customHeight="1" x14ac:dyDescent="0.25">
      <c r="A5408"/>
      <c r="B5408"/>
      <c r="C5408"/>
      <c r="D5408"/>
      <c r="E5408"/>
      <c r="F5408"/>
    </row>
    <row r="5409" spans="1:6" ht="21" customHeight="1" x14ac:dyDescent="0.25">
      <c r="A5409"/>
      <c r="B5409"/>
      <c r="C5409"/>
      <c r="D5409"/>
      <c r="E5409"/>
      <c r="F5409"/>
    </row>
    <row r="5410" spans="1:6" ht="21" customHeight="1" x14ac:dyDescent="0.25">
      <c r="A5410"/>
      <c r="B5410"/>
      <c r="C5410"/>
      <c r="D5410"/>
      <c r="E5410"/>
      <c r="F5410"/>
    </row>
    <row r="5411" spans="1:6" ht="21" customHeight="1" x14ac:dyDescent="0.25">
      <c r="A5411"/>
      <c r="B5411"/>
      <c r="C5411"/>
      <c r="D5411"/>
      <c r="E5411"/>
      <c r="F5411"/>
    </row>
    <row r="5412" spans="1:6" ht="21" customHeight="1" x14ac:dyDescent="0.25">
      <c r="A5412"/>
      <c r="B5412"/>
      <c r="C5412"/>
      <c r="D5412"/>
      <c r="E5412"/>
      <c r="F5412"/>
    </row>
    <row r="5413" spans="1:6" ht="39" customHeight="1" x14ac:dyDescent="0.25">
      <c r="A5413"/>
      <c r="B5413"/>
      <c r="C5413"/>
      <c r="D5413"/>
      <c r="E5413"/>
      <c r="F5413"/>
    </row>
    <row r="5414" spans="1:6" ht="21" customHeight="1" x14ac:dyDescent="0.25">
      <c r="A5414"/>
      <c r="B5414"/>
      <c r="C5414"/>
      <c r="D5414"/>
      <c r="E5414"/>
      <c r="F5414"/>
    </row>
    <row r="5415" spans="1:6" ht="21" customHeight="1" x14ac:dyDescent="0.25">
      <c r="A5415"/>
      <c r="B5415"/>
      <c r="C5415"/>
      <c r="D5415"/>
      <c r="E5415"/>
      <c r="F5415"/>
    </row>
    <row r="5416" spans="1:6" ht="21" customHeight="1" x14ac:dyDescent="0.25">
      <c r="A5416"/>
      <c r="B5416"/>
      <c r="C5416"/>
      <c r="D5416"/>
      <c r="E5416"/>
      <c r="F5416"/>
    </row>
    <row r="5417" spans="1:6" ht="21" customHeight="1" x14ac:dyDescent="0.25">
      <c r="A5417"/>
      <c r="B5417"/>
      <c r="C5417"/>
      <c r="D5417"/>
      <c r="E5417"/>
      <c r="F5417"/>
    </row>
    <row r="5418" spans="1:6" ht="21" customHeight="1" x14ac:dyDescent="0.25">
      <c r="A5418"/>
      <c r="B5418"/>
      <c r="C5418"/>
      <c r="D5418"/>
      <c r="E5418"/>
      <c r="F5418"/>
    </row>
    <row r="5419" spans="1:6" ht="21" customHeight="1" x14ac:dyDescent="0.25">
      <c r="A5419"/>
      <c r="B5419"/>
      <c r="C5419"/>
      <c r="D5419"/>
      <c r="E5419"/>
      <c r="F5419"/>
    </row>
    <row r="5420" spans="1:6" ht="21" customHeight="1" x14ac:dyDescent="0.25">
      <c r="A5420"/>
      <c r="B5420"/>
      <c r="C5420"/>
      <c r="D5420"/>
      <c r="E5420"/>
      <c r="F5420"/>
    </row>
    <row r="5421" spans="1:6" ht="21" customHeight="1" x14ac:dyDescent="0.25">
      <c r="A5421"/>
      <c r="B5421"/>
      <c r="C5421"/>
      <c r="D5421"/>
      <c r="E5421"/>
      <c r="F5421"/>
    </row>
    <row r="5422" spans="1:6" ht="21" customHeight="1" x14ac:dyDescent="0.25">
      <c r="A5422"/>
      <c r="B5422"/>
      <c r="C5422"/>
      <c r="D5422"/>
      <c r="E5422"/>
      <c r="F5422"/>
    </row>
    <row r="5423" spans="1:6" ht="21" customHeight="1" x14ac:dyDescent="0.25">
      <c r="A5423"/>
      <c r="B5423"/>
      <c r="C5423"/>
      <c r="D5423"/>
      <c r="E5423"/>
      <c r="F5423"/>
    </row>
    <row r="5424" spans="1:6" ht="21" customHeight="1" x14ac:dyDescent="0.25">
      <c r="A5424"/>
      <c r="B5424"/>
      <c r="C5424"/>
      <c r="D5424"/>
      <c r="E5424"/>
      <c r="F5424"/>
    </row>
    <row r="5425" spans="1:6" ht="21" customHeight="1" x14ac:dyDescent="0.25">
      <c r="A5425"/>
      <c r="B5425"/>
      <c r="C5425"/>
      <c r="D5425"/>
      <c r="E5425"/>
      <c r="F5425"/>
    </row>
    <row r="5426" spans="1:6" ht="21" customHeight="1" x14ac:dyDescent="0.25">
      <c r="A5426"/>
      <c r="B5426"/>
      <c r="C5426"/>
      <c r="D5426"/>
      <c r="E5426"/>
      <c r="F5426"/>
    </row>
    <row r="5427" spans="1:6" ht="23.1" customHeight="1" x14ac:dyDescent="0.25">
      <c r="A5427"/>
      <c r="B5427"/>
      <c r="C5427"/>
      <c r="D5427"/>
      <c r="E5427"/>
      <c r="F5427"/>
    </row>
    <row r="5428" spans="1:6" ht="21" customHeight="1" x14ac:dyDescent="0.25">
      <c r="A5428"/>
      <c r="B5428"/>
      <c r="C5428"/>
      <c r="D5428"/>
      <c r="E5428"/>
      <c r="F5428"/>
    </row>
    <row r="5429" spans="1:6" ht="21" customHeight="1" x14ac:dyDescent="0.25">
      <c r="A5429"/>
      <c r="B5429"/>
      <c r="C5429"/>
      <c r="D5429"/>
      <c r="E5429"/>
      <c r="F5429"/>
    </row>
    <row r="5430" spans="1:6" ht="21" customHeight="1" x14ac:dyDescent="0.25">
      <c r="A5430"/>
      <c r="B5430"/>
      <c r="C5430"/>
      <c r="D5430"/>
      <c r="E5430"/>
      <c r="F5430"/>
    </row>
    <row r="5431" spans="1:6" ht="21" customHeight="1" x14ac:dyDescent="0.25">
      <c r="A5431"/>
      <c r="B5431"/>
      <c r="C5431"/>
      <c r="D5431"/>
      <c r="E5431"/>
      <c r="F5431"/>
    </row>
    <row r="5432" spans="1:6" ht="21" customHeight="1" x14ac:dyDescent="0.25">
      <c r="A5432"/>
      <c r="B5432"/>
      <c r="C5432"/>
      <c r="D5432"/>
      <c r="E5432"/>
      <c r="F5432"/>
    </row>
    <row r="5433" spans="1:6" ht="21" customHeight="1" x14ac:dyDescent="0.25">
      <c r="A5433"/>
      <c r="B5433"/>
      <c r="C5433"/>
      <c r="D5433"/>
      <c r="E5433"/>
      <c r="F5433"/>
    </row>
    <row r="5434" spans="1:6" ht="21" customHeight="1" x14ac:dyDescent="0.25">
      <c r="A5434"/>
      <c r="B5434"/>
      <c r="C5434"/>
      <c r="D5434"/>
      <c r="E5434"/>
      <c r="F5434"/>
    </row>
    <row r="5435" spans="1:6" ht="21" customHeight="1" x14ac:dyDescent="0.25">
      <c r="A5435"/>
      <c r="B5435"/>
      <c r="C5435"/>
      <c r="D5435"/>
      <c r="E5435"/>
      <c r="F5435"/>
    </row>
    <row r="5436" spans="1:6" ht="21" customHeight="1" x14ac:dyDescent="0.25">
      <c r="A5436"/>
      <c r="B5436"/>
      <c r="C5436"/>
      <c r="D5436"/>
      <c r="E5436"/>
      <c r="F5436"/>
    </row>
    <row r="5437" spans="1:6" ht="21" customHeight="1" x14ac:dyDescent="0.25">
      <c r="A5437"/>
      <c r="B5437"/>
      <c r="C5437"/>
      <c r="D5437"/>
      <c r="E5437"/>
      <c r="F5437"/>
    </row>
    <row r="5438" spans="1:6" ht="21" customHeight="1" x14ac:dyDescent="0.25">
      <c r="A5438"/>
      <c r="B5438"/>
      <c r="C5438"/>
      <c r="D5438"/>
      <c r="E5438"/>
      <c r="F5438"/>
    </row>
    <row r="5439" spans="1:6" ht="21" customHeight="1" x14ac:dyDescent="0.25">
      <c r="A5439"/>
      <c r="B5439"/>
      <c r="C5439"/>
      <c r="D5439"/>
      <c r="E5439"/>
      <c r="F5439"/>
    </row>
    <row r="5440" spans="1:6" ht="21" customHeight="1" x14ac:dyDescent="0.25">
      <c r="A5440"/>
      <c r="B5440"/>
      <c r="C5440"/>
      <c r="D5440"/>
      <c r="E5440"/>
      <c r="F5440"/>
    </row>
    <row r="5441" spans="1:6" ht="21" customHeight="1" x14ac:dyDescent="0.25">
      <c r="A5441"/>
      <c r="B5441"/>
      <c r="C5441"/>
      <c r="D5441"/>
      <c r="E5441"/>
      <c r="F5441"/>
    </row>
    <row r="5442" spans="1:6" ht="21" customHeight="1" x14ac:dyDescent="0.25">
      <c r="A5442"/>
      <c r="B5442"/>
      <c r="C5442"/>
      <c r="D5442"/>
      <c r="E5442"/>
      <c r="F5442"/>
    </row>
    <row r="5443" spans="1:6" ht="39" customHeight="1" x14ac:dyDescent="0.25">
      <c r="A5443"/>
      <c r="B5443"/>
      <c r="C5443"/>
      <c r="D5443"/>
      <c r="E5443"/>
      <c r="F5443"/>
    </row>
    <row r="5444" spans="1:6" ht="21" customHeight="1" x14ac:dyDescent="0.25">
      <c r="A5444"/>
      <c r="B5444"/>
      <c r="C5444"/>
      <c r="D5444"/>
      <c r="E5444"/>
      <c r="F5444"/>
    </row>
    <row r="5445" spans="1:6" ht="21" customHeight="1" x14ac:dyDescent="0.25">
      <c r="A5445"/>
      <c r="B5445"/>
      <c r="C5445"/>
      <c r="D5445"/>
      <c r="E5445"/>
      <c r="F5445"/>
    </row>
    <row r="5446" spans="1:6" ht="21" customHeight="1" x14ac:dyDescent="0.25">
      <c r="A5446"/>
      <c r="B5446"/>
      <c r="C5446"/>
      <c r="D5446"/>
      <c r="E5446"/>
      <c r="F5446"/>
    </row>
    <row r="5447" spans="1:6" ht="21" customHeight="1" x14ac:dyDescent="0.25">
      <c r="A5447"/>
      <c r="B5447"/>
      <c r="C5447"/>
      <c r="D5447"/>
      <c r="E5447"/>
      <c r="F5447"/>
    </row>
    <row r="5448" spans="1:6" ht="21" customHeight="1" x14ac:dyDescent="0.25">
      <c r="A5448"/>
      <c r="B5448"/>
      <c r="C5448"/>
      <c r="D5448"/>
      <c r="E5448"/>
      <c r="F5448"/>
    </row>
    <row r="5449" spans="1:6" ht="21" customHeight="1" x14ac:dyDescent="0.25">
      <c r="A5449"/>
      <c r="B5449"/>
      <c r="C5449"/>
      <c r="D5449"/>
      <c r="E5449"/>
      <c r="F5449"/>
    </row>
    <row r="5450" spans="1:6" ht="21" customHeight="1" x14ac:dyDescent="0.25">
      <c r="A5450"/>
      <c r="B5450"/>
      <c r="C5450"/>
      <c r="D5450"/>
      <c r="E5450"/>
      <c r="F5450"/>
    </row>
    <row r="5451" spans="1:6" ht="21" customHeight="1" x14ac:dyDescent="0.25">
      <c r="A5451"/>
      <c r="B5451"/>
      <c r="C5451"/>
      <c r="D5451"/>
      <c r="E5451"/>
      <c r="F5451"/>
    </row>
    <row r="5452" spans="1:6" ht="21" customHeight="1" x14ac:dyDescent="0.25">
      <c r="A5452"/>
      <c r="B5452"/>
      <c r="C5452"/>
      <c r="D5452"/>
      <c r="E5452"/>
      <c r="F5452"/>
    </row>
    <row r="5453" spans="1:6" ht="21" customHeight="1" x14ac:dyDescent="0.25">
      <c r="A5453"/>
      <c r="B5453"/>
      <c r="C5453"/>
      <c r="D5453"/>
      <c r="E5453"/>
      <c r="F5453"/>
    </row>
    <row r="5454" spans="1:6" ht="21" customHeight="1" x14ac:dyDescent="0.25">
      <c r="A5454"/>
      <c r="B5454"/>
      <c r="C5454"/>
      <c r="D5454"/>
      <c r="E5454"/>
      <c r="F5454"/>
    </row>
    <row r="5455" spans="1:6" ht="23.1" customHeight="1" x14ac:dyDescent="0.25">
      <c r="A5455"/>
      <c r="B5455"/>
      <c r="C5455"/>
      <c r="D5455"/>
      <c r="E5455"/>
      <c r="F5455"/>
    </row>
    <row r="5456" spans="1:6" ht="21" customHeight="1" x14ac:dyDescent="0.25">
      <c r="A5456"/>
      <c r="B5456"/>
      <c r="C5456"/>
      <c r="D5456"/>
      <c r="E5456"/>
      <c r="F5456"/>
    </row>
    <row r="5457" spans="1:6" ht="21" customHeight="1" x14ac:dyDescent="0.25">
      <c r="A5457"/>
      <c r="B5457"/>
      <c r="C5457"/>
      <c r="D5457"/>
      <c r="E5457"/>
      <c r="F5457"/>
    </row>
    <row r="5458" spans="1:6" ht="21" customHeight="1" x14ac:dyDescent="0.25">
      <c r="A5458"/>
      <c r="B5458"/>
      <c r="C5458"/>
      <c r="D5458"/>
      <c r="E5458"/>
      <c r="F5458"/>
    </row>
    <row r="5459" spans="1:6" ht="21" customHeight="1" x14ac:dyDescent="0.25">
      <c r="A5459"/>
      <c r="B5459"/>
      <c r="C5459"/>
      <c r="D5459"/>
      <c r="E5459"/>
      <c r="F5459"/>
    </row>
    <row r="5460" spans="1:6" ht="21" customHeight="1" x14ac:dyDescent="0.25">
      <c r="A5460"/>
      <c r="B5460"/>
      <c r="C5460"/>
      <c r="D5460"/>
      <c r="E5460"/>
      <c r="F5460"/>
    </row>
    <row r="5461" spans="1:6" ht="21" customHeight="1" x14ac:dyDescent="0.25">
      <c r="A5461"/>
      <c r="B5461"/>
      <c r="C5461"/>
      <c r="D5461"/>
      <c r="E5461"/>
      <c r="F5461"/>
    </row>
    <row r="5462" spans="1:6" ht="39" customHeight="1" x14ac:dyDescent="0.25">
      <c r="A5462"/>
      <c r="B5462"/>
      <c r="C5462"/>
      <c r="D5462"/>
      <c r="E5462"/>
      <c r="F5462"/>
    </row>
    <row r="5463" spans="1:6" ht="21" customHeight="1" x14ac:dyDescent="0.25">
      <c r="A5463"/>
      <c r="B5463"/>
      <c r="C5463"/>
      <c r="D5463"/>
      <c r="E5463"/>
      <c r="F5463"/>
    </row>
    <row r="5464" spans="1:6" ht="21" customHeight="1" x14ac:dyDescent="0.25">
      <c r="A5464"/>
      <c r="B5464"/>
      <c r="C5464"/>
      <c r="D5464"/>
      <c r="E5464"/>
      <c r="F5464"/>
    </row>
    <row r="5465" spans="1:6" ht="21" customHeight="1" x14ac:dyDescent="0.25">
      <c r="A5465"/>
      <c r="B5465"/>
      <c r="C5465"/>
      <c r="D5465"/>
      <c r="E5465"/>
      <c r="F5465"/>
    </row>
    <row r="5466" spans="1:6" ht="21" customHeight="1" x14ac:dyDescent="0.25">
      <c r="A5466"/>
      <c r="B5466"/>
      <c r="C5466"/>
      <c r="D5466"/>
      <c r="E5466"/>
      <c r="F5466"/>
    </row>
    <row r="5467" spans="1:6" ht="21" customHeight="1" x14ac:dyDescent="0.25">
      <c r="A5467"/>
      <c r="B5467"/>
      <c r="C5467"/>
      <c r="D5467"/>
      <c r="E5467"/>
      <c r="F5467"/>
    </row>
    <row r="5468" spans="1:6" ht="21" customHeight="1" x14ac:dyDescent="0.25">
      <c r="A5468"/>
      <c r="B5468"/>
      <c r="C5468"/>
      <c r="D5468"/>
      <c r="E5468"/>
      <c r="F5468"/>
    </row>
    <row r="5469" spans="1:6" ht="21" customHeight="1" x14ac:dyDescent="0.25">
      <c r="A5469"/>
      <c r="B5469"/>
      <c r="C5469"/>
      <c r="D5469"/>
      <c r="E5469"/>
      <c r="F5469"/>
    </row>
    <row r="5470" spans="1:6" ht="21" customHeight="1" x14ac:dyDescent="0.25">
      <c r="A5470"/>
      <c r="B5470"/>
      <c r="C5470"/>
      <c r="D5470"/>
      <c r="E5470"/>
      <c r="F5470"/>
    </row>
    <row r="5471" spans="1:6" ht="39" customHeight="1" x14ac:dyDescent="0.25">
      <c r="A5471"/>
      <c r="B5471"/>
      <c r="C5471"/>
      <c r="D5471"/>
      <c r="E5471"/>
      <c r="F5471"/>
    </row>
    <row r="5472" spans="1:6" ht="21" customHeight="1" x14ac:dyDescent="0.25">
      <c r="A5472"/>
      <c r="B5472"/>
      <c r="C5472"/>
      <c r="D5472"/>
      <c r="E5472"/>
      <c r="F5472"/>
    </row>
    <row r="5473" spans="1:6" ht="21" customHeight="1" x14ac:dyDescent="0.25">
      <c r="A5473"/>
      <c r="B5473"/>
      <c r="C5473"/>
      <c r="D5473"/>
      <c r="E5473"/>
      <c r="F5473"/>
    </row>
    <row r="5474" spans="1:6" ht="21" customHeight="1" x14ac:dyDescent="0.25">
      <c r="A5474"/>
      <c r="B5474"/>
      <c r="C5474"/>
      <c r="D5474"/>
      <c r="E5474"/>
      <c r="F5474"/>
    </row>
    <row r="5475" spans="1:6" ht="21" customHeight="1" x14ac:dyDescent="0.25">
      <c r="A5475"/>
      <c r="B5475"/>
      <c r="C5475"/>
      <c r="D5475"/>
      <c r="E5475"/>
      <c r="F5475"/>
    </row>
    <row r="5476" spans="1:6" ht="21" customHeight="1" x14ac:dyDescent="0.25">
      <c r="A5476"/>
      <c r="B5476"/>
      <c r="C5476"/>
      <c r="D5476"/>
      <c r="E5476"/>
      <c r="F5476"/>
    </row>
    <row r="5477" spans="1:6" ht="21" customHeight="1" x14ac:dyDescent="0.25">
      <c r="A5477"/>
      <c r="B5477"/>
      <c r="C5477"/>
      <c r="D5477"/>
      <c r="E5477"/>
      <c r="F5477"/>
    </row>
    <row r="5478" spans="1:6" ht="21" customHeight="1" x14ac:dyDescent="0.25">
      <c r="A5478"/>
      <c r="B5478"/>
      <c r="C5478"/>
      <c r="D5478"/>
      <c r="E5478"/>
      <c r="F5478"/>
    </row>
    <row r="5479" spans="1:6" ht="21" customHeight="1" x14ac:dyDescent="0.25">
      <c r="A5479"/>
      <c r="B5479"/>
      <c r="C5479"/>
      <c r="D5479"/>
      <c r="E5479"/>
      <c r="F5479"/>
    </row>
    <row r="5480" spans="1:6" ht="21" customHeight="1" x14ac:dyDescent="0.25">
      <c r="A5480"/>
      <c r="B5480"/>
      <c r="C5480"/>
      <c r="D5480"/>
      <c r="E5480"/>
      <c r="F5480"/>
    </row>
    <row r="5481" spans="1:6" ht="21" customHeight="1" x14ac:dyDescent="0.25">
      <c r="A5481"/>
      <c r="B5481"/>
      <c r="C5481"/>
      <c r="D5481"/>
      <c r="E5481"/>
      <c r="F5481"/>
    </row>
    <row r="5482" spans="1:6" ht="21" customHeight="1" x14ac:dyDescent="0.25">
      <c r="A5482"/>
      <c r="B5482"/>
      <c r="C5482"/>
      <c r="D5482"/>
      <c r="E5482"/>
      <c r="F5482"/>
    </row>
    <row r="5483" spans="1:6" ht="21" customHeight="1" x14ac:dyDescent="0.25">
      <c r="A5483"/>
      <c r="B5483"/>
      <c r="C5483"/>
      <c r="D5483"/>
      <c r="E5483"/>
      <c r="F5483"/>
    </row>
    <row r="5484" spans="1:6" ht="21" customHeight="1" x14ac:dyDescent="0.25">
      <c r="A5484"/>
      <c r="B5484"/>
      <c r="C5484"/>
      <c r="D5484"/>
      <c r="E5484"/>
      <c r="F5484"/>
    </row>
    <row r="5485" spans="1:6" ht="23.1" customHeight="1" x14ac:dyDescent="0.25">
      <c r="A5485"/>
      <c r="B5485"/>
      <c r="C5485"/>
      <c r="D5485"/>
      <c r="E5485"/>
      <c r="F5485"/>
    </row>
    <row r="5486" spans="1:6" ht="21" customHeight="1" x14ac:dyDescent="0.25">
      <c r="A5486"/>
      <c r="B5486"/>
      <c r="C5486"/>
      <c r="D5486"/>
      <c r="E5486"/>
      <c r="F5486"/>
    </row>
    <row r="5487" spans="1:6" ht="21" customHeight="1" x14ac:dyDescent="0.25">
      <c r="A5487"/>
      <c r="B5487"/>
      <c r="C5487"/>
      <c r="D5487"/>
      <c r="E5487"/>
      <c r="F5487"/>
    </row>
    <row r="5488" spans="1:6" ht="21" customHeight="1" x14ac:dyDescent="0.25">
      <c r="A5488"/>
      <c r="B5488"/>
      <c r="C5488"/>
      <c r="D5488"/>
      <c r="E5488"/>
      <c r="F5488"/>
    </row>
    <row r="5489" spans="1:6" ht="23.1" customHeight="1" x14ac:dyDescent="0.25">
      <c r="A5489"/>
      <c r="B5489"/>
      <c r="C5489"/>
      <c r="D5489"/>
      <c r="E5489"/>
      <c r="F5489"/>
    </row>
    <row r="5490" spans="1:6" ht="21" customHeight="1" x14ac:dyDescent="0.25">
      <c r="A5490"/>
      <c r="B5490"/>
      <c r="C5490"/>
      <c r="D5490"/>
      <c r="E5490"/>
      <c r="F5490"/>
    </row>
    <row r="5491" spans="1:6" ht="21" customHeight="1" x14ac:dyDescent="0.25">
      <c r="A5491"/>
      <c r="B5491"/>
      <c r="C5491"/>
      <c r="D5491"/>
      <c r="E5491"/>
      <c r="F5491"/>
    </row>
    <row r="5492" spans="1:6" ht="21" customHeight="1" x14ac:dyDescent="0.25">
      <c r="A5492"/>
      <c r="B5492"/>
      <c r="C5492"/>
      <c r="D5492"/>
      <c r="E5492"/>
      <c r="F5492"/>
    </row>
    <row r="5493" spans="1:6" ht="21" customHeight="1" x14ac:dyDescent="0.25">
      <c r="A5493"/>
      <c r="B5493"/>
      <c r="C5493"/>
      <c r="D5493"/>
      <c r="E5493"/>
      <c r="F5493"/>
    </row>
    <row r="5494" spans="1:6" ht="21" customHeight="1" x14ac:dyDescent="0.25">
      <c r="A5494"/>
      <c r="B5494"/>
      <c r="C5494"/>
      <c r="D5494"/>
      <c r="E5494"/>
      <c r="F5494"/>
    </row>
    <row r="5495" spans="1:6" ht="21" customHeight="1" x14ac:dyDescent="0.25">
      <c r="A5495"/>
      <c r="B5495"/>
      <c r="C5495"/>
      <c r="D5495"/>
      <c r="E5495"/>
      <c r="F5495"/>
    </row>
    <row r="5496" spans="1:6" ht="39" customHeight="1" x14ac:dyDescent="0.25">
      <c r="A5496"/>
      <c r="B5496"/>
      <c r="C5496"/>
      <c r="D5496"/>
      <c r="E5496"/>
      <c r="F5496"/>
    </row>
    <row r="5497" spans="1:6" ht="21" customHeight="1" x14ac:dyDescent="0.25">
      <c r="A5497"/>
      <c r="B5497"/>
      <c r="C5497"/>
      <c r="D5497"/>
      <c r="E5497"/>
      <c r="F5497"/>
    </row>
    <row r="5498" spans="1:6" ht="21" customHeight="1" x14ac:dyDescent="0.25">
      <c r="A5498"/>
      <c r="B5498"/>
      <c r="C5498"/>
      <c r="D5498"/>
      <c r="E5498"/>
      <c r="F5498"/>
    </row>
    <row r="5499" spans="1:6" ht="21" customHeight="1" x14ac:dyDescent="0.25">
      <c r="A5499"/>
      <c r="B5499"/>
      <c r="C5499"/>
      <c r="D5499"/>
      <c r="E5499"/>
      <c r="F5499"/>
    </row>
    <row r="5500" spans="1:6" ht="21" customHeight="1" x14ac:dyDescent="0.25">
      <c r="A5500"/>
      <c r="B5500"/>
      <c r="C5500"/>
      <c r="D5500"/>
      <c r="E5500"/>
      <c r="F5500"/>
    </row>
    <row r="5501" spans="1:6" ht="21" customHeight="1" x14ac:dyDescent="0.25">
      <c r="A5501"/>
      <c r="B5501"/>
      <c r="C5501"/>
      <c r="D5501"/>
      <c r="E5501"/>
      <c r="F5501"/>
    </row>
    <row r="5502" spans="1:6" ht="21" customHeight="1" x14ac:dyDescent="0.25">
      <c r="A5502"/>
      <c r="B5502"/>
      <c r="C5502"/>
      <c r="D5502"/>
      <c r="E5502"/>
      <c r="F5502"/>
    </row>
    <row r="5503" spans="1:6" ht="21" customHeight="1" x14ac:dyDescent="0.25">
      <c r="A5503"/>
      <c r="B5503"/>
      <c r="C5503"/>
      <c r="D5503"/>
      <c r="E5503"/>
      <c r="F5503"/>
    </row>
    <row r="5504" spans="1:6" ht="21" customHeight="1" x14ac:dyDescent="0.25">
      <c r="A5504"/>
      <c r="B5504"/>
      <c r="C5504"/>
      <c r="D5504"/>
      <c r="E5504"/>
      <c r="F5504"/>
    </row>
    <row r="5505" spans="1:6" ht="21" customHeight="1" x14ac:dyDescent="0.25">
      <c r="A5505"/>
      <c r="B5505"/>
      <c r="C5505"/>
      <c r="D5505"/>
      <c r="E5505"/>
      <c r="F5505"/>
    </row>
    <row r="5506" spans="1:6" ht="21" customHeight="1" x14ac:dyDescent="0.25">
      <c r="A5506"/>
      <c r="B5506"/>
      <c r="C5506"/>
      <c r="D5506"/>
      <c r="E5506"/>
      <c r="F5506"/>
    </row>
    <row r="5507" spans="1:6" ht="21" customHeight="1" x14ac:dyDescent="0.25">
      <c r="A5507"/>
      <c r="B5507"/>
      <c r="C5507"/>
      <c r="D5507"/>
      <c r="E5507"/>
      <c r="F5507"/>
    </row>
    <row r="5508" spans="1:6" ht="21" customHeight="1" x14ac:dyDescent="0.25">
      <c r="A5508"/>
      <c r="B5508"/>
      <c r="C5508"/>
      <c r="D5508"/>
      <c r="E5508"/>
      <c r="F5508"/>
    </row>
    <row r="5509" spans="1:6" ht="21" customHeight="1" x14ac:dyDescent="0.25">
      <c r="A5509"/>
      <c r="B5509"/>
      <c r="C5509"/>
      <c r="D5509"/>
      <c r="E5509"/>
      <c r="F5509"/>
    </row>
    <row r="5510" spans="1:6" ht="21" customHeight="1" x14ac:dyDescent="0.25">
      <c r="A5510"/>
      <c r="B5510"/>
      <c r="C5510"/>
      <c r="D5510"/>
      <c r="E5510"/>
      <c r="F5510"/>
    </row>
    <row r="5511" spans="1:6" ht="21" customHeight="1" x14ac:dyDescent="0.25">
      <c r="A5511"/>
      <c r="B5511"/>
      <c r="C5511"/>
      <c r="D5511"/>
      <c r="E5511"/>
      <c r="F5511"/>
    </row>
    <row r="5512" spans="1:6" ht="23.1" customHeight="1" x14ac:dyDescent="0.25">
      <c r="A5512"/>
      <c r="B5512"/>
      <c r="C5512"/>
      <c r="D5512"/>
      <c r="E5512"/>
      <c r="F5512"/>
    </row>
    <row r="5513" spans="1:6" ht="21" customHeight="1" x14ac:dyDescent="0.25">
      <c r="A5513"/>
      <c r="B5513"/>
      <c r="C5513"/>
      <c r="D5513"/>
      <c r="E5513"/>
      <c r="F5513"/>
    </row>
    <row r="5514" spans="1:6" ht="21" customHeight="1" x14ac:dyDescent="0.25">
      <c r="A5514"/>
      <c r="B5514"/>
      <c r="C5514"/>
      <c r="D5514"/>
      <c r="E5514"/>
      <c r="F5514"/>
    </row>
    <row r="5515" spans="1:6" ht="21" customHeight="1" x14ac:dyDescent="0.25">
      <c r="A5515"/>
      <c r="B5515"/>
      <c r="C5515"/>
      <c r="D5515"/>
      <c r="E5515"/>
      <c r="F5515"/>
    </row>
    <row r="5516" spans="1:6" ht="21" customHeight="1" x14ac:dyDescent="0.25">
      <c r="A5516"/>
      <c r="B5516"/>
      <c r="C5516"/>
      <c r="D5516"/>
      <c r="E5516"/>
      <c r="F5516"/>
    </row>
    <row r="5517" spans="1:6" ht="21" customHeight="1" x14ac:dyDescent="0.25">
      <c r="A5517"/>
      <c r="B5517"/>
      <c r="C5517"/>
      <c r="D5517"/>
      <c r="E5517"/>
      <c r="F5517"/>
    </row>
    <row r="5518" spans="1:6" ht="21" customHeight="1" x14ac:dyDescent="0.25">
      <c r="A5518"/>
      <c r="B5518"/>
      <c r="C5518"/>
      <c r="D5518"/>
      <c r="E5518"/>
      <c r="F5518"/>
    </row>
    <row r="5519" spans="1:6" ht="21" customHeight="1" x14ac:dyDescent="0.25">
      <c r="A5519"/>
      <c r="B5519"/>
      <c r="C5519"/>
      <c r="D5519"/>
      <c r="E5519"/>
      <c r="F5519"/>
    </row>
    <row r="5520" spans="1:6" ht="21" customHeight="1" x14ac:dyDescent="0.25">
      <c r="A5520"/>
      <c r="B5520"/>
      <c r="C5520"/>
      <c r="D5520"/>
      <c r="E5520"/>
      <c r="F5520"/>
    </row>
    <row r="5521" spans="1:6" ht="21" customHeight="1" x14ac:dyDescent="0.25">
      <c r="A5521"/>
      <c r="B5521"/>
      <c r="C5521"/>
      <c r="D5521"/>
      <c r="E5521"/>
      <c r="F5521"/>
    </row>
    <row r="5522" spans="1:6" ht="21" customHeight="1" x14ac:dyDescent="0.25">
      <c r="A5522"/>
      <c r="B5522"/>
      <c r="C5522"/>
      <c r="D5522"/>
      <c r="E5522"/>
      <c r="F5522"/>
    </row>
    <row r="5523" spans="1:6" ht="21" customHeight="1" x14ac:dyDescent="0.25">
      <c r="A5523"/>
      <c r="B5523"/>
      <c r="C5523"/>
      <c r="D5523"/>
      <c r="E5523"/>
      <c r="F5523"/>
    </row>
    <row r="5524" spans="1:6" ht="21" customHeight="1" x14ac:dyDescent="0.25">
      <c r="A5524"/>
      <c r="B5524"/>
      <c r="C5524"/>
      <c r="D5524"/>
      <c r="E5524"/>
      <c r="F5524"/>
    </row>
    <row r="5525" spans="1:6" ht="21" customHeight="1" x14ac:dyDescent="0.25">
      <c r="A5525"/>
      <c r="B5525"/>
      <c r="C5525"/>
      <c r="D5525"/>
      <c r="E5525"/>
      <c r="F5525"/>
    </row>
    <row r="5526" spans="1:6" ht="21" customHeight="1" x14ac:dyDescent="0.25">
      <c r="A5526"/>
      <c r="B5526"/>
      <c r="C5526"/>
      <c r="D5526"/>
      <c r="E5526"/>
      <c r="F5526"/>
    </row>
    <row r="5527" spans="1:6" ht="21" customHeight="1" x14ac:dyDescent="0.25">
      <c r="A5527"/>
      <c r="B5527"/>
      <c r="C5527"/>
      <c r="D5527"/>
      <c r="E5527"/>
      <c r="F5527"/>
    </row>
    <row r="5528" spans="1:6" ht="21" customHeight="1" x14ac:dyDescent="0.25">
      <c r="A5528"/>
      <c r="B5528"/>
      <c r="C5528"/>
      <c r="D5528"/>
      <c r="E5528"/>
      <c r="F5528"/>
    </row>
    <row r="5529" spans="1:6" ht="21" customHeight="1" x14ac:dyDescent="0.25">
      <c r="A5529"/>
      <c r="B5529"/>
      <c r="C5529"/>
      <c r="D5529"/>
      <c r="E5529"/>
      <c r="F5529"/>
    </row>
    <row r="5530" spans="1:6" ht="21" customHeight="1" x14ac:dyDescent="0.25">
      <c r="A5530"/>
      <c r="B5530"/>
      <c r="C5530"/>
      <c r="D5530"/>
      <c r="E5530"/>
      <c r="F5530"/>
    </row>
    <row r="5531" spans="1:6" ht="21" customHeight="1" x14ac:dyDescent="0.25">
      <c r="A5531"/>
      <c r="B5531"/>
      <c r="C5531"/>
      <c r="D5531"/>
      <c r="E5531"/>
      <c r="F5531"/>
    </row>
    <row r="5532" spans="1:6" ht="21" customHeight="1" x14ac:dyDescent="0.25">
      <c r="A5532"/>
      <c r="B5532"/>
      <c r="C5532"/>
      <c r="D5532"/>
      <c r="E5532"/>
      <c r="F5532"/>
    </row>
    <row r="5533" spans="1:6" ht="21" customHeight="1" x14ac:dyDescent="0.25">
      <c r="A5533"/>
      <c r="B5533"/>
      <c r="C5533"/>
      <c r="D5533"/>
      <c r="E5533"/>
      <c r="F5533"/>
    </row>
    <row r="5534" spans="1:6" ht="21" customHeight="1" x14ac:dyDescent="0.25">
      <c r="A5534"/>
      <c r="B5534"/>
      <c r="C5534"/>
      <c r="D5534"/>
      <c r="E5534"/>
      <c r="F5534"/>
    </row>
    <row r="5535" spans="1:6" ht="23.1" customHeight="1" x14ac:dyDescent="0.25">
      <c r="A5535"/>
      <c r="B5535"/>
      <c r="C5535"/>
      <c r="D5535"/>
      <c r="E5535"/>
      <c r="F5535"/>
    </row>
    <row r="5536" spans="1:6" ht="21" customHeight="1" x14ac:dyDescent="0.25">
      <c r="A5536"/>
      <c r="B5536"/>
      <c r="C5536"/>
      <c r="D5536"/>
      <c r="E5536"/>
      <c r="F5536"/>
    </row>
    <row r="5537" spans="1:6" ht="21" customHeight="1" x14ac:dyDescent="0.25">
      <c r="A5537"/>
      <c r="B5537"/>
      <c r="C5537"/>
      <c r="D5537"/>
      <c r="E5537"/>
      <c r="F5537"/>
    </row>
    <row r="5538" spans="1:6" ht="21" customHeight="1" x14ac:dyDescent="0.25">
      <c r="A5538"/>
      <c r="B5538"/>
      <c r="C5538"/>
      <c r="D5538"/>
      <c r="E5538"/>
      <c r="F5538"/>
    </row>
    <row r="5539" spans="1:6" ht="21" customHeight="1" x14ac:dyDescent="0.25">
      <c r="A5539"/>
      <c r="B5539"/>
      <c r="C5539"/>
      <c r="D5539"/>
      <c r="E5539"/>
      <c r="F5539"/>
    </row>
    <row r="5540" spans="1:6" ht="21" customHeight="1" x14ac:dyDescent="0.25">
      <c r="A5540"/>
      <c r="B5540"/>
      <c r="C5540"/>
      <c r="D5540"/>
      <c r="E5540"/>
      <c r="F5540"/>
    </row>
    <row r="5541" spans="1:6" ht="21" customHeight="1" x14ac:dyDescent="0.25">
      <c r="A5541"/>
      <c r="B5541"/>
      <c r="C5541"/>
      <c r="D5541"/>
      <c r="E5541"/>
      <c r="F5541"/>
    </row>
    <row r="5542" spans="1:6" ht="21" customHeight="1" x14ac:dyDescent="0.25">
      <c r="A5542"/>
      <c r="B5542"/>
      <c r="C5542"/>
      <c r="D5542"/>
      <c r="E5542"/>
      <c r="F5542"/>
    </row>
    <row r="5543" spans="1:6" ht="21" customHeight="1" x14ac:dyDescent="0.25">
      <c r="A5543"/>
      <c r="B5543"/>
      <c r="C5543"/>
      <c r="D5543"/>
      <c r="E5543"/>
      <c r="F5543"/>
    </row>
    <row r="5544" spans="1:6" ht="21" customHeight="1" x14ac:dyDescent="0.25">
      <c r="A5544"/>
      <c r="B5544"/>
      <c r="C5544"/>
      <c r="D5544"/>
      <c r="E5544"/>
      <c r="F5544"/>
    </row>
    <row r="5545" spans="1:6" ht="21" customHeight="1" x14ac:dyDescent="0.25">
      <c r="A5545"/>
      <c r="B5545"/>
      <c r="C5545"/>
      <c r="D5545"/>
      <c r="E5545"/>
      <c r="F5545"/>
    </row>
    <row r="5546" spans="1:6" ht="21" customHeight="1" x14ac:dyDescent="0.25">
      <c r="A5546"/>
      <c r="B5546"/>
      <c r="C5546"/>
      <c r="D5546"/>
      <c r="E5546"/>
      <c r="F5546"/>
    </row>
    <row r="5547" spans="1:6" ht="21" customHeight="1" x14ac:dyDescent="0.25">
      <c r="A5547"/>
      <c r="B5547"/>
      <c r="C5547"/>
      <c r="D5547"/>
      <c r="E5547"/>
      <c r="F5547"/>
    </row>
    <row r="5548" spans="1:6" ht="21" customHeight="1" x14ac:dyDescent="0.25">
      <c r="A5548"/>
      <c r="B5548"/>
      <c r="C5548"/>
      <c r="D5548"/>
      <c r="E5548"/>
      <c r="F5548"/>
    </row>
    <row r="5549" spans="1:6" ht="21" customHeight="1" x14ac:dyDescent="0.25">
      <c r="A5549"/>
      <c r="B5549"/>
      <c r="C5549"/>
      <c r="D5549"/>
      <c r="E5549"/>
      <c r="F5549"/>
    </row>
    <row r="5550" spans="1:6" ht="21" customHeight="1" x14ac:dyDescent="0.25">
      <c r="A5550"/>
      <c r="B5550"/>
      <c r="C5550"/>
      <c r="D5550"/>
      <c r="E5550"/>
      <c r="F5550"/>
    </row>
    <row r="5551" spans="1:6" ht="21" customHeight="1" x14ac:dyDescent="0.25">
      <c r="A5551"/>
      <c r="B5551"/>
      <c r="C5551"/>
      <c r="D5551"/>
      <c r="E5551"/>
      <c r="F5551"/>
    </row>
    <row r="5552" spans="1:6" ht="21" customHeight="1" x14ac:dyDescent="0.25">
      <c r="A5552"/>
      <c r="B5552"/>
      <c r="C5552"/>
      <c r="D5552"/>
      <c r="E5552"/>
      <c r="F5552"/>
    </row>
    <row r="5553" spans="1:6" ht="21" customHeight="1" x14ac:dyDescent="0.25">
      <c r="A5553"/>
      <c r="B5553"/>
      <c r="C5553"/>
      <c r="D5553"/>
      <c r="E5553"/>
      <c r="F5553"/>
    </row>
    <row r="5554" spans="1:6" ht="21" customHeight="1" x14ac:dyDescent="0.25">
      <c r="A5554"/>
      <c r="B5554"/>
      <c r="C5554"/>
      <c r="D5554"/>
      <c r="E5554"/>
      <c r="F5554"/>
    </row>
    <row r="5555" spans="1:6" ht="23.1" customHeight="1" x14ac:dyDescent="0.25">
      <c r="A5555"/>
      <c r="B5555"/>
      <c r="C5555"/>
      <c r="D5555"/>
      <c r="E5555"/>
      <c r="F5555"/>
    </row>
    <row r="5556" spans="1:6" ht="21" customHeight="1" x14ac:dyDescent="0.25">
      <c r="A5556"/>
      <c r="B5556"/>
      <c r="C5556"/>
      <c r="D5556"/>
      <c r="E5556"/>
      <c r="F5556"/>
    </row>
    <row r="5557" spans="1:6" ht="21" customHeight="1" x14ac:dyDescent="0.25">
      <c r="A5557"/>
      <c r="B5557"/>
      <c r="C5557"/>
      <c r="D5557"/>
      <c r="E5557"/>
      <c r="F5557"/>
    </row>
    <row r="5558" spans="1:6" ht="21" customHeight="1" x14ac:dyDescent="0.25">
      <c r="A5558"/>
      <c r="B5558"/>
      <c r="C5558"/>
      <c r="D5558"/>
      <c r="E5558"/>
      <c r="F5558"/>
    </row>
    <row r="5559" spans="1:6" ht="21" customHeight="1" x14ac:dyDescent="0.25">
      <c r="A5559"/>
      <c r="B5559"/>
      <c r="C5559"/>
      <c r="D5559"/>
      <c r="E5559"/>
      <c r="F5559"/>
    </row>
    <row r="5560" spans="1:6" ht="21" customHeight="1" x14ac:dyDescent="0.25">
      <c r="A5560"/>
      <c r="B5560"/>
      <c r="C5560"/>
      <c r="D5560"/>
      <c r="E5560"/>
      <c r="F5560"/>
    </row>
    <row r="5561" spans="1:6" ht="21" customHeight="1" x14ac:dyDescent="0.25">
      <c r="A5561"/>
      <c r="B5561"/>
      <c r="C5561"/>
      <c r="D5561"/>
      <c r="E5561"/>
      <c r="F5561"/>
    </row>
    <row r="5562" spans="1:6" ht="21" customHeight="1" x14ac:dyDescent="0.25">
      <c r="A5562"/>
      <c r="B5562"/>
      <c r="C5562"/>
      <c r="D5562"/>
      <c r="E5562"/>
      <c r="F5562"/>
    </row>
    <row r="5563" spans="1:6" ht="21" customHeight="1" x14ac:dyDescent="0.25">
      <c r="A5563"/>
      <c r="B5563"/>
      <c r="C5563"/>
      <c r="D5563"/>
      <c r="E5563"/>
      <c r="F5563"/>
    </row>
    <row r="5564" spans="1:6" ht="21" customHeight="1" x14ac:dyDescent="0.25">
      <c r="A5564"/>
      <c r="B5564"/>
      <c r="C5564"/>
      <c r="D5564"/>
      <c r="E5564"/>
      <c r="F5564"/>
    </row>
    <row r="5565" spans="1:6" ht="21" customHeight="1" x14ac:dyDescent="0.25">
      <c r="A5565"/>
      <c r="B5565"/>
      <c r="C5565"/>
      <c r="D5565"/>
      <c r="E5565"/>
      <c r="F5565"/>
    </row>
    <row r="5566" spans="1:6" ht="21" customHeight="1" x14ac:dyDescent="0.25">
      <c r="A5566"/>
      <c r="B5566"/>
      <c r="C5566"/>
      <c r="D5566"/>
      <c r="E5566"/>
      <c r="F5566"/>
    </row>
    <row r="5567" spans="1:6" ht="21" customHeight="1" x14ac:dyDescent="0.25">
      <c r="A5567"/>
      <c r="B5567"/>
      <c r="C5567"/>
      <c r="D5567"/>
      <c r="E5567"/>
      <c r="F5567"/>
    </row>
    <row r="5568" spans="1:6" ht="21" customHeight="1" x14ac:dyDescent="0.25">
      <c r="A5568"/>
      <c r="B5568"/>
      <c r="C5568"/>
      <c r="D5568"/>
      <c r="E5568"/>
      <c r="F5568"/>
    </row>
    <row r="5569" spans="1:6" ht="21" customHeight="1" x14ac:dyDescent="0.25">
      <c r="A5569"/>
      <c r="B5569"/>
      <c r="C5569"/>
      <c r="D5569"/>
      <c r="E5569"/>
      <c r="F5569"/>
    </row>
    <row r="5570" spans="1:6" ht="21" customHeight="1" x14ac:dyDescent="0.25">
      <c r="A5570"/>
      <c r="B5570"/>
      <c r="C5570"/>
      <c r="D5570"/>
      <c r="E5570"/>
      <c r="F5570"/>
    </row>
    <row r="5571" spans="1:6" ht="21" customHeight="1" x14ac:dyDescent="0.25">
      <c r="A5571"/>
      <c r="B5571"/>
      <c r="C5571"/>
      <c r="D5571"/>
      <c r="E5571"/>
      <c r="F5571"/>
    </row>
    <row r="5572" spans="1:6" ht="21" customHeight="1" x14ac:dyDescent="0.25">
      <c r="A5572"/>
      <c r="B5572"/>
      <c r="C5572"/>
      <c r="D5572"/>
      <c r="E5572"/>
      <c r="F5572"/>
    </row>
    <row r="5573" spans="1:6" ht="21" customHeight="1" x14ac:dyDescent="0.25">
      <c r="A5573"/>
      <c r="B5573"/>
      <c r="C5573"/>
      <c r="D5573"/>
      <c r="E5573"/>
      <c r="F5573"/>
    </row>
    <row r="5574" spans="1:6" ht="21" customHeight="1" x14ac:dyDescent="0.25">
      <c r="A5574"/>
      <c r="B5574"/>
      <c r="C5574"/>
      <c r="D5574"/>
      <c r="E5574"/>
      <c r="F5574"/>
    </row>
    <row r="5575" spans="1:6" ht="21" customHeight="1" x14ac:dyDescent="0.25">
      <c r="A5575"/>
      <c r="B5575"/>
      <c r="C5575"/>
      <c r="D5575"/>
      <c r="E5575"/>
      <c r="F5575"/>
    </row>
    <row r="5576" spans="1:6" ht="21" customHeight="1" x14ac:dyDescent="0.25">
      <c r="A5576"/>
      <c r="B5576"/>
      <c r="C5576"/>
      <c r="D5576"/>
      <c r="E5576"/>
      <c r="F5576"/>
    </row>
    <row r="5577" spans="1:6" ht="21" customHeight="1" x14ac:dyDescent="0.25">
      <c r="A5577"/>
      <c r="B5577"/>
      <c r="C5577"/>
      <c r="D5577"/>
      <c r="E5577"/>
      <c r="F5577"/>
    </row>
    <row r="5578" spans="1:6" ht="39" customHeight="1" x14ac:dyDescent="0.25">
      <c r="A5578"/>
      <c r="B5578"/>
      <c r="C5578"/>
      <c r="D5578"/>
      <c r="E5578"/>
      <c r="F5578"/>
    </row>
    <row r="5579" spans="1:6" ht="21" customHeight="1" x14ac:dyDescent="0.25">
      <c r="A5579"/>
      <c r="B5579"/>
      <c r="C5579"/>
      <c r="D5579"/>
      <c r="E5579"/>
      <c r="F5579"/>
    </row>
    <row r="5580" spans="1:6" ht="23.1" customHeight="1" x14ac:dyDescent="0.25">
      <c r="A5580"/>
      <c r="B5580"/>
      <c r="C5580"/>
      <c r="D5580"/>
      <c r="E5580"/>
      <c r="F5580"/>
    </row>
    <row r="5581" spans="1:6" ht="21" customHeight="1" x14ac:dyDescent="0.25">
      <c r="A5581"/>
      <c r="B5581"/>
      <c r="C5581"/>
      <c r="D5581"/>
      <c r="E5581"/>
      <c r="F5581"/>
    </row>
    <row r="5582" spans="1:6" ht="21" customHeight="1" x14ac:dyDescent="0.25">
      <c r="A5582"/>
      <c r="B5582"/>
      <c r="C5582"/>
      <c r="D5582"/>
      <c r="E5582"/>
      <c r="F5582"/>
    </row>
    <row r="5583" spans="1:6" ht="21" customHeight="1" x14ac:dyDescent="0.25">
      <c r="A5583"/>
      <c r="B5583"/>
      <c r="C5583"/>
      <c r="D5583"/>
      <c r="E5583"/>
      <c r="F5583"/>
    </row>
    <row r="5584" spans="1:6" ht="21" customHeight="1" x14ac:dyDescent="0.25">
      <c r="A5584"/>
      <c r="B5584"/>
      <c r="C5584"/>
      <c r="D5584"/>
      <c r="E5584"/>
      <c r="F5584"/>
    </row>
    <row r="5585" spans="1:6" ht="21" customHeight="1" x14ac:dyDescent="0.25">
      <c r="A5585"/>
      <c r="B5585"/>
      <c r="C5585"/>
      <c r="D5585"/>
      <c r="E5585"/>
      <c r="F5585"/>
    </row>
    <row r="5586" spans="1:6" ht="21" customHeight="1" x14ac:dyDescent="0.25">
      <c r="A5586"/>
      <c r="B5586"/>
      <c r="C5586"/>
      <c r="D5586"/>
      <c r="E5586"/>
      <c r="F5586"/>
    </row>
    <row r="5587" spans="1:6" ht="21" customHeight="1" x14ac:dyDescent="0.25">
      <c r="A5587"/>
      <c r="B5587"/>
      <c r="C5587"/>
      <c r="D5587"/>
      <c r="E5587"/>
      <c r="F5587"/>
    </row>
    <row r="5588" spans="1:6" ht="21" customHeight="1" x14ac:dyDescent="0.25">
      <c r="A5588"/>
      <c r="B5588"/>
      <c r="C5588"/>
      <c r="D5588"/>
      <c r="E5588"/>
      <c r="F5588"/>
    </row>
    <row r="5589" spans="1:6" ht="21" customHeight="1" x14ac:dyDescent="0.25">
      <c r="A5589"/>
      <c r="B5589"/>
      <c r="C5589"/>
      <c r="D5589"/>
      <c r="E5589"/>
      <c r="F5589"/>
    </row>
    <row r="5590" spans="1:6" ht="21" customHeight="1" x14ac:dyDescent="0.25">
      <c r="A5590"/>
      <c r="B5590"/>
      <c r="C5590"/>
      <c r="D5590"/>
      <c r="E5590"/>
      <c r="F5590"/>
    </row>
    <row r="5591" spans="1:6" ht="21" customHeight="1" x14ac:dyDescent="0.25">
      <c r="A5591"/>
      <c r="B5591"/>
      <c r="C5591"/>
      <c r="D5591"/>
      <c r="E5591"/>
      <c r="F5591"/>
    </row>
    <row r="5592" spans="1:6" ht="21" customHeight="1" x14ac:dyDescent="0.25">
      <c r="A5592"/>
      <c r="B5592"/>
      <c r="C5592"/>
      <c r="D5592"/>
      <c r="E5592"/>
      <c r="F5592"/>
    </row>
    <row r="5593" spans="1:6" ht="21" customHeight="1" x14ac:dyDescent="0.25">
      <c r="A5593"/>
      <c r="B5593"/>
      <c r="C5593"/>
      <c r="D5593"/>
      <c r="E5593"/>
      <c r="F5593"/>
    </row>
    <row r="5594" spans="1:6" ht="21" customHeight="1" x14ac:dyDescent="0.25">
      <c r="A5594"/>
      <c r="B5594"/>
      <c r="C5594"/>
      <c r="D5594"/>
      <c r="E5594"/>
      <c r="F5594"/>
    </row>
    <row r="5595" spans="1:6" ht="21" customHeight="1" x14ac:dyDescent="0.25">
      <c r="A5595"/>
      <c r="B5595"/>
      <c r="C5595"/>
      <c r="D5595"/>
      <c r="E5595"/>
      <c r="F5595"/>
    </row>
    <row r="5596" spans="1:6" ht="21" customHeight="1" x14ac:dyDescent="0.25">
      <c r="A5596"/>
      <c r="B5596"/>
      <c r="C5596"/>
      <c r="D5596"/>
      <c r="E5596"/>
      <c r="F5596"/>
    </row>
    <row r="5597" spans="1:6" ht="21" customHeight="1" x14ac:dyDescent="0.25">
      <c r="A5597"/>
      <c r="B5597"/>
      <c r="C5597"/>
      <c r="D5597"/>
      <c r="E5597"/>
      <c r="F5597"/>
    </row>
    <row r="5598" spans="1:6" ht="21" customHeight="1" x14ac:dyDescent="0.25">
      <c r="A5598"/>
      <c r="B5598"/>
      <c r="C5598"/>
      <c r="D5598"/>
      <c r="E5598"/>
      <c r="F5598"/>
    </row>
    <row r="5599" spans="1:6" ht="21" customHeight="1" x14ac:dyDescent="0.25">
      <c r="A5599"/>
      <c r="B5599"/>
      <c r="C5599"/>
      <c r="D5599"/>
      <c r="E5599"/>
      <c r="F5599"/>
    </row>
    <row r="5600" spans="1:6" ht="21" customHeight="1" x14ac:dyDescent="0.25">
      <c r="A5600"/>
      <c r="B5600"/>
      <c r="C5600"/>
      <c r="D5600"/>
      <c r="E5600"/>
      <c r="F5600"/>
    </row>
    <row r="5601" spans="1:6" ht="21" customHeight="1" x14ac:dyDescent="0.25">
      <c r="A5601"/>
      <c r="B5601"/>
      <c r="C5601"/>
      <c r="D5601"/>
      <c r="E5601"/>
      <c r="F5601"/>
    </row>
    <row r="5602" spans="1:6" ht="23.1" customHeight="1" x14ac:dyDescent="0.25">
      <c r="A5602"/>
      <c r="B5602"/>
      <c r="C5602"/>
      <c r="D5602"/>
      <c r="E5602"/>
      <c r="F5602"/>
    </row>
    <row r="5603" spans="1:6" ht="21" customHeight="1" x14ac:dyDescent="0.25">
      <c r="A5603"/>
      <c r="B5603"/>
      <c r="C5603"/>
      <c r="D5603"/>
      <c r="E5603"/>
      <c r="F5603"/>
    </row>
    <row r="5604" spans="1:6" ht="21" customHeight="1" x14ac:dyDescent="0.25">
      <c r="A5604"/>
      <c r="B5604"/>
      <c r="C5604"/>
      <c r="D5604"/>
      <c r="E5604"/>
      <c r="F5604"/>
    </row>
    <row r="5605" spans="1:6" ht="21" customHeight="1" x14ac:dyDescent="0.25">
      <c r="A5605"/>
      <c r="B5605"/>
      <c r="C5605"/>
      <c r="D5605"/>
      <c r="E5605"/>
      <c r="F5605"/>
    </row>
    <row r="5606" spans="1:6" ht="23.1" customHeight="1" x14ac:dyDescent="0.25">
      <c r="A5606"/>
      <c r="B5606"/>
      <c r="C5606"/>
      <c r="D5606"/>
      <c r="E5606"/>
      <c r="F5606"/>
    </row>
    <row r="5607" spans="1:6" ht="21" customHeight="1" x14ac:dyDescent="0.25">
      <c r="A5607"/>
      <c r="B5607"/>
      <c r="C5607"/>
      <c r="D5607"/>
      <c r="E5607"/>
      <c r="F5607"/>
    </row>
    <row r="5608" spans="1:6" ht="21" customHeight="1" x14ac:dyDescent="0.25">
      <c r="A5608"/>
      <c r="B5608"/>
      <c r="C5608"/>
      <c r="D5608"/>
      <c r="E5608"/>
      <c r="F5608"/>
    </row>
    <row r="5609" spans="1:6" ht="21" customHeight="1" x14ac:dyDescent="0.25">
      <c r="A5609"/>
      <c r="B5609"/>
      <c r="C5609"/>
      <c r="D5609"/>
      <c r="E5609"/>
      <c r="F5609"/>
    </row>
    <row r="5610" spans="1:6" ht="21" customHeight="1" x14ac:dyDescent="0.25">
      <c r="A5610"/>
      <c r="B5610"/>
      <c r="C5610"/>
      <c r="D5610"/>
      <c r="E5610"/>
      <c r="F5610"/>
    </row>
    <row r="5611" spans="1:6" ht="21" customHeight="1" x14ac:dyDescent="0.25">
      <c r="A5611"/>
      <c r="B5611"/>
      <c r="C5611"/>
      <c r="D5611"/>
      <c r="E5611"/>
      <c r="F5611"/>
    </row>
    <row r="5612" spans="1:6" ht="21" customHeight="1" x14ac:dyDescent="0.25">
      <c r="A5612"/>
      <c r="B5612"/>
      <c r="C5612"/>
      <c r="D5612"/>
      <c r="E5612"/>
      <c r="F5612"/>
    </row>
    <row r="5613" spans="1:6" ht="39" customHeight="1" x14ac:dyDescent="0.25">
      <c r="A5613"/>
      <c r="B5613"/>
      <c r="C5613"/>
      <c r="D5613"/>
      <c r="E5613"/>
      <c r="F5613"/>
    </row>
    <row r="5614" spans="1:6" ht="39" customHeight="1" x14ac:dyDescent="0.25">
      <c r="A5614"/>
      <c r="B5614"/>
      <c r="C5614"/>
      <c r="D5614"/>
      <c r="E5614"/>
      <c r="F5614"/>
    </row>
    <row r="5615" spans="1:6" ht="39" customHeight="1" x14ac:dyDescent="0.25">
      <c r="A5615"/>
      <c r="B5615"/>
      <c r="C5615"/>
      <c r="D5615"/>
      <c r="E5615"/>
      <c r="F5615"/>
    </row>
    <row r="5616" spans="1:6" ht="21" customHeight="1" x14ac:dyDescent="0.25">
      <c r="A5616"/>
      <c r="B5616"/>
      <c r="C5616"/>
      <c r="D5616"/>
      <c r="E5616"/>
      <c r="F5616"/>
    </row>
    <row r="5617" spans="1:6" ht="21" customHeight="1" x14ac:dyDescent="0.25">
      <c r="A5617"/>
      <c r="B5617"/>
      <c r="C5617"/>
      <c r="D5617"/>
      <c r="E5617"/>
      <c r="F5617"/>
    </row>
    <row r="5618" spans="1:6" ht="21" customHeight="1" x14ac:dyDescent="0.25">
      <c r="A5618"/>
      <c r="B5618"/>
      <c r="C5618"/>
      <c r="D5618"/>
      <c r="E5618"/>
      <c r="F5618"/>
    </row>
    <row r="5619" spans="1:6" ht="21" customHeight="1" x14ac:dyDescent="0.25">
      <c r="A5619"/>
      <c r="B5619"/>
      <c r="C5619"/>
      <c r="D5619"/>
      <c r="E5619"/>
      <c r="F5619"/>
    </row>
    <row r="5620" spans="1:6" ht="21" customHeight="1" x14ac:dyDescent="0.25">
      <c r="A5620"/>
      <c r="B5620"/>
      <c r="C5620"/>
      <c r="D5620"/>
      <c r="E5620"/>
      <c r="F5620"/>
    </row>
    <row r="5621" spans="1:6" ht="21" customHeight="1" x14ac:dyDescent="0.25">
      <c r="A5621"/>
      <c r="B5621"/>
      <c r="C5621"/>
      <c r="D5621"/>
      <c r="E5621"/>
      <c r="F5621"/>
    </row>
    <row r="5622" spans="1:6" ht="21" customHeight="1" x14ac:dyDescent="0.25">
      <c r="A5622"/>
      <c r="B5622"/>
      <c r="C5622"/>
      <c r="D5622"/>
      <c r="E5622"/>
      <c r="F5622"/>
    </row>
    <row r="5623" spans="1:6" ht="21" customHeight="1" x14ac:dyDescent="0.25">
      <c r="A5623"/>
      <c r="B5623"/>
      <c r="C5623"/>
      <c r="D5623"/>
      <c r="E5623"/>
      <c r="F5623"/>
    </row>
    <row r="5624" spans="1:6" ht="21" customHeight="1" x14ac:dyDescent="0.25">
      <c r="A5624"/>
      <c r="B5624"/>
      <c r="C5624"/>
      <c r="D5624"/>
      <c r="E5624"/>
      <c r="F5624"/>
    </row>
    <row r="5625" spans="1:6" ht="21" customHeight="1" x14ac:dyDescent="0.25">
      <c r="A5625"/>
      <c r="B5625"/>
      <c r="C5625"/>
      <c r="D5625"/>
      <c r="E5625"/>
      <c r="F5625"/>
    </row>
    <row r="5626" spans="1:6" ht="21" customHeight="1" x14ac:dyDescent="0.25">
      <c r="A5626"/>
      <c r="B5626"/>
      <c r="C5626"/>
      <c r="D5626"/>
      <c r="E5626"/>
      <c r="F5626"/>
    </row>
    <row r="5627" spans="1:6" ht="21" customHeight="1" x14ac:dyDescent="0.25">
      <c r="A5627"/>
      <c r="B5627"/>
      <c r="C5627"/>
      <c r="D5627"/>
      <c r="E5627"/>
      <c r="F5627"/>
    </row>
    <row r="5628" spans="1:6" ht="21" customHeight="1" x14ac:dyDescent="0.25">
      <c r="A5628"/>
      <c r="B5628"/>
      <c r="C5628"/>
      <c r="D5628"/>
      <c r="E5628"/>
      <c r="F5628"/>
    </row>
    <row r="5629" spans="1:6" ht="21" customHeight="1" x14ac:dyDescent="0.25">
      <c r="A5629"/>
      <c r="B5629"/>
      <c r="C5629"/>
      <c r="D5629"/>
      <c r="E5629"/>
      <c r="F5629"/>
    </row>
    <row r="5630" spans="1:6" ht="21" customHeight="1" x14ac:dyDescent="0.25">
      <c r="A5630"/>
      <c r="B5630"/>
      <c r="C5630"/>
      <c r="D5630"/>
      <c r="E5630"/>
      <c r="F5630"/>
    </row>
    <row r="5631" spans="1:6" ht="39" customHeight="1" x14ac:dyDescent="0.25">
      <c r="A5631"/>
      <c r="B5631"/>
      <c r="C5631"/>
      <c r="D5631"/>
      <c r="E5631"/>
      <c r="F5631"/>
    </row>
    <row r="5632" spans="1:6" ht="21" customHeight="1" x14ac:dyDescent="0.25">
      <c r="A5632"/>
      <c r="B5632"/>
      <c r="C5632"/>
      <c r="D5632"/>
      <c r="E5632"/>
      <c r="F5632"/>
    </row>
    <row r="5633" spans="1:6" ht="23.1" customHeight="1" x14ac:dyDescent="0.25">
      <c r="A5633"/>
      <c r="B5633"/>
      <c r="C5633"/>
      <c r="D5633"/>
      <c r="E5633"/>
      <c r="F5633"/>
    </row>
    <row r="5634" spans="1:6" ht="21" customHeight="1" x14ac:dyDescent="0.25">
      <c r="A5634"/>
      <c r="B5634"/>
      <c r="C5634"/>
      <c r="D5634"/>
      <c r="E5634"/>
      <c r="F5634"/>
    </row>
    <row r="5635" spans="1:6" ht="21" customHeight="1" x14ac:dyDescent="0.25">
      <c r="A5635"/>
      <c r="B5635"/>
      <c r="C5635"/>
      <c r="D5635"/>
      <c r="E5635"/>
      <c r="F5635"/>
    </row>
    <row r="5636" spans="1:6" ht="21" customHeight="1" x14ac:dyDescent="0.25">
      <c r="A5636"/>
      <c r="B5636"/>
      <c r="C5636"/>
      <c r="D5636"/>
      <c r="E5636"/>
      <c r="F5636"/>
    </row>
    <row r="5637" spans="1:6" ht="23.1" customHeight="1" x14ac:dyDescent="0.25">
      <c r="A5637"/>
      <c r="B5637"/>
      <c r="C5637"/>
      <c r="D5637"/>
      <c r="E5637"/>
      <c r="F5637"/>
    </row>
    <row r="5638" spans="1:6" ht="21" customHeight="1" x14ac:dyDescent="0.25">
      <c r="A5638"/>
      <c r="B5638"/>
      <c r="C5638"/>
      <c r="D5638"/>
      <c r="E5638"/>
      <c r="F5638"/>
    </row>
    <row r="5639" spans="1:6" ht="21" customHeight="1" x14ac:dyDescent="0.25">
      <c r="A5639"/>
      <c r="B5639"/>
      <c r="C5639"/>
      <c r="D5639"/>
      <c r="E5639"/>
      <c r="F5639"/>
    </row>
    <row r="5640" spans="1:6" ht="21" customHeight="1" x14ac:dyDescent="0.25">
      <c r="A5640"/>
      <c r="B5640"/>
      <c r="C5640"/>
      <c r="D5640"/>
      <c r="E5640"/>
      <c r="F5640"/>
    </row>
    <row r="5641" spans="1:6" ht="21" customHeight="1" x14ac:dyDescent="0.25">
      <c r="A5641"/>
      <c r="B5641"/>
      <c r="C5641"/>
      <c r="D5641"/>
      <c r="E5641"/>
      <c r="F5641"/>
    </row>
    <row r="5642" spans="1:6" ht="21" customHeight="1" x14ac:dyDescent="0.25">
      <c r="A5642"/>
      <c r="B5642"/>
      <c r="C5642"/>
      <c r="D5642"/>
      <c r="E5642"/>
      <c r="F5642"/>
    </row>
    <row r="5643" spans="1:6" ht="21" customHeight="1" x14ac:dyDescent="0.25">
      <c r="A5643"/>
      <c r="B5643"/>
      <c r="C5643"/>
      <c r="D5643"/>
      <c r="E5643"/>
      <c r="F5643"/>
    </row>
    <row r="5644" spans="1:6" ht="21" customHeight="1" x14ac:dyDescent="0.25">
      <c r="A5644"/>
      <c r="B5644"/>
      <c r="C5644"/>
      <c r="D5644"/>
      <c r="E5644"/>
      <c r="F5644"/>
    </row>
    <row r="5645" spans="1:6" ht="21" customHeight="1" x14ac:dyDescent="0.25">
      <c r="A5645"/>
      <c r="B5645"/>
      <c r="C5645"/>
      <c r="D5645"/>
      <c r="E5645"/>
      <c r="F5645"/>
    </row>
    <row r="5646" spans="1:6" ht="39" customHeight="1" x14ac:dyDescent="0.25">
      <c r="A5646"/>
      <c r="B5646"/>
      <c r="C5646"/>
      <c r="D5646"/>
      <c r="E5646"/>
      <c r="F5646"/>
    </row>
    <row r="5647" spans="1:6" ht="21" customHeight="1" x14ac:dyDescent="0.25">
      <c r="A5647"/>
      <c r="B5647"/>
      <c r="C5647"/>
      <c r="D5647"/>
      <c r="E5647"/>
      <c r="F5647"/>
    </row>
    <row r="5648" spans="1:6" ht="21" customHeight="1" x14ac:dyDescent="0.25">
      <c r="A5648"/>
      <c r="B5648"/>
      <c r="C5648"/>
      <c r="D5648"/>
      <c r="E5648"/>
      <c r="F5648"/>
    </row>
    <row r="5649" spans="1:6" ht="21" customHeight="1" x14ac:dyDescent="0.25">
      <c r="A5649"/>
      <c r="B5649"/>
      <c r="C5649"/>
      <c r="D5649"/>
      <c r="E5649"/>
      <c r="F5649"/>
    </row>
    <row r="5650" spans="1:6" ht="21" customHeight="1" x14ac:dyDescent="0.25">
      <c r="A5650"/>
      <c r="B5650"/>
      <c r="C5650"/>
      <c r="D5650"/>
      <c r="E5650"/>
      <c r="F5650"/>
    </row>
    <row r="5651" spans="1:6" ht="21" customHeight="1" x14ac:dyDescent="0.25">
      <c r="A5651"/>
      <c r="B5651"/>
      <c r="C5651"/>
      <c r="D5651"/>
      <c r="E5651"/>
      <c r="F5651"/>
    </row>
    <row r="5652" spans="1:6" ht="21" customHeight="1" x14ac:dyDescent="0.25">
      <c r="A5652"/>
      <c r="B5652"/>
      <c r="C5652"/>
      <c r="D5652"/>
      <c r="E5652"/>
      <c r="F5652"/>
    </row>
    <row r="5653" spans="1:6" ht="21" customHeight="1" x14ac:dyDescent="0.25">
      <c r="A5653"/>
      <c r="B5653"/>
      <c r="C5653"/>
      <c r="D5653"/>
      <c r="E5653"/>
      <c r="F5653"/>
    </row>
    <row r="5654" spans="1:6" ht="21" customHeight="1" x14ac:dyDescent="0.25">
      <c r="A5654"/>
      <c r="B5654"/>
      <c r="C5654"/>
      <c r="D5654"/>
      <c r="E5654"/>
      <c r="F5654"/>
    </row>
    <row r="5655" spans="1:6" ht="21" customHeight="1" x14ac:dyDescent="0.25">
      <c r="A5655"/>
      <c r="B5655"/>
      <c r="C5655"/>
      <c r="D5655"/>
      <c r="E5655"/>
      <c r="F5655"/>
    </row>
    <row r="5656" spans="1:6" ht="21" customHeight="1" x14ac:dyDescent="0.25">
      <c r="A5656"/>
      <c r="B5656"/>
      <c r="C5656"/>
      <c r="D5656"/>
      <c r="E5656"/>
      <c r="F5656"/>
    </row>
    <row r="5657" spans="1:6" ht="21" customHeight="1" x14ac:dyDescent="0.25">
      <c r="A5657"/>
      <c r="B5657"/>
      <c r="C5657"/>
      <c r="D5657"/>
      <c r="E5657"/>
      <c r="F5657"/>
    </row>
    <row r="5658" spans="1:6" ht="21" customHeight="1" x14ac:dyDescent="0.25">
      <c r="A5658"/>
      <c r="B5658"/>
      <c r="C5658"/>
      <c r="D5658"/>
      <c r="E5658"/>
      <c r="F5658"/>
    </row>
    <row r="5659" spans="1:6" ht="21" customHeight="1" x14ac:dyDescent="0.25">
      <c r="A5659"/>
      <c r="B5659"/>
      <c r="C5659"/>
      <c r="D5659"/>
      <c r="E5659"/>
      <c r="F5659"/>
    </row>
    <row r="5660" spans="1:6" ht="39" customHeight="1" x14ac:dyDescent="0.25">
      <c r="A5660"/>
      <c r="B5660"/>
      <c r="C5660"/>
      <c r="D5660"/>
      <c r="E5660"/>
      <c r="F5660"/>
    </row>
    <row r="5661" spans="1:6" ht="21" customHeight="1" x14ac:dyDescent="0.25">
      <c r="A5661"/>
      <c r="B5661"/>
      <c r="C5661"/>
      <c r="D5661"/>
      <c r="E5661"/>
      <c r="F5661"/>
    </row>
    <row r="5662" spans="1:6" ht="23.1" customHeight="1" x14ac:dyDescent="0.25">
      <c r="A5662"/>
      <c r="B5662"/>
      <c r="C5662"/>
      <c r="D5662"/>
      <c r="E5662"/>
      <c r="F5662"/>
    </row>
    <row r="5663" spans="1:6" ht="21" customHeight="1" x14ac:dyDescent="0.25">
      <c r="A5663"/>
      <c r="B5663"/>
      <c r="C5663"/>
      <c r="D5663"/>
      <c r="E5663"/>
      <c r="F5663"/>
    </row>
    <row r="5664" spans="1:6" ht="21" customHeight="1" x14ac:dyDescent="0.25">
      <c r="A5664"/>
      <c r="B5664"/>
      <c r="C5664"/>
      <c r="D5664"/>
      <c r="E5664"/>
      <c r="F5664"/>
    </row>
    <row r="5665" spans="1:6" ht="21" customHeight="1" x14ac:dyDescent="0.25">
      <c r="A5665"/>
      <c r="B5665"/>
      <c r="C5665"/>
      <c r="D5665"/>
      <c r="E5665"/>
      <c r="F5665"/>
    </row>
    <row r="5666" spans="1:6" ht="21" customHeight="1" x14ac:dyDescent="0.25">
      <c r="A5666"/>
      <c r="B5666"/>
      <c r="C5666"/>
      <c r="D5666"/>
      <c r="E5666"/>
      <c r="F5666"/>
    </row>
    <row r="5667" spans="1:6" ht="21" customHeight="1" x14ac:dyDescent="0.25">
      <c r="A5667"/>
      <c r="B5667"/>
      <c r="C5667"/>
      <c r="D5667"/>
      <c r="E5667"/>
      <c r="F5667"/>
    </row>
    <row r="5668" spans="1:6" ht="21" customHeight="1" x14ac:dyDescent="0.25">
      <c r="A5668"/>
      <c r="B5668"/>
      <c r="C5668"/>
      <c r="D5668"/>
      <c r="E5668"/>
      <c r="F5668"/>
    </row>
    <row r="5669" spans="1:6" ht="21" customHeight="1" x14ac:dyDescent="0.25">
      <c r="A5669"/>
      <c r="B5669"/>
      <c r="C5669"/>
      <c r="D5669"/>
      <c r="E5669"/>
      <c r="F5669"/>
    </row>
    <row r="5670" spans="1:6" ht="21" customHeight="1" x14ac:dyDescent="0.25">
      <c r="A5670"/>
      <c r="B5670"/>
      <c r="C5670"/>
      <c r="D5670"/>
      <c r="E5670"/>
      <c r="F5670"/>
    </row>
    <row r="5671" spans="1:6" ht="21" customHeight="1" x14ac:dyDescent="0.25">
      <c r="A5671"/>
      <c r="B5671"/>
      <c r="C5671"/>
      <c r="D5671"/>
      <c r="E5671"/>
      <c r="F5671"/>
    </row>
    <row r="5672" spans="1:6" ht="21" customHeight="1" x14ac:dyDescent="0.25">
      <c r="A5672"/>
      <c r="B5672"/>
      <c r="C5672"/>
      <c r="D5672"/>
      <c r="E5672"/>
      <c r="F5672"/>
    </row>
    <row r="5673" spans="1:6" ht="21" customHeight="1" x14ac:dyDescent="0.25">
      <c r="A5673"/>
      <c r="B5673"/>
      <c r="C5673"/>
      <c r="D5673"/>
      <c r="E5673"/>
      <c r="F5673"/>
    </row>
    <row r="5674" spans="1:6" ht="21" customHeight="1" x14ac:dyDescent="0.25">
      <c r="A5674"/>
      <c r="B5674"/>
      <c r="C5674"/>
      <c r="D5674"/>
      <c r="E5674"/>
      <c r="F5674"/>
    </row>
    <row r="5675" spans="1:6" ht="21" customHeight="1" x14ac:dyDescent="0.25">
      <c r="A5675"/>
      <c r="B5675"/>
      <c r="C5675"/>
      <c r="D5675"/>
      <c r="E5675"/>
      <c r="F5675"/>
    </row>
    <row r="5676" spans="1:6" ht="21" customHeight="1" x14ac:dyDescent="0.25">
      <c r="A5676"/>
      <c r="B5676"/>
      <c r="C5676"/>
      <c r="D5676"/>
      <c r="E5676"/>
      <c r="F5676"/>
    </row>
    <row r="5677" spans="1:6" ht="21" customHeight="1" x14ac:dyDescent="0.25">
      <c r="A5677"/>
      <c r="B5677"/>
      <c r="C5677"/>
      <c r="D5677"/>
      <c r="E5677"/>
      <c r="F5677"/>
    </row>
    <row r="5678" spans="1:6" ht="21" customHeight="1" x14ac:dyDescent="0.25">
      <c r="A5678"/>
      <c r="B5678"/>
      <c r="C5678"/>
      <c r="D5678"/>
      <c r="E5678"/>
      <c r="F5678"/>
    </row>
    <row r="5679" spans="1:6" ht="21" customHeight="1" x14ac:dyDescent="0.25">
      <c r="A5679"/>
      <c r="B5679"/>
      <c r="C5679"/>
      <c r="D5679"/>
      <c r="E5679"/>
      <c r="F5679"/>
    </row>
    <row r="5680" spans="1:6" ht="21" customHeight="1" x14ac:dyDescent="0.25">
      <c r="A5680"/>
      <c r="B5680"/>
      <c r="C5680"/>
      <c r="D5680"/>
      <c r="E5680"/>
      <c r="F5680"/>
    </row>
    <row r="5681" spans="1:6" ht="21" customHeight="1" x14ac:dyDescent="0.25">
      <c r="A5681"/>
      <c r="B5681"/>
      <c r="C5681"/>
      <c r="D5681"/>
      <c r="E5681"/>
      <c r="F5681"/>
    </row>
    <row r="5682" spans="1:6" ht="21" customHeight="1" x14ac:dyDescent="0.25">
      <c r="A5682"/>
      <c r="B5682"/>
      <c r="C5682"/>
      <c r="D5682"/>
      <c r="E5682"/>
      <c r="F5682"/>
    </row>
    <row r="5683" spans="1:6" ht="21" customHeight="1" x14ac:dyDescent="0.25">
      <c r="A5683"/>
      <c r="B5683"/>
      <c r="C5683"/>
      <c r="D5683"/>
      <c r="E5683"/>
      <c r="F5683"/>
    </row>
    <row r="5684" spans="1:6" ht="21" customHeight="1" x14ac:dyDescent="0.25">
      <c r="A5684"/>
      <c r="B5684"/>
      <c r="C5684"/>
      <c r="D5684"/>
      <c r="E5684"/>
      <c r="F5684"/>
    </row>
    <row r="5685" spans="1:6" ht="21" customHeight="1" x14ac:dyDescent="0.25">
      <c r="A5685"/>
      <c r="B5685"/>
      <c r="C5685"/>
      <c r="D5685"/>
      <c r="E5685"/>
      <c r="F5685"/>
    </row>
    <row r="5686" spans="1:6" ht="21" customHeight="1" x14ac:dyDescent="0.25">
      <c r="A5686"/>
      <c r="B5686"/>
      <c r="C5686"/>
      <c r="D5686"/>
      <c r="E5686"/>
      <c r="F5686"/>
    </row>
    <row r="5687" spans="1:6" ht="23.1" customHeight="1" x14ac:dyDescent="0.25">
      <c r="A5687"/>
      <c r="B5687"/>
      <c r="C5687"/>
      <c r="D5687"/>
      <c r="E5687"/>
      <c r="F5687"/>
    </row>
    <row r="5688" spans="1:6" ht="21" customHeight="1" x14ac:dyDescent="0.25">
      <c r="A5688"/>
      <c r="B5688"/>
      <c r="C5688"/>
      <c r="D5688"/>
      <c r="E5688"/>
      <c r="F5688"/>
    </row>
    <row r="5689" spans="1:6" ht="21" customHeight="1" x14ac:dyDescent="0.25">
      <c r="A5689"/>
      <c r="B5689"/>
      <c r="C5689"/>
      <c r="D5689"/>
      <c r="E5689"/>
      <c r="F5689"/>
    </row>
    <row r="5690" spans="1:6" ht="21" customHeight="1" x14ac:dyDescent="0.25">
      <c r="A5690"/>
      <c r="B5690"/>
      <c r="C5690"/>
      <c r="D5690"/>
      <c r="E5690"/>
      <c r="F5690"/>
    </row>
    <row r="5691" spans="1:6" ht="21" customHeight="1" x14ac:dyDescent="0.25">
      <c r="A5691"/>
      <c r="B5691"/>
      <c r="C5691"/>
      <c r="D5691"/>
      <c r="E5691"/>
      <c r="F5691"/>
    </row>
    <row r="5692" spans="1:6" ht="21" customHeight="1" x14ac:dyDescent="0.25">
      <c r="A5692"/>
      <c r="B5692"/>
      <c r="C5692"/>
      <c r="D5692"/>
      <c r="E5692"/>
      <c r="F5692"/>
    </row>
    <row r="5693" spans="1:6" ht="21" customHeight="1" x14ac:dyDescent="0.25">
      <c r="A5693"/>
      <c r="B5693"/>
      <c r="C5693"/>
      <c r="D5693"/>
      <c r="E5693"/>
      <c r="F5693"/>
    </row>
    <row r="5694" spans="1:6" ht="21" customHeight="1" x14ac:dyDescent="0.25">
      <c r="A5694"/>
      <c r="B5694"/>
      <c r="C5694"/>
      <c r="D5694"/>
      <c r="E5694"/>
      <c r="F5694"/>
    </row>
    <row r="5695" spans="1:6" ht="21" customHeight="1" x14ac:dyDescent="0.25">
      <c r="A5695"/>
      <c r="B5695"/>
      <c r="C5695"/>
      <c r="D5695"/>
      <c r="E5695"/>
      <c r="F5695"/>
    </row>
    <row r="5696" spans="1:6" ht="21" customHeight="1" x14ac:dyDescent="0.25">
      <c r="A5696"/>
      <c r="B5696"/>
      <c r="C5696"/>
      <c r="D5696"/>
      <c r="E5696"/>
      <c r="F5696"/>
    </row>
    <row r="5697" spans="1:6" ht="21" customHeight="1" x14ac:dyDescent="0.25">
      <c r="A5697"/>
      <c r="B5697"/>
      <c r="C5697"/>
      <c r="D5697"/>
      <c r="E5697"/>
      <c r="F5697"/>
    </row>
    <row r="5698" spans="1:6" ht="21" customHeight="1" x14ac:dyDescent="0.25">
      <c r="A5698"/>
      <c r="B5698"/>
      <c r="C5698"/>
      <c r="D5698"/>
      <c r="E5698"/>
      <c r="F5698"/>
    </row>
    <row r="5699" spans="1:6" ht="21" customHeight="1" x14ac:dyDescent="0.25">
      <c r="A5699"/>
      <c r="B5699"/>
      <c r="C5699"/>
      <c r="D5699"/>
      <c r="E5699"/>
      <c r="F5699"/>
    </row>
    <row r="5700" spans="1:6" ht="21" customHeight="1" x14ac:dyDescent="0.25">
      <c r="A5700"/>
      <c r="B5700"/>
      <c r="C5700"/>
      <c r="D5700"/>
      <c r="E5700"/>
      <c r="F5700"/>
    </row>
    <row r="5701" spans="1:6" ht="21" customHeight="1" x14ac:dyDescent="0.25">
      <c r="A5701"/>
      <c r="B5701"/>
      <c r="C5701"/>
      <c r="D5701"/>
      <c r="E5701"/>
      <c r="F5701"/>
    </row>
    <row r="5702" spans="1:6" ht="21" customHeight="1" x14ac:dyDescent="0.25">
      <c r="A5702"/>
      <c r="B5702"/>
      <c r="C5702"/>
      <c r="D5702"/>
      <c r="E5702"/>
      <c r="F5702"/>
    </row>
    <row r="5703" spans="1:6" ht="21" customHeight="1" x14ac:dyDescent="0.25">
      <c r="A5703"/>
      <c r="B5703"/>
      <c r="C5703"/>
      <c r="D5703"/>
      <c r="E5703"/>
      <c r="F5703"/>
    </row>
    <row r="5704" spans="1:6" ht="21" customHeight="1" x14ac:dyDescent="0.25">
      <c r="A5704"/>
      <c r="B5704"/>
      <c r="C5704"/>
      <c r="D5704"/>
      <c r="E5704"/>
      <c r="F5704"/>
    </row>
    <row r="5705" spans="1:6" ht="21" customHeight="1" x14ac:dyDescent="0.25">
      <c r="A5705"/>
      <c r="B5705"/>
      <c r="C5705"/>
      <c r="D5705"/>
      <c r="E5705"/>
      <c r="F5705"/>
    </row>
    <row r="5706" spans="1:6" ht="21" customHeight="1" x14ac:dyDescent="0.25">
      <c r="A5706"/>
      <c r="B5706"/>
      <c r="C5706"/>
      <c r="D5706"/>
      <c r="E5706"/>
      <c r="F5706"/>
    </row>
    <row r="5707" spans="1:6" ht="21" customHeight="1" x14ac:dyDescent="0.25">
      <c r="A5707"/>
      <c r="B5707"/>
      <c r="C5707"/>
      <c r="D5707"/>
      <c r="E5707"/>
      <c r="F5707"/>
    </row>
    <row r="5708" spans="1:6" ht="21" customHeight="1" x14ac:dyDescent="0.25">
      <c r="A5708"/>
      <c r="B5708"/>
      <c r="C5708"/>
      <c r="D5708"/>
      <c r="E5708"/>
      <c r="F5708"/>
    </row>
    <row r="5709" spans="1:6" ht="21" customHeight="1" x14ac:dyDescent="0.25">
      <c r="A5709"/>
      <c r="B5709"/>
      <c r="C5709"/>
      <c r="D5709"/>
      <c r="E5709"/>
      <c r="F5709"/>
    </row>
    <row r="5710" spans="1:6" ht="39" customHeight="1" x14ac:dyDescent="0.25">
      <c r="A5710"/>
      <c r="B5710"/>
      <c r="C5710"/>
      <c r="D5710"/>
      <c r="E5710"/>
      <c r="F5710"/>
    </row>
    <row r="5711" spans="1:6" ht="21" customHeight="1" x14ac:dyDescent="0.25">
      <c r="A5711"/>
      <c r="B5711"/>
      <c r="C5711"/>
      <c r="D5711"/>
      <c r="E5711"/>
      <c r="F5711"/>
    </row>
    <row r="5712" spans="1:6" ht="23.1" customHeight="1" x14ac:dyDescent="0.25">
      <c r="A5712"/>
      <c r="B5712"/>
      <c r="C5712"/>
      <c r="D5712"/>
      <c r="E5712"/>
      <c r="F5712"/>
    </row>
    <row r="5713" spans="1:6" ht="21" customHeight="1" x14ac:dyDescent="0.25">
      <c r="A5713"/>
      <c r="B5713"/>
      <c r="C5713"/>
      <c r="D5713"/>
      <c r="E5713"/>
      <c r="F5713"/>
    </row>
    <row r="5714" spans="1:6" ht="21" customHeight="1" x14ac:dyDescent="0.25">
      <c r="A5714"/>
      <c r="B5714"/>
      <c r="C5714"/>
      <c r="D5714"/>
      <c r="E5714"/>
      <c r="F5714"/>
    </row>
    <row r="5715" spans="1:6" ht="21" customHeight="1" x14ac:dyDescent="0.25">
      <c r="A5715"/>
      <c r="B5715"/>
      <c r="C5715"/>
      <c r="D5715"/>
      <c r="E5715"/>
      <c r="F5715"/>
    </row>
    <row r="5716" spans="1:6" ht="21" customHeight="1" x14ac:dyDescent="0.25">
      <c r="A5716"/>
      <c r="B5716"/>
      <c r="C5716"/>
      <c r="D5716"/>
      <c r="E5716"/>
      <c r="F5716"/>
    </row>
    <row r="5717" spans="1:6" ht="21" customHeight="1" x14ac:dyDescent="0.25">
      <c r="A5717"/>
      <c r="B5717"/>
      <c r="C5717"/>
      <c r="D5717"/>
      <c r="E5717"/>
      <c r="F5717"/>
    </row>
    <row r="5718" spans="1:6" ht="21" customHeight="1" x14ac:dyDescent="0.25">
      <c r="A5718"/>
      <c r="B5718"/>
      <c r="C5718"/>
      <c r="D5718"/>
      <c r="E5718"/>
      <c r="F5718"/>
    </row>
    <row r="5719" spans="1:6" ht="21" customHeight="1" x14ac:dyDescent="0.25">
      <c r="A5719"/>
      <c r="B5719"/>
      <c r="C5719"/>
      <c r="D5719"/>
      <c r="E5719"/>
      <c r="F5719"/>
    </row>
    <row r="5720" spans="1:6" ht="21" customHeight="1" x14ac:dyDescent="0.25">
      <c r="A5720"/>
      <c r="B5720"/>
      <c r="C5720"/>
      <c r="D5720"/>
      <c r="E5720"/>
      <c r="F5720"/>
    </row>
    <row r="5721" spans="1:6" ht="21" customHeight="1" x14ac:dyDescent="0.25">
      <c r="A5721"/>
      <c r="B5721"/>
      <c r="C5721"/>
      <c r="D5721"/>
      <c r="E5721"/>
      <c r="F5721"/>
    </row>
    <row r="5722" spans="1:6" ht="21" customHeight="1" x14ac:dyDescent="0.25">
      <c r="A5722"/>
      <c r="B5722"/>
      <c r="C5722"/>
      <c r="D5722"/>
      <c r="E5722"/>
      <c r="F5722"/>
    </row>
    <row r="5723" spans="1:6" ht="21" customHeight="1" x14ac:dyDescent="0.25">
      <c r="A5723"/>
      <c r="B5723"/>
      <c r="C5723"/>
      <c r="D5723"/>
      <c r="E5723"/>
      <c r="F5723"/>
    </row>
    <row r="5724" spans="1:6" ht="21" customHeight="1" x14ac:dyDescent="0.25">
      <c r="A5724"/>
      <c r="B5724"/>
      <c r="C5724"/>
      <c r="D5724"/>
      <c r="E5724"/>
      <c r="F5724"/>
    </row>
    <row r="5725" spans="1:6" ht="21" customHeight="1" x14ac:dyDescent="0.25">
      <c r="A5725"/>
      <c r="B5725"/>
      <c r="C5725"/>
      <c r="D5725"/>
      <c r="E5725"/>
      <c r="F5725"/>
    </row>
    <row r="5726" spans="1:6" ht="21" customHeight="1" x14ac:dyDescent="0.25">
      <c r="A5726"/>
      <c r="B5726"/>
      <c r="C5726"/>
      <c r="D5726"/>
      <c r="E5726"/>
      <c r="F5726"/>
    </row>
    <row r="5727" spans="1:6" ht="21" customHeight="1" x14ac:dyDescent="0.25">
      <c r="A5727"/>
      <c r="B5727"/>
      <c r="C5727"/>
      <c r="D5727"/>
      <c r="E5727"/>
      <c r="F5727"/>
    </row>
    <row r="5728" spans="1:6" ht="21" customHeight="1" x14ac:dyDescent="0.25">
      <c r="A5728"/>
      <c r="B5728"/>
      <c r="C5728"/>
      <c r="D5728"/>
      <c r="E5728"/>
      <c r="F5728"/>
    </row>
    <row r="5729" spans="1:6" ht="21" customHeight="1" x14ac:dyDescent="0.25">
      <c r="A5729"/>
      <c r="B5729"/>
      <c r="C5729"/>
      <c r="D5729"/>
      <c r="E5729"/>
      <c r="F5729"/>
    </row>
    <row r="5730" spans="1:6" ht="21" customHeight="1" x14ac:dyDescent="0.25">
      <c r="A5730"/>
      <c r="B5730"/>
      <c r="C5730"/>
      <c r="D5730"/>
      <c r="E5730"/>
      <c r="F5730"/>
    </row>
    <row r="5731" spans="1:6" ht="21" customHeight="1" x14ac:dyDescent="0.25">
      <c r="A5731"/>
      <c r="B5731"/>
      <c r="C5731"/>
      <c r="D5731"/>
      <c r="E5731"/>
      <c r="F5731"/>
    </row>
    <row r="5732" spans="1:6" ht="21" customHeight="1" x14ac:dyDescent="0.25">
      <c r="A5732"/>
      <c r="B5732"/>
      <c r="C5732"/>
      <c r="D5732"/>
      <c r="E5732"/>
      <c r="F5732"/>
    </row>
    <row r="5733" spans="1:6" ht="21" customHeight="1" x14ac:dyDescent="0.25">
      <c r="A5733"/>
      <c r="B5733"/>
      <c r="C5733"/>
      <c r="D5733"/>
      <c r="E5733"/>
      <c r="F5733"/>
    </row>
    <row r="5734" spans="1:6" ht="23.1" customHeight="1" x14ac:dyDescent="0.25">
      <c r="A5734"/>
      <c r="B5734"/>
      <c r="C5734"/>
      <c r="D5734"/>
      <c r="E5734"/>
      <c r="F5734"/>
    </row>
    <row r="5735" spans="1:6" ht="21" customHeight="1" x14ac:dyDescent="0.25">
      <c r="A5735"/>
      <c r="B5735"/>
      <c r="C5735"/>
      <c r="D5735"/>
      <c r="E5735"/>
      <c r="F5735"/>
    </row>
    <row r="5736" spans="1:6" ht="21" customHeight="1" x14ac:dyDescent="0.25">
      <c r="A5736"/>
      <c r="B5736"/>
      <c r="C5736"/>
      <c r="D5736"/>
      <c r="E5736"/>
      <c r="F5736"/>
    </row>
    <row r="5737" spans="1:6" ht="21" customHeight="1" x14ac:dyDescent="0.25">
      <c r="A5737"/>
      <c r="B5737"/>
      <c r="C5737"/>
      <c r="D5737"/>
      <c r="E5737"/>
      <c r="F5737"/>
    </row>
    <row r="5738" spans="1:6" ht="21" customHeight="1" x14ac:dyDescent="0.25">
      <c r="A5738"/>
      <c r="B5738"/>
      <c r="C5738"/>
      <c r="D5738"/>
      <c r="E5738"/>
      <c r="F5738"/>
    </row>
    <row r="5739" spans="1:6" ht="21" customHeight="1" x14ac:dyDescent="0.25">
      <c r="A5739"/>
      <c r="B5739"/>
      <c r="C5739"/>
      <c r="D5739"/>
      <c r="E5739"/>
      <c r="F5739"/>
    </row>
    <row r="5740" spans="1:6" ht="21" customHeight="1" x14ac:dyDescent="0.25">
      <c r="A5740"/>
      <c r="B5740"/>
      <c r="C5740"/>
      <c r="D5740"/>
      <c r="E5740"/>
      <c r="F5740"/>
    </row>
    <row r="5741" spans="1:6" ht="21" customHeight="1" x14ac:dyDescent="0.25">
      <c r="A5741"/>
      <c r="B5741"/>
      <c r="C5741"/>
      <c r="D5741"/>
      <c r="E5741"/>
      <c r="F5741"/>
    </row>
    <row r="5742" spans="1:6" ht="21" customHeight="1" x14ac:dyDescent="0.25">
      <c r="A5742"/>
      <c r="B5742"/>
      <c r="C5742"/>
      <c r="D5742"/>
      <c r="E5742"/>
      <c r="F5742"/>
    </row>
    <row r="5743" spans="1:6" ht="21" customHeight="1" x14ac:dyDescent="0.25">
      <c r="A5743"/>
      <c r="B5743"/>
      <c r="C5743"/>
      <c r="D5743"/>
      <c r="E5743"/>
      <c r="F5743"/>
    </row>
    <row r="5744" spans="1:6" ht="21" customHeight="1" x14ac:dyDescent="0.25">
      <c r="A5744"/>
      <c r="B5744"/>
      <c r="C5744"/>
      <c r="D5744"/>
      <c r="E5744"/>
      <c r="F5744"/>
    </row>
    <row r="5745" spans="1:6" ht="21" customHeight="1" x14ac:dyDescent="0.25">
      <c r="A5745"/>
      <c r="B5745"/>
      <c r="C5745"/>
      <c r="D5745"/>
      <c r="E5745"/>
      <c r="F5745"/>
    </row>
    <row r="5746" spans="1:6" ht="21" customHeight="1" x14ac:dyDescent="0.25">
      <c r="A5746"/>
      <c r="B5746"/>
      <c r="C5746"/>
      <c r="D5746"/>
      <c r="E5746"/>
      <c r="F5746"/>
    </row>
    <row r="5747" spans="1:6" ht="21" customHeight="1" x14ac:dyDescent="0.25">
      <c r="A5747"/>
      <c r="B5747"/>
      <c r="C5747"/>
      <c r="D5747"/>
      <c r="E5747"/>
      <c r="F5747"/>
    </row>
    <row r="5748" spans="1:6" ht="21" customHeight="1" x14ac:dyDescent="0.25">
      <c r="A5748"/>
      <c r="B5748"/>
      <c r="C5748"/>
      <c r="D5748"/>
      <c r="E5748"/>
      <c r="F5748"/>
    </row>
    <row r="5749" spans="1:6" ht="21" customHeight="1" x14ac:dyDescent="0.25">
      <c r="A5749"/>
      <c r="B5749"/>
      <c r="C5749"/>
      <c r="D5749"/>
      <c r="E5749"/>
      <c r="F5749"/>
    </row>
    <row r="5750" spans="1:6" ht="21" customHeight="1" x14ac:dyDescent="0.25">
      <c r="A5750"/>
      <c r="B5750"/>
      <c r="C5750"/>
      <c r="D5750"/>
      <c r="E5750"/>
      <c r="F5750"/>
    </row>
    <row r="5751" spans="1:6" ht="21" customHeight="1" x14ac:dyDescent="0.25">
      <c r="A5751"/>
      <c r="B5751"/>
      <c r="C5751"/>
      <c r="D5751"/>
      <c r="E5751"/>
      <c r="F5751"/>
    </row>
    <row r="5752" spans="1:6" ht="21" customHeight="1" x14ac:dyDescent="0.25">
      <c r="A5752"/>
      <c r="B5752"/>
      <c r="C5752"/>
      <c r="D5752"/>
      <c r="E5752"/>
      <c r="F5752"/>
    </row>
    <row r="5753" spans="1:6" ht="21" customHeight="1" x14ac:dyDescent="0.25">
      <c r="A5753"/>
      <c r="B5753"/>
      <c r="C5753"/>
      <c r="D5753"/>
      <c r="E5753"/>
      <c r="F5753"/>
    </row>
    <row r="5754" spans="1:6" ht="21" customHeight="1" x14ac:dyDescent="0.25">
      <c r="A5754"/>
      <c r="B5754"/>
      <c r="C5754"/>
      <c r="D5754"/>
      <c r="E5754"/>
      <c r="F5754"/>
    </row>
    <row r="5755" spans="1:6" ht="21" customHeight="1" x14ac:dyDescent="0.25">
      <c r="A5755"/>
      <c r="B5755"/>
      <c r="C5755"/>
      <c r="D5755"/>
      <c r="E5755"/>
      <c r="F5755"/>
    </row>
    <row r="5756" spans="1:6" ht="21" customHeight="1" x14ac:dyDescent="0.25">
      <c r="A5756"/>
      <c r="B5756"/>
      <c r="C5756"/>
      <c r="D5756"/>
      <c r="E5756"/>
      <c r="F5756"/>
    </row>
    <row r="5757" spans="1:6" ht="39" customHeight="1" x14ac:dyDescent="0.25">
      <c r="A5757"/>
      <c r="B5757"/>
      <c r="C5757"/>
      <c r="D5757"/>
      <c r="E5757"/>
      <c r="F5757"/>
    </row>
    <row r="5758" spans="1:6" ht="21" customHeight="1" x14ac:dyDescent="0.25">
      <c r="A5758"/>
      <c r="B5758"/>
      <c r="C5758"/>
      <c r="D5758"/>
      <c r="E5758"/>
      <c r="F5758"/>
    </row>
    <row r="5759" spans="1:6" ht="23.1" customHeight="1" x14ac:dyDescent="0.25">
      <c r="A5759"/>
      <c r="B5759"/>
      <c r="C5759"/>
      <c r="D5759"/>
      <c r="E5759"/>
      <c r="F5759"/>
    </row>
    <row r="5760" spans="1:6" ht="21" customHeight="1" x14ac:dyDescent="0.25">
      <c r="A5760"/>
      <c r="B5760"/>
      <c r="C5760"/>
      <c r="D5760"/>
      <c r="E5760"/>
      <c r="F5760"/>
    </row>
    <row r="5761" spans="1:6" ht="21" customHeight="1" x14ac:dyDescent="0.25">
      <c r="A5761"/>
      <c r="B5761"/>
      <c r="C5761"/>
      <c r="D5761"/>
      <c r="E5761"/>
      <c r="F5761"/>
    </row>
    <row r="5762" spans="1:6" ht="21" customHeight="1" x14ac:dyDescent="0.25">
      <c r="A5762"/>
      <c r="B5762"/>
      <c r="C5762"/>
      <c r="D5762"/>
      <c r="E5762"/>
      <c r="F5762"/>
    </row>
    <row r="5763" spans="1:6" ht="21" customHeight="1" x14ac:dyDescent="0.25">
      <c r="A5763"/>
      <c r="B5763"/>
      <c r="C5763"/>
      <c r="D5763"/>
      <c r="E5763"/>
      <c r="F5763"/>
    </row>
    <row r="5764" spans="1:6" ht="21" customHeight="1" x14ac:dyDescent="0.25">
      <c r="A5764"/>
      <c r="B5764"/>
      <c r="C5764"/>
      <c r="D5764"/>
      <c r="E5764"/>
      <c r="F5764"/>
    </row>
    <row r="5765" spans="1:6" ht="21" customHeight="1" x14ac:dyDescent="0.25">
      <c r="A5765"/>
      <c r="B5765"/>
      <c r="C5765"/>
      <c r="D5765"/>
      <c r="E5765"/>
      <c r="F5765"/>
    </row>
    <row r="5766" spans="1:6" ht="21" customHeight="1" x14ac:dyDescent="0.25">
      <c r="A5766"/>
      <c r="B5766"/>
      <c r="C5766"/>
      <c r="D5766"/>
      <c r="E5766"/>
      <c r="F5766"/>
    </row>
    <row r="5767" spans="1:6" ht="21" customHeight="1" x14ac:dyDescent="0.25">
      <c r="A5767"/>
      <c r="B5767"/>
      <c r="C5767"/>
      <c r="D5767"/>
      <c r="E5767"/>
      <c r="F5767"/>
    </row>
    <row r="5768" spans="1:6" ht="21" customHeight="1" x14ac:dyDescent="0.25">
      <c r="A5768"/>
      <c r="B5768"/>
      <c r="C5768"/>
      <c r="D5768"/>
      <c r="E5768"/>
      <c r="F5768"/>
    </row>
    <row r="5769" spans="1:6" ht="21" customHeight="1" x14ac:dyDescent="0.25">
      <c r="A5769"/>
      <c r="B5769"/>
      <c r="C5769"/>
      <c r="D5769"/>
      <c r="E5769"/>
      <c r="F5769"/>
    </row>
    <row r="5770" spans="1:6" ht="21" customHeight="1" x14ac:dyDescent="0.25">
      <c r="A5770"/>
      <c r="B5770"/>
      <c r="C5770"/>
      <c r="D5770"/>
      <c r="E5770"/>
      <c r="F5770"/>
    </row>
    <row r="5771" spans="1:6" ht="21" customHeight="1" x14ac:dyDescent="0.25">
      <c r="A5771"/>
      <c r="B5771"/>
      <c r="C5771"/>
      <c r="D5771"/>
      <c r="E5771"/>
      <c r="F5771"/>
    </row>
    <row r="5772" spans="1:6" ht="21" customHeight="1" x14ac:dyDescent="0.25">
      <c r="A5772"/>
      <c r="B5772"/>
      <c r="C5772"/>
      <c r="D5772"/>
      <c r="E5772"/>
      <c r="F5772"/>
    </row>
    <row r="5773" spans="1:6" ht="21" customHeight="1" x14ac:dyDescent="0.25">
      <c r="A5773"/>
      <c r="B5773"/>
      <c r="C5773"/>
      <c r="D5773"/>
      <c r="E5773"/>
      <c r="F5773"/>
    </row>
    <row r="5774" spans="1:6" ht="21" customHeight="1" x14ac:dyDescent="0.25">
      <c r="A5774"/>
      <c r="B5774"/>
      <c r="C5774"/>
      <c r="D5774"/>
      <c r="E5774"/>
      <c r="F5774"/>
    </row>
    <row r="5775" spans="1:6" ht="21" customHeight="1" x14ac:dyDescent="0.25">
      <c r="A5775"/>
      <c r="B5775"/>
      <c r="C5775"/>
      <c r="D5775"/>
      <c r="E5775"/>
      <c r="F5775"/>
    </row>
    <row r="5776" spans="1:6" ht="21" customHeight="1" x14ac:dyDescent="0.25">
      <c r="A5776"/>
      <c r="B5776"/>
      <c r="C5776"/>
      <c r="D5776"/>
      <c r="E5776"/>
      <c r="F5776"/>
    </row>
    <row r="5777" spans="1:6" ht="21" customHeight="1" x14ac:dyDescent="0.25">
      <c r="A5777"/>
      <c r="B5777"/>
      <c r="C5777"/>
      <c r="D5777"/>
      <c r="E5777"/>
      <c r="F5777"/>
    </row>
    <row r="5778" spans="1:6" ht="21" customHeight="1" x14ac:dyDescent="0.25">
      <c r="A5778"/>
      <c r="B5778"/>
      <c r="C5778"/>
      <c r="D5778"/>
      <c r="E5778"/>
      <c r="F5778"/>
    </row>
    <row r="5779" spans="1:6" ht="21" customHeight="1" x14ac:dyDescent="0.25">
      <c r="A5779"/>
      <c r="B5779"/>
      <c r="C5779"/>
      <c r="D5779"/>
      <c r="E5779"/>
      <c r="F5779"/>
    </row>
    <row r="5780" spans="1:6" ht="21" customHeight="1" x14ac:dyDescent="0.25">
      <c r="A5780"/>
      <c r="B5780"/>
      <c r="C5780"/>
      <c r="D5780"/>
      <c r="E5780"/>
      <c r="F5780"/>
    </row>
    <row r="5781" spans="1:6" ht="21" customHeight="1" x14ac:dyDescent="0.25">
      <c r="A5781"/>
      <c r="B5781"/>
      <c r="C5781"/>
      <c r="D5781"/>
      <c r="E5781"/>
      <c r="F5781"/>
    </row>
    <row r="5782" spans="1:6" ht="21" customHeight="1" x14ac:dyDescent="0.25">
      <c r="A5782"/>
      <c r="B5782"/>
      <c r="C5782"/>
      <c r="D5782"/>
      <c r="E5782"/>
      <c r="F5782"/>
    </row>
    <row r="5783" spans="1:6" ht="21" customHeight="1" x14ac:dyDescent="0.25">
      <c r="A5783"/>
      <c r="B5783"/>
      <c r="C5783"/>
      <c r="D5783"/>
      <c r="E5783"/>
      <c r="F5783"/>
    </row>
    <row r="5784" spans="1:6" ht="21" customHeight="1" x14ac:dyDescent="0.25">
      <c r="A5784"/>
      <c r="B5784"/>
      <c r="C5784"/>
      <c r="D5784"/>
      <c r="E5784"/>
      <c r="F5784"/>
    </row>
    <row r="5785" spans="1:6" ht="39" customHeight="1" x14ac:dyDescent="0.25">
      <c r="A5785"/>
      <c r="B5785"/>
      <c r="C5785"/>
      <c r="D5785"/>
      <c r="E5785"/>
      <c r="F5785"/>
    </row>
    <row r="5786" spans="1:6" ht="21" customHeight="1" x14ac:dyDescent="0.25">
      <c r="A5786"/>
      <c r="B5786"/>
      <c r="C5786"/>
      <c r="D5786"/>
      <c r="E5786"/>
      <c r="F5786"/>
    </row>
    <row r="5787" spans="1:6" ht="39" customHeight="1" x14ac:dyDescent="0.25">
      <c r="A5787"/>
      <c r="B5787"/>
      <c r="C5787"/>
      <c r="D5787"/>
      <c r="E5787"/>
      <c r="F5787"/>
    </row>
    <row r="5788" spans="1:6" ht="21" customHeight="1" x14ac:dyDescent="0.25">
      <c r="A5788"/>
      <c r="B5788"/>
      <c r="C5788"/>
      <c r="D5788"/>
      <c r="E5788"/>
      <c r="F5788"/>
    </row>
    <row r="5789" spans="1:6" ht="39" customHeight="1" x14ac:dyDescent="0.25">
      <c r="A5789"/>
      <c r="B5789"/>
      <c r="C5789"/>
      <c r="D5789"/>
      <c r="E5789"/>
      <c r="F5789"/>
    </row>
    <row r="5790" spans="1:6" ht="21" customHeight="1" x14ac:dyDescent="0.25">
      <c r="A5790"/>
      <c r="B5790"/>
      <c r="C5790"/>
      <c r="D5790"/>
      <c r="E5790"/>
      <c r="F5790"/>
    </row>
    <row r="5791" spans="1:6" ht="23.1" customHeight="1" x14ac:dyDescent="0.25">
      <c r="A5791"/>
      <c r="B5791"/>
      <c r="C5791"/>
      <c r="D5791"/>
      <c r="E5791"/>
      <c r="F5791"/>
    </row>
    <row r="5792" spans="1:6" ht="21" customHeight="1" x14ac:dyDescent="0.25">
      <c r="A5792"/>
      <c r="B5792"/>
      <c r="C5792"/>
      <c r="D5792"/>
      <c r="E5792"/>
      <c r="F5792"/>
    </row>
    <row r="5793" spans="1:6" ht="21" customHeight="1" x14ac:dyDescent="0.25">
      <c r="A5793"/>
      <c r="B5793"/>
      <c r="C5793"/>
      <c r="D5793"/>
      <c r="E5793"/>
      <c r="F5793"/>
    </row>
    <row r="5794" spans="1:6" ht="21" customHeight="1" x14ac:dyDescent="0.25">
      <c r="A5794"/>
      <c r="B5794"/>
      <c r="C5794"/>
      <c r="D5794"/>
      <c r="E5794"/>
      <c r="F5794"/>
    </row>
    <row r="5795" spans="1:6" ht="23.1" customHeight="1" x14ac:dyDescent="0.25">
      <c r="A5795"/>
      <c r="B5795"/>
      <c r="C5795"/>
      <c r="D5795"/>
      <c r="E5795"/>
      <c r="F5795"/>
    </row>
    <row r="5796" spans="1:6" ht="21" customHeight="1" x14ac:dyDescent="0.25">
      <c r="A5796"/>
      <c r="B5796"/>
      <c r="C5796"/>
      <c r="D5796"/>
      <c r="E5796"/>
      <c r="F5796"/>
    </row>
    <row r="5797" spans="1:6" ht="21" customHeight="1" x14ac:dyDescent="0.25">
      <c r="A5797"/>
      <c r="B5797"/>
      <c r="C5797"/>
      <c r="D5797"/>
      <c r="E5797"/>
      <c r="F5797"/>
    </row>
    <row r="5798" spans="1:6" ht="21" customHeight="1" x14ac:dyDescent="0.25">
      <c r="A5798"/>
      <c r="B5798"/>
      <c r="C5798"/>
      <c r="D5798"/>
      <c r="E5798"/>
      <c r="F5798"/>
    </row>
    <row r="5799" spans="1:6" ht="21" customHeight="1" x14ac:dyDescent="0.25">
      <c r="A5799"/>
      <c r="B5799"/>
      <c r="C5799"/>
      <c r="D5799"/>
      <c r="E5799"/>
      <c r="F5799"/>
    </row>
    <row r="5800" spans="1:6" ht="21" customHeight="1" x14ac:dyDescent="0.25">
      <c r="A5800"/>
      <c r="B5800"/>
      <c r="C5800"/>
      <c r="D5800"/>
      <c r="E5800"/>
      <c r="F5800"/>
    </row>
    <row r="5801" spans="1:6" ht="21" customHeight="1" x14ac:dyDescent="0.25">
      <c r="A5801"/>
      <c r="B5801"/>
      <c r="C5801"/>
      <c r="D5801"/>
      <c r="E5801"/>
      <c r="F5801"/>
    </row>
    <row r="5802" spans="1:6" ht="21" customHeight="1" x14ac:dyDescent="0.25">
      <c r="A5802"/>
      <c r="B5802"/>
      <c r="C5802"/>
      <c r="D5802"/>
      <c r="E5802"/>
      <c r="F5802"/>
    </row>
    <row r="5803" spans="1:6" ht="57" customHeight="1" x14ac:dyDescent="0.25">
      <c r="A5803"/>
      <c r="B5803"/>
      <c r="C5803"/>
      <c r="D5803"/>
      <c r="E5803"/>
      <c r="F5803"/>
    </row>
    <row r="5804" spans="1:6" ht="21" customHeight="1" x14ac:dyDescent="0.25">
      <c r="A5804"/>
      <c r="B5804"/>
      <c r="C5804"/>
      <c r="D5804"/>
      <c r="E5804"/>
      <c r="F5804"/>
    </row>
    <row r="5805" spans="1:6" ht="21" customHeight="1" x14ac:dyDescent="0.25">
      <c r="A5805"/>
      <c r="B5805"/>
      <c r="C5805"/>
      <c r="D5805"/>
      <c r="E5805"/>
      <c r="F5805"/>
    </row>
    <row r="5806" spans="1:6" ht="21" customHeight="1" x14ac:dyDescent="0.25">
      <c r="A5806"/>
      <c r="B5806"/>
      <c r="C5806"/>
      <c r="D5806"/>
      <c r="E5806"/>
      <c r="F5806"/>
    </row>
    <row r="5807" spans="1:6" ht="21" customHeight="1" x14ac:dyDescent="0.25">
      <c r="A5807"/>
      <c r="B5807"/>
      <c r="C5807"/>
      <c r="D5807"/>
      <c r="E5807"/>
      <c r="F5807"/>
    </row>
    <row r="5808" spans="1:6" ht="21" customHeight="1" x14ac:dyDescent="0.25">
      <c r="A5808"/>
      <c r="B5808"/>
      <c r="C5808"/>
      <c r="D5808"/>
      <c r="E5808"/>
      <c r="F5808"/>
    </row>
    <row r="5809" spans="1:6" ht="21" customHeight="1" x14ac:dyDescent="0.25">
      <c r="A5809"/>
      <c r="B5809"/>
      <c r="C5809"/>
      <c r="D5809"/>
      <c r="E5809"/>
      <c r="F5809"/>
    </row>
    <row r="5810" spans="1:6" ht="21" customHeight="1" x14ac:dyDescent="0.25">
      <c r="A5810"/>
      <c r="B5810"/>
      <c r="C5810"/>
      <c r="D5810"/>
      <c r="E5810"/>
      <c r="F5810"/>
    </row>
    <row r="5811" spans="1:6" ht="21" customHeight="1" x14ac:dyDescent="0.25">
      <c r="A5811"/>
      <c r="B5811"/>
      <c r="C5811"/>
      <c r="D5811"/>
      <c r="E5811"/>
      <c r="F5811"/>
    </row>
    <row r="5812" spans="1:6" ht="21" customHeight="1" x14ac:dyDescent="0.25">
      <c r="A5812"/>
      <c r="B5812"/>
      <c r="C5812"/>
      <c r="D5812"/>
      <c r="E5812"/>
      <c r="F5812"/>
    </row>
    <row r="5813" spans="1:6" ht="21" customHeight="1" x14ac:dyDescent="0.25">
      <c r="A5813"/>
      <c r="B5813"/>
      <c r="C5813"/>
      <c r="D5813"/>
      <c r="E5813"/>
      <c r="F5813"/>
    </row>
    <row r="5814" spans="1:6" ht="21" customHeight="1" x14ac:dyDescent="0.25">
      <c r="A5814"/>
      <c r="B5814"/>
      <c r="C5814"/>
      <c r="D5814"/>
      <c r="E5814"/>
      <c r="F5814"/>
    </row>
    <row r="5815" spans="1:6" ht="21" customHeight="1" x14ac:dyDescent="0.25">
      <c r="A5815"/>
      <c r="B5815"/>
      <c r="C5815"/>
      <c r="D5815"/>
      <c r="E5815"/>
      <c r="F5815"/>
    </row>
    <row r="5816" spans="1:6" ht="21" customHeight="1" x14ac:dyDescent="0.25">
      <c r="A5816"/>
      <c r="B5816"/>
      <c r="C5816"/>
      <c r="D5816"/>
      <c r="E5816"/>
      <c r="F5816"/>
    </row>
    <row r="5817" spans="1:6" ht="21" customHeight="1" x14ac:dyDescent="0.25">
      <c r="A5817"/>
      <c r="B5817"/>
      <c r="C5817"/>
      <c r="D5817"/>
      <c r="E5817"/>
      <c r="F5817"/>
    </row>
    <row r="5818" spans="1:6" ht="21" customHeight="1" x14ac:dyDescent="0.25">
      <c r="A5818"/>
      <c r="B5818"/>
      <c r="C5818"/>
      <c r="D5818"/>
      <c r="E5818"/>
      <c r="F5818"/>
    </row>
    <row r="5819" spans="1:6" ht="21" customHeight="1" x14ac:dyDescent="0.25">
      <c r="A5819"/>
      <c r="B5819"/>
      <c r="C5819"/>
      <c r="D5819"/>
      <c r="E5819"/>
      <c r="F5819"/>
    </row>
    <row r="5820" spans="1:6" ht="21" customHeight="1" x14ac:dyDescent="0.25">
      <c r="A5820"/>
      <c r="B5820"/>
      <c r="C5820"/>
      <c r="D5820"/>
      <c r="E5820"/>
      <c r="F5820"/>
    </row>
    <row r="5821" spans="1:6" ht="23.1" customHeight="1" x14ac:dyDescent="0.25">
      <c r="A5821"/>
      <c r="B5821"/>
      <c r="C5821"/>
      <c r="D5821"/>
      <c r="E5821"/>
      <c r="F5821"/>
    </row>
    <row r="5822" spans="1:6" ht="21" customHeight="1" x14ac:dyDescent="0.25">
      <c r="A5822"/>
      <c r="B5822"/>
      <c r="C5822"/>
      <c r="D5822"/>
      <c r="E5822"/>
      <c r="F5822"/>
    </row>
    <row r="5823" spans="1:6" ht="21" customHeight="1" x14ac:dyDescent="0.25">
      <c r="A5823"/>
      <c r="B5823"/>
      <c r="C5823"/>
      <c r="D5823"/>
      <c r="E5823"/>
      <c r="F5823"/>
    </row>
    <row r="5824" spans="1:6" ht="21" customHeight="1" x14ac:dyDescent="0.25">
      <c r="A5824"/>
      <c r="B5824"/>
      <c r="C5824"/>
      <c r="D5824"/>
      <c r="E5824"/>
      <c r="F5824"/>
    </row>
    <row r="5825" spans="1:6" ht="21" customHeight="1" x14ac:dyDescent="0.25">
      <c r="A5825"/>
      <c r="B5825"/>
      <c r="C5825"/>
      <c r="D5825"/>
      <c r="E5825"/>
      <c r="F5825"/>
    </row>
    <row r="5826" spans="1:6" ht="21" customHeight="1" x14ac:dyDescent="0.25">
      <c r="A5826"/>
      <c r="B5826"/>
      <c r="C5826"/>
      <c r="D5826"/>
      <c r="E5826"/>
      <c r="F5826"/>
    </row>
    <row r="5827" spans="1:6" ht="21" customHeight="1" x14ac:dyDescent="0.25">
      <c r="A5827"/>
      <c r="B5827"/>
      <c r="C5827"/>
      <c r="D5827"/>
      <c r="E5827"/>
      <c r="F5827"/>
    </row>
    <row r="5828" spans="1:6" ht="21" customHeight="1" x14ac:dyDescent="0.25">
      <c r="A5828"/>
      <c r="B5828"/>
      <c r="C5828"/>
      <c r="D5828"/>
      <c r="E5828"/>
      <c r="F5828"/>
    </row>
    <row r="5829" spans="1:6" ht="21" customHeight="1" x14ac:dyDescent="0.25">
      <c r="A5829"/>
      <c r="B5829"/>
      <c r="C5829"/>
      <c r="D5829"/>
      <c r="E5829"/>
      <c r="F5829"/>
    </row>
    <row r="5830" spans="1:6" ht="21" customHeight="1" x14ac:dyDescent="0.25">
      <c r="A5830"/>
      <c r="B5830"/>
      <c r="C5830"/>
      <c r="D5830"/>
      <c r="E5830"/>
      <c r="F5830"/>
    </row>
    <row r="5831" spans="1:6" ht="21" customHeight="1" x14ac:dyDescent="0.25">
      <c r="A5831"/>
      <c r="B5831"/>
      <c r="C5831"/>
      <c r="D5831"/>
      <c r="E5831"/>
      <c r="F5831"/>
    </row>
    <row r="5832" spans="1:6" ht="21" customHeight="1" x14ac:dyDescent="0.25">
      <c r="A5832"/>
      <c r="B5832"/>
      <c r="C5832"/>
      <c r="D5832"/>
      <c r="E5832"/>
      <c r="F5832"/>
    </row>
    <row r="5833" spans="1:6" ht="21" customHeight="1" x14ac:dyDescent="0.25">
      <c r="A5833"/>
      <c r="B5833"/>
      <c r="C5833"/>
      <c r="D5833"/>
      <c r="E5833"/>
      <c r="F5833"/>
    </row>
    <row r="5834" spans="1:6" ht="21" customHeight="1" x14ac:dyDescent="0.25">
      <c r="A5834"/>
      <c r="B5834"/>
      <c r="C5834"/>
      <c r="D5834"/>
      <c r="E5834"/>
      <c r="F5834"/>
    </row>
    <row r="5835" spans="1:6" ht="21" customHeight="1" x14ac:dyDescent="0.25">
      <c r="A5835"/>
      <c r="B5835"/>
      <c r="C5835"/>
      <c r="D5835"/>
      <c r="E5835"/>
      <c r="F5835"/>
    </row>
    <row r="5836" spans="1:6" ht="21" customHeight="1" x14ac:dyDescent="0.25">
      <c r="A5836"/>
      <c r="B5836"/>
      <c r="C5836"/>
      <c r="D5836"/>
      <c r="E5836"/>
      <c r="F5836"/>
    </row>
    <row r="5837" spans="1:6" ht="21" customHeight="1" x14ac:dyDescent="0.25">
      <c r="A5837"/>
      <c r="B5837"/>
      <c r="C5837"/>
      <c r="D5837"/>
      <c r="E5837"/>
      <c r="F5837"/>
    </row>
    <row r="5838" spans="1:6" ht="21" customHeight="1" x14ac:dyDescent="0.25">
      <c r="A5838"/>
      <c r="B5838"/>
      <c r="C5838"/>
      <c r="D5838"/>
      <c r="E5838"/>
      <c r="F5838"/>
    </row>
    <row r="5839" spans="1:6" ht="21" customHeight="1" x14ac:dyDescent="0.25">
      <c r="A5839"/>
      <c r="B5839"/>
      <c r="C5839"/>
      <c r="D5839"/>
      <c r="E5839"/>
      <c r="F5839"/>
    </row>
    <row r="5840" spans="1:6" ht="21" customHeight="1" x14ac:dyDescent="0.25">
      <c r="A5840"/>
      <c r="B5840"/>
      <c r="C5840"/>
      <c r="D5840"/>
      <c r="E5840"/>
      <c r="F5840"/>
    </row>
    <row r="5841" spans="1:6" ht="21" customHeight="1" x14ac:dyDescent="0.25">
      <c r="A5841"/>
      <c r="B5841"/>
      <c r="C5841"/>
      <c r="D5841"/>
      <c r="E5841"/>
      <c r="F5841"/>
    </row>
    <row r="5842" spans="1:6" ht="21" customHeight="1" x14ac:dyDescent="0.25">
      <c r="A5842"/>
      <c r="B5842"/>
      <c r="C5842"/>
      <c r="D5842"/>
      <c r="E5842"/>
      <c r="F5842"/>
    </row>
    <row r="5843" spans="1:6" ht="23.1" customHeight="1" x14ac:dyDescent="0.25">
      <c r="A5843"/>
      <c r="B5843"/>
      <c r="C5843"/>
      <c r="D5843"/>
      <c r="E5843"/>
      <c r="F5843"/>
    </row>
    <row r="5844" spans="1:6" ht="21" customHeight="1" x14ac:dyDescent="0.25">
      <c r="A5844"/>
      <c r="B5844"/>
      <c r="C5844"/>
      <c r="D5844"/>
      <c r="E5844"/>
      <c r="F5844"/>
    </row>
    <row r="5845" spans="1:6" ht="21" customHeight="1" x14ac:dyDescent="0.25">
      <c r="A5845"/>
      <c r="B5845"/>
      <c r="C5845"/>
      <c r="D5845"/>
      <c r="E5845"/>
      <c r="F5845"/>
    </row>
    <row r="5846" spans="1:6" ht="21" customHeight="1" x14ac:dyDescent="0.25">
      <c r="A5846"/>
      <c r="B5846"/>
      <c r="C5846"/>
      <c r="D5846"/>
      <c r="E5846"/>
      <c r="F5846"/>
    </row>
    <row r="5847" spans="1:6" ht="21" customHeight="1" x14ac:dyDescent="0.25">
      <c r="A5847"/>
      <c r="B5847"/>
      <c r="C5847"/>
      <c r="D5847"/>
      <c r="E5847"/>
      <c r="F5847"/>
    </row>
    <row r="5848" spans="1:6" ht="21" customHeight="1" x14ac:dyDescent="0.25">
      <c r="A5848"/>
      <c r="B5848"/>
      <c r="C5848"/>
      <c r="D5848"/>
      <c r="E5848"/>
      <c r="F5848"/>
    </row>
    <row r="5849" spans="1:6" ht="21" customHeight="1" x14ac:dyDescent="0.25">
      <c r="A5849"/>
      <c r="B5849"/>
      <c r="C5849"/>
      <c r="D5849"/>
      <c r="E5849"/>
      <c r="F5849"/>
    </row>
    <row r="5850" spans="1:6" ht="21" customHeight="1" x14ac:dyDescent="0.25">
      <c r="A5850"/>
      <c r="B5850"/>
      <c r="C5850"/>
      <c r="D5850"/>
      <c r="E5850"/>
      <c r="F5850"/>
    </row>
    <row r="5851" spans="1:6" ht="21" customHeight="1" x14ac:dyDescent="0.25">
      <c r="A5851"/>
      <c r="B5851"/>
      <c r="C5851"/>
      <c r="D5851"/>
      <c r="E5851"/>
      <c r="F5851"/>
    </row>
    <row r="5852" spans="1:6" ht="21" customHeight="1" x14ac:dyDescent="0.25">
      <c r="A5852"/>
      <c r="B5852"/>
      <c r="C5852"/>
      <c r="D5852"/>
      <c r="E5852"/>
      <c r="F5852"/>
    </row>
    <row r="5853" spans="1:6" ht="21" customHeight="1" x14ac:dyDescent="0.25">
      <c r="A5853"/>
      <c r="B5853"/>
      <c r="C5853"/>
      <c r="D5853"/>
      <c r="E5853"/>
      <c r="F5853"/>
    </row>
    <row r="5854" spans="1:6" ht="21" customHeight="1" x14ac:dyDescent="0.25">
      <c r="A5854"/>
      <c r="B5854"/>
      <c r="C5854"/>
      <c r="D5854"/>
      <c r="E5854"/>
      <c r="F5854"/>
    </row>
    <row r="5855" spans="1:6" ht="21" customHeight="1" x14ac:dyDescent="0.25">
      <c r="A5855"/>
      <c r="B5855"/>
      <c r="C5855"/>
      <c r="D5855"/>
      <c r="E5855"/>
      <c r="F5855"/>
    </row>
    <row r="5856" spans="1:6" ht="21" customHeight="1" x14ac:dyDescent="0.25">
      <c r="A5856"/>
      <c r="B5856"/>
      <c r="C5856"/>
      <c r="D5856"/>
      <c r="E5856"/>
      <c r="F5856"/>
    </row>
    <row r="5857" spans="1:6" ht="21" customHeight="1" x14ac:dyDescent="0.25">
      <c r="A5857"/>
      <c r="B5857"/>
      <c r="C5857"/>
      <c r="D5857"/>
      <c r="E5857"/>
      <c r="F5857"/>
    </row>
    <row r="5858" spans="1:6" ht="21" customHeight="1" x14ac:dyDescent="0.25">
      <c r="A5858"/>
      <c r="B5858"/>
      <c r="C5858"/>
      <c r="D5858"/>
      <c r="E5858"/>
      <c r="F5858"/>
    </row>
    <row r="5859" spans="1:6" ht="21" customHeight="1" x14ac:dyDescent="0.25">
      <c r="A5859"/>
      <c r="B5859"/>
      <c r="C5859"/>
      <c r="D5859"/>
      <c r="E5859"/>
      <c r="F5859"/>
    </row>
    <row r="5860" spans="1:6" ht="21" customHeight="1" x14ac:dyDescent="0.25">
      <c r="A5860"/>
      <c r="B5860"/>
      <c r="C5860"/>
      <c r="D5860"/>
      <c r="E5860"/>
      <c r="F5860"/>
    </row>
    <row r="5861" spans="1:6" ht="21" customHeight="1" x14ac:dyDescent="0.25">
      <c r="A5861"/>
      <c r="B5861"/>
      <c r="C5861"/>
      <c r="D5861"/>
      <c r="E5861"/>
      <c r="F5861"/>
    </row>
    <row r="5862" spans="1:6" ht="21" customHeight="1" x14ac:dyDescent="0.25">
      <c r="A5862"/>
      <c r="B5862"/>
      <c r="C5862"/>
      <c r="D5862"/>
      <c r="E5862"/>
      <c r="F5862"/>
    </row>
    <row r="5863" spans="1:6" ht="21" customHeight="1" x14ac:dyDescent="0.25">
      <c r="A5863"/>
      <c r="B5863"/>
      <c r="C5863"/>
      <c r="D5863"/>
      <c r="E5863"/>
      <c r="F5863"/>
    </row>
    <row r="5864" spans="1:6" ht="21" customHeight="1" x14ac:dyDescent="0.25">
      <c r="A5864"/>
      <c r="B5864"/>
      <c r="C5864"/>
      <c r="D5864"/>
      <c r="E5864"/>
      <c r="F5864"/>
    </row>
    <row r="5865" spans="1:6" ht="23.1" customHeight="1" x14ac:dyDescent="0.25">
      <c r="A5865"/>
      <c r="B5865"/>
      <c r="C5865"/>
      <c r="D5865"/>
      <c r="E5865"/>
      <c r="F5865"/>
    </row>
    <row r="5866" spans="1:6" ht="21" customHeight="1" x14ac:dyDescent="0.25">
      <c r="A5866"/>
      <c r="B5866"/>
      <c r="C5866"/>
      <c r="D5866"/>
      <c r="E5866"/>
      <c r="F5866"/>
    </row>
    <row r="5867" spans="1:6" ht="21" customHeight="1" x14ac:dyDescent="0.25">
      <c r="A5867"/>
      <c r="B5867"/>
      <c r="C5867"/>
      <c r="D5867"/>
      <c r="E5867"/>
      <c r="F5867"/>
    </row>
    <row r="5868" spans="1:6" ht="21" customHeight="1" x14ac:dyDescent="0.25">
      <c r="A5868"/>
      <c r="B5868"/>
      <c r="C5868"/>
      <c r="D5868"/>
      <c r="E5868"/>
      <c r="F5868"/>
    </row>
    <row r="5869" spans="1:6" ht="21" customHeight="1" x14ac:dyDescent="0.25">
      <c r="A5869"/>
      <c r="B5869"/>
      <c r="C5869"/>
      <c r="D5869"/>
      <c r="E5869"/>
      <c r="F5869"/>
    </row>
    <row r="5870" spans="1:6" ht="21" customHeight="1" x14ac:dyDescent="0.25">
      <c r="A5870"/>
      <c r="B5870"/>
      <c r="C5870"/>
      <c r="D5870"/>
      <c r="E5870"/>
      <c r="F5870"/>
    </row>
    <row r="5871" spans="1:6" ht="21" customHeight="1" x14ac:dyDescent="0.25">
      <c r="A5871"/>
      <c r="B5871"/>
      <c r="C5871"/>
      <c r="D5871"/>
      <c r="E5871"/>
      <c r="F5871"/>
    </row>
    <row r="5872" spans="1:6" ht="21" customHeight="1" x14ac:dyDescent="0.25">
      <c r="A5872"/>
      <c r="B5872"/>
      <c r="C5872"/>
      <c r="D5872"/>
      <c r="E5872"/>
      <c r="F5872"/>
    </row>
    <row r="5873" spans="1:6" ht="21" customHeight="1" x14ac:dyDescent="0.25">
      <c r="A5873"/>
      <c r="B5873"/>
      <c r="C5873"/>
      <c r="D5873"/>
      <c r="E5873"/>
      <c r="F5873"/>
    </row>
    <row r="5874" spans="1:6" ht="21" customHeight="1" x14ac:dyDescent="0.25">
      <c r="A5874"/>
      <c r="B5874"/>
      <c r="C5874"/>
      <c r="D5874"/>
      <c r="E5874"/>
      <c r="F5874"/>
    </row>
    <row r="5875" spans="1:6" ht="21" customHeight="1" x14ac:dyDescent="0.25">
      <c r="A5875"/>
      <c r="B5875"/>
      <c r="C5875"/>
      <c r="D5875"/>
      <c r="E5875"/>
      <c r="F5875"/>
    </row>
    <row r="5876" spans="1:6" ht="21" customHeight="1" x14ac:dyDescent="0.25">
      <c r="A5876"/>
      <c r="B5876"/>
      <c r="C5876"/>
      <c r="D5876"/>
      <c r="E5876"/>
      <c r="F5876"/>
    </row>
    <row r="5877" spans="1:6" ht="21" customHeight="1" x14ac:dyDescent="0.25">
      <c r="A5877"/>
      <c r="B5877"/>
      <c r="C5877"/>
      <c r="D5877"/>
      <c r="E5877"/>
      <c r="F5877"/>
    </row>
    <row r="5878" spans="1:6" ht="21" customHeight="1" x14ac:dyDescent="0.25">
      <c r="A5878"/>
      <c r="B5878"/>
      <c r="C5878"/>
      <c r="D5878"/>
      <c r="E5878"/>
      <c r="F5878"/>
    </row>
    <row r="5879" spans="1:6" ht="21" customHeight="1" x14ac:dyDescent="0.25">
      <c r="A5879"/>
      <c r="B5879"/>
      <c r="C5879"/>
      <c r="D5879"/>
      <c r="E5879"/>
      <c r="F5879"/>
    </row>
    <row r="5880" spans="1:6" ht="21" customHeight="1" x14ac:dyDescent="0.25">
      <c r="A5880"/>
      <c r="B5880"/>
      <c r="C5880"/>
      <c r="D5880"/>
      <c r="E5880"/>
      <c r="F5880"/>
    </row>
    <row r="5881" spans="1:6" ht="21" customHeight="1" x14ac:dyDescent="0.25">
      <c r="A5881"/>
      <c r="B5881"/>
      <c r="C5881"/>
      <c r="D5881"/>
      <c r="E5881"/>
      <c r="F5881"/>
    </row>
    <row r="5882" spans="1:6" ht="21" customHeight="1" x14ac:dyDescent="0.25">
      <c r="A5882"/>
      <c r="B5882"/>
      <c r="C5882"/>
      <c r="D5882"/>
      <c r="E5882"/>
      <c r="F5882"/>
    </row>
    <row r="5883" spans="1:6" ht="21" customHeight="1" x14ac:dyDescent="0.25">
      <c r="A5883"/>
      <c r="B5883"/>
      <c r="C5883"/>
      <c r="D5883"/>
      <c r="E5883"/>
      <c r="F5883"/>
    </row>
    <row r="5884" spans="1:6" ht="21" customHeight="1" x14ac:dyDescent="0.25">
      <c r="A5884"/>
      <c r="B5884"/>
      <c r="C5884"/>
      <c r="D5884"/>
      <c r="E5884"/>
      <c r="F5884"/>
    </row>
    <row r="5885" spans="1:6" ht="21" customHeight="1" x14ac:dyDescent="0.25">
      <c r="A5885"/>
      <c r="B5885"/>
      <c r="C5885"/>
      <c r="D5885"/>
      <c r="E5885"/>
      <c r="F5885"/>
    </row>
    <row r="5886" spans="1:6" ht="21" customHeight="1" x14ac:dyDescent="0.25">
      <c r="A5886"/>
      <c r="B5886"/>
      <c r="C5886"/>
      <c r="D5886"/>
      <c r="E5886"/>
      <c r="F5886"/>
    </row>
    <row r="5887" spans="1:6" ht="23.1" customHeight="1" x14ac:dyDescent="0.25">
      <c r="A5887"/>
      <c r="B5887"/>
      <c r="C5887"/>
      <c r="D5887"/>
      <c r="E5887"/>
      <c r="F5887"/>
    </row>
    <row r="5888" spans="1:6" ht="21" customHeight="1" x14ac:dyDescent="0.25">
      <c r="A5888"/>
      <c r="B5888"/>
      <c r="C5888"/>
      <c r="D5888"/>
      <c r="E5888"/>
      <c r="F5888"/>
    </row>
    <row r="5889" spans="1:6" ht="21" customHeight="1" x14ac:dyDescent="0.25">
      <c r="A5889"/>
      <c r="B5889"/>
      <c r="C5889"/>
      <c r="D5889"/>
      <c r="E5889"/>
      <c r="F5889"/>
    </row>
    <row r="5890" spans="1:6" ht="21" customHeight="1" x14ac:dyDescent="0.25">
      <c r="A5890"/>
      <c r="B5890"/>
      <c r="C5890"/>
      <c r="D5890"/>
      <c r="E5890"/>
      <c r="F5890"/>
    </row>
    <row r="5891" spans="1:6" ht="23.1" customHeight="1" x14ac:dyDescent="0.25">
      <c r="A5891"/>
      <c r="B5891"/>
      <c r="C5891"/>
      <c r="D5891"/>
      <c r="E5891"/>
      <c r="F5891"/>
    </row>
    <row r="5892" spans="1:6" ht="21" customHeight="1" x14ac:dyDescent="0.25">
      <c r="A5892"/>
      <c r="B5892"/>
      <c r="C5892"/>
      <c r="D5892"/>
      <c r="E5892"/>
      <c r="F5892"/>
    </row>
    <row r="5893" spans="1:6" ht="21" customHeight="1" x14ac:dyDescent="0.25">
      <c r="A5893"/>
      <c r="B5893"/>
      <c r="C5893"/>
      <c r="D5893"/>
      <c r="E5893"/>
      <c r="F5893"/>
    </row>
    <row r="5894" spans="1:6" ht="21" customHeight="1" x14ac:dyDescent="0.25">
      <c r="A5894"/>
      <c r="B5894"/>
      <c r="C5894"/>
      <c r="D5894"/>
      <c r="E5894"/>
      <c r="F5894"/>
    </row>
    <row r="5895" spans="1:6" ht="21" customHeight="1" x14ac:dyDescent="0.25">
      <c r="A5895"/>
      <c r="B5895"/>
      <c r="C5895"/>
      <c r="D5895"/>
      <c r="E5895"/>
      <c r="F5895"/>
    </row>
    <row r="5896" spans="1:6" ht="21" customHeight="1" x14ac:dyDescent="0.25">
      <c r="A5896"/>
      <c r="B5896"/>
      <c r="C5896"/>
      <c r="D5896"/>
      <c r="E5896"/>
      <c r="F5896"/>
    </row>
    <row r="5897" spans="1:6" ht="21" customHeight="1" x14ac:dyDescent="0.25">
      <c r="A5897"/>
      <c r="B5897"/>
      <c r="C5897"/>
      <c r="D5897"/>
      <c r="E5897"/>
      <c r="F5897"/>
    </row>
    <row r="5898" spans="1:6" ht="21" customHeight="1" x14ac:dyDescent="0.25">
      <c r="A5898"/>
      <c r="B5898"/>
      <c r="C5898"/>
      <c r="D5898"/>
      <c r="E5898"/>
      <c r="F5898"/>
    </row>
    <row r="5899" spans="1:6" ht="21" customHeight="1" x14ac:dyDescent="0.25">
      <c r="A5899"/>
      <c r="B5899"/>
      <c r="C5899"/>
      <c r="D5899"/>
      <c r="E5899"/>
      <c r="F5899"/>
    </row>
    <row r="5900" spans="1:6" ht="21" customHeight="1" x14ac:dyDescent="0.25">
      <c r="A5900"/>
      <c r="B5900"/>
      <c r="C5900"/>
      <c r="D5900"/>
      <c r="E5900"/>
      <c r="F5900"/>
    </row>
    <row r="5901" spans="1:6" ht="21" customHeight="1" x14ac:dyDescent="0.25">
      <c r="A5901"/>
      <c r="B5901"/>
      <c r="C5901"/>
      <c r="D5901"/>
      <c r="E5901"/>
      <c r="F5901"/>
    </row>
    <row r="5902" spans="1:6" ht="21" customHeight="1" x14ac:dyDescent="0.25">
      <c r="A5902"/>
      <c r="B5902"/>
      <c r="C5902"/>
      <c r="D5902"/>
      <c r="E5902"/>
      <c r="F5902"/>
    </row>
    <row r="5903" spans="1:6" ht="21" customHeight="1" x14ac:dyDescent="0.25">
      <c r="A5903"/>
      <c r="B5903"/>
      <c r="C5903"/>
      <c r="D5903"/>
      <c r="E5903"/>
      <c r="F5903"/>
    </row>
    <row r="5904" spans="1:6" ht="21" customHeight="1" x14ac:dyDescent="0.25">
      <c r="A5904"/>
      <c r="B5904"/>
      <c r="C5904"/>
      <c r="D5904"/>
      <c r="E5904"/>
      <c r="F5904"/>
    </row>
    <row r="5905" spans="1:6" ht="21" customHeight="1" x14ac:dyDescent="0.25">
      <c r="A5905"/>
      <c r="B5905"/>
      <c r="C5905"/>
      <c r="D5905"/>
      <c r="E5905"/>
      <c r="F5905"/>
    </row>
    <row r="5906" spans="1:6" ht="21" customHeight="1" x14ac:dyDescent="0.25">
      <c r="A5906"/>
      <c r="B5906"/>
      <c r="C5906"/>
      <c r="D5906"/>
      <c r="E5906"/>
      <c r="F5906"/>
    </row>
    <row r="5907" spans="1:6" ht="21" customHeight="1" x14ac:dyDescent="0.25">
      <c r="A5907"/>
      <c r="B5907"/>
      <c r="C5907"/>
      <c r="D5907"/>
      <c r="E5907"/>
      <c r="F5907"/>
    </row>
    <row r="5908" spans="1:6" ht="21" customHeight="1" x14ac:dyDescent="0.25">
      <c r="A5908"/>
      <c r="B5908"/>
      <c r="C5908"/>
      <c r="D5908"/>
      <c r="E5908"/>
      <c r="F5908"/>
    </row>
    <row r="5909" spans="1:6" ht="21" customHeight="1" x14ac:dyDescent="0.25">
      <c r="A5909"/>
      <c r="B5909"/>
      <c r="C5909"/>
      <c r="D5909"/>
      <c r="E5909"/>
      <c r="F5909"/>
    </row>
    <row r="5910" spans="1:6" ht="21" customHeight="1" x14ac:dyDescent="0.25">
      <c r="A5910"/>
      <c r="B5910"/>
      <c r="C5910"/>
      <c r="D5910"/>
      <c r="E5910"/>
      <c r="F5910"/>
    </row>
    <row r="5911" spans="1:6" ht="21" customHeight="1" x14ac:dyDescent="0.25">
      <c r="A5911"/>
      <c r="B5911"/>
      <c r="C5911"/>
      <c r="D5911"/>
      <c r="E5911"/>
      <c r="F5911"/>
    </row>
    <row r="5912" spans="1:6" ht="21" customHeight="1" x14ac:dyDescent="0.25">
      <c r="A5912"/>
      <c r="B5912"/>
      <c r="C5912"/>
      <c r="D5912"/>
      <c r="E5912"/>
      <c r="F5912"/>
    </row>
    <row r="5913" spans="1:6" ht="23.1" customHeight="1" x14ac:dyDescent="0.25">
      <c r="A5913"/>
      <c r="B5913"/>
      <c r="C5913"/>
      <c r="D5913"/>
      <c r="E5913"/>
      <c r="F5913"/>
    </row>
    <row r="5914" spans="1:6" ht="21" customHeight="1" x14ac:dyDescent="0.25">
      <c r="A5914"/>
      <c r="B5914"/>
      <c r="C5914"/>
      <c r="D5914"/>
      <c r="E5914"/>
      <c r="F5914"/>
    </row>
    <row r="5915" spans="1:6" ht="21" customHeight="1" x14ac:dyDescent="0.25">
      <c r="A5915"/>
      <c r="B5915"/>
      <c r="C5915"/>
      <c r="D5915"/>
      <c r="E5915"/>
      <c r="F5915"/>
    </row>
    <row r="5916" spans="1:6" ht="21" customHeight="1" x14ac:dyDescent="0.25">
      <c r="A5916"/>
      <c r="B5916"/>
      <c r="C5916"/>
      <c r="D5916"/>
      <c r="E5916"/>
      <c r="F5916"/>
    </row>
    <row r="5917" spans="1:6" ht="21" customHeight="1" x14ac:dyDescent="0.25">
      <c r="A5917"/>
      <c r="B5917"/>
      <c r="C5917"/>
      <c r="D5917"/>
      <c r="E5917"/>
      <c r="F5917"/>
    </row>
    <row r="5918" spans="1:6" ht="21" customHeight="1" x14ac:dyDescent="0.25">
      <c r="A5918"/>
      <c r="B5918"/>
      <c r="C5918"/>
      <c r="D5918"/>
      <c r="E5918"/>
      <c r="F5918"/>
    </row>
    <row r="5919" spans="1:6" ht="21" customHeight="1" x14ac:dyDescent="0.25">
      <c r="A5919"/>
      <c r="B5919"/>
      <c r="C5919"/>
      <c r="D5919"/>
      <c r="E5919"/>
      <c r="F5919"/>
    </row>
    <row r="5920" spans="1:6" ht="21" customHeight="1" x14ac:dyDescent="0.25">
      <c r="A5920"/>
      <c r="B5920"/>
      <c r="C5920"/>
      <c r="D5920"/>
      <c r="E5920"/>
      <c r="F5920"/>
    </row>
    <row r="5921" spans="1:6" ht="21" customHeight="1" x14ac:dyDescent="0.25">
      <c r="A5921"/>
      <c r="B5921"/>
      <c r="C5921"/>
      <c r="D5921"/>
      <c r="E5921"/>
      <c r="F5921"/>
    </row>
    <row r="5922" spans="1:6" ht="21" customHeight="1" x14ac:dyDescent="0.25">
      <c r="A5922"/>
      <c r="B5922"/>
      <c r="C5922"/>
      <c r="D5922"/>
      <c r="E5922"/>
      <c r="F5922"/>
    </row>
    <row r="5923" spans="1:6" ht="21" customHeight="1" x14ac:dyDescent="0.25">
      <c r="A5923"/>
      <c r="B5923"/>
      <c r="C5923"/>
      <c r="D5923"/>
      <c r="E5923"/>
      <c r="F5923"/>
    </row>
    <row r="5924" spans="1:6" ht="21" customHeight="1" x14ac:dyDescent="0.25">
      <c r="A5924"/>
      <c r="B5924"/>
      <c r="C5924"/>
      <c r="D5924"/>
      <c r="E5924"/>
      <c r="F5924"/>
    </row>
    <row r="5925" spans="1:6" ht="21" customHeight="1" x14ac:dyDescent="0.25">
      <c r="A5925"/>
      <c r="B5925"/>
      <c r="C5925"/>
      <c r="D5925"/>
      <c r="E5925"/>
      <c r="F5925"/>
    </row>
    <row r="5926" spans="1:6" ht="21" customHeight="1" x14ac:dyDescent="0.25">
      <c r="A5926"/>
      <c r="B5926"/>
      <c r="C5926"/>
      <c r="D5926"/>
      <c r="E5926"/>
      <c r="F5926"/>
    </row>
    <row r="5927" spans="1:6" ht="21" customHeight="1" x14ac:dyDescent="0.25">
      <c r="A5927"/>
      <c r="B5927"/>
      <c r="C5927"/>
      <c r="D5927"/>
      <c r="E5927"/>
      <c r="F5927"/>
    </row>
    <row r="5928" spans="1:6" ht="21" customHeight="1" x14ac:dyDescent="0.25">
      <c r="A5928"/>
      <c r="B5928"/>
      <c r="C5928"/>
      <c r="D5928"/>
      <c r="E5928"/>
      <c r="F5928"/>
    </row>
    <row r="5929" spans="1:6" ht="21" customHeight="1" x14ac:dyDescent="0.25">
      <c r="A5929"/>
      <c r="B5929"/>
      <c r="C5929"/>
      <c r="D5929"/>
      <c r="E5929"/>
      <c r="F5929"/>
    </row>
    <row r="5930" spans="1:6" ht="21" customHeight="1" x14ac:dyDescent="0.25">
      <c r="A5930"/>
      <c r="B5930"/>
      <c r="C5930"/>
      <c r="D5930"/>
      <c r="E5930"/>
      <c r="F5930"/>
    </row>
    <row r="5931" spans="1:6" ht="21" customHeight="1" x14ac:dyDescent="0.25">
      <c r="A5931"/>
      <c r="B5931"/>
      <c r="C5931"/>
      <c r="D5931"/>
      <c r="E5931"/>
      <c r="F5931"/>
    </row>
    <row r="5932" spans="1:6" ht="21" customHeight="1" x14ac:dyDescent="0.25">
      <c r="A5932"/>
      <c r="B5932"/>
      <c r="C5932"/>
      <c r="D5932"/>
      <c r="E5932"/>
      <c r="F5932"/>
    </row>
    <row r="5933" spans="1:6" ht="21" customHeight="1" x14ac:dyDescent="0.25">
      <c r="A5933"/>
      <c r="B5933"/>
      <c r="C5933"/>
      <c r="D5933"/>
      <c r="E5933"/>
      <c r="F5933"/>
    </row>
    <row r="5934" spans="1:6" ht="21" customHeight="1" x14ac:dyDescent="0.25">
      <c r="A5934"/>
      <c r="B5934"/>
      <c r="C5934"/>
      <c r="D5934"/>
      <c r="E5934"/>
      <c r="F5934"/>
    </row>
    <row r="5935" spans="1:6" ht="23.1" customHeight="1" x14ac:dyDescent="0.25">
      <c r="A5935"/>
      <c r="B5935"/>
      <c r="C5935"/>
      <c r="D5935"/>
      <c r="E5935"/>
      <c r="F5935"/>
    </row>
    <row r="5936" spans="1:6" ht="21" customHeight="1" x14ac:dyDescent="0.25">
      <c r="A5936"/>
      <c r="B5936"/>
      <c r="C5936"/>
      <c r="D5936"/>
      <c r="E5936"/>
      <c r="F5936"/>
    </row>
    <row r="5937" spans="1:6" ht="21" customHeight="1" x14ac:dyDescent="0.25">
      <c r="A5937"/>
      <c r="B5937"/>
      <c r="C5937"/>
      <c r="D5937"/>
      <c r="E5937"/>
      <c r="F5937"/>
    </row>
    <row r="5938" spans="1:6" ht="21" customHeight="1" x14ac:dyDescent="0.25">
      <c r="A5938"/>
      <c r="B5938"/>
      <c r="C5938"/>
      <c r="D5938"/>
      <c r="E5938"/>
      <c r="F5938"/>
    </row>
    <row r="5939" spans="1:6" ht="21" customHeight="1" x14ac:dyDescent="0.25">
      <c r="A5939"/>
      <c r="B5939"/>
      <c r="C5939"/>
      <c r="D5939"/>
      <c r="E5939"/>
      <c r="F5939"/>
    </row>
    <row r="5940" spans="1:6" ht="21" customHeight="1" x14ac:dyDescent="0.25">
      <c r="A5940"/>
      <c r="B5940"/>
      <c r="C5940"/>
      <c r="D5940"/>
      <c r="E5940"/>
      <c r="F5940"/>
    </row>
    <row r="5941" spans="1:6" ht="21" customHeight="1" x14ac:dyDescent="0.25">
      <c r="A5941"/>
      <c r="B5941"/>
      <c r="C5941"/>
      <c r="D5941"/>
      <c r="E5941"/>
      <c r="F5941"/>
    </row>
    <row r="5942" spans="1:6" ht="21" customHeight="1" x14ac:dyDescent="0.25">
      <c r="A5942"/>
      <c r="B5942"/>
      <c r="C5942"/>
      <c r="D5942"/>
      <c r="E5942"/>
      <c r="F5942"/>
    </row>
    <row r="5943" spans="1:6" ht="21" customHeight="1" x14ac:dyDescent="0.25">
      <c r="A5943"/>
      <c r="B5943"/>
      <c r="C5943"/>
      <c r="D5943"/>
      <c r="E5943"/>
      <c r="F5943"/>
    </row>
    <row r="5944" spans="1:6" ht="21" customHeight="1" x14ac:dyDescent="0.25">
      <c r="A5944"/>
      <c r="B5944"/>
      <c r="C5944"/>
      <c r="D5944"/>
      <c r="E5944"/>
      <c r="F5944"/>
    </row>
    <row r="5945" spans="1:6" ht="21" customHeight="1" x14ac:dyDescent="0.25">
      <c r="A5945"/>
      <c r="B5945"/>
      <c r="C5945"/>
      <c r="D5945"/>
      <c r="E5945"/>
      <c r="F5945"/>
    </row>
    <row r="5946" spans="1:6" ht="21" customHeight="1" x14ac:dyDescent="0.25">
      <c r="A5946"/>
      <c r="B5946"/>
      <c r="C5946"/>
      <c r="D5946"/>
      <c r="E5946"/>
      <c r="F5946"/>
    </row>
    <row r="5947" spans="1:6" ht="21" customHeight="1" x14ac:dyDescent="0.25">
      <c r="A5947"/>
      <c r="B5947"/>
      <c r="C5947"/>
      <c r="D5947"/>
      <c r="E5947"/>
      <c r="F5947"/>
    </row>
    <row r="5948" spans="1:6" ht="21" customHeight="1" x14ac:dyDescent="0.25">
      <c r="A5948"/>
      <c r="B5948"/>
      <c r="C5948"/>
      <c r="D5948"/>
      <c r="E5948"/>
      <c r="F5948"/>
    </row>
    <row r="5949" spans="1:6" ht="21" customHeight="1" x14ac:dyDescent="0.25">
      <c r="A5949"/>
      <c r="B5949"/>
      <c r="C5949"/>
      <c r="D5949"/>
      <c r="E5949"/>
      <c r="F5949"/>
    </row>
    <row r="5950" spans="1:6" ht="21" customHeight="1" x14ac:dyDescent="0.25">
      <c r="A5950"/>
      <c r="B5950"/>
      <c r="C5950"/>
      <c r="D5950"/>
      <c r="E5950"/>
      <c r="F5950"/>
    </row>
    <row r="5951" spans="1:6" ht="21" customHeight="1" x14ac:dyDescent="0.25">
      <c r="A5951"/>
      <c r="B5951"/>
      <c r="C5951"/>
      <c r="D5951"/>
      <c r="E5951"/>
      <c r="F5951"/>
    </row>
    <row r="5952" spans="1:6" ht="21" customHeight="1" x14ac:dyDescent="0.25">
      <c r="A5952"/>
      <c r="B5952"/>
      <c r="C5952"/>
      <c r="D5952"/>
      <c r="E5952"/>
      <c r="F5952"/>
    </row>
    <row r="5953" spans="1:6" ht="21" customHeight="1" x14ac:dyDescent="0.25">
      <c r="A5953"/>
      <c r="B5953"/>
      <c r="C5953"/>
      <c r="D5953"/>
      <c r="E5953"/>
      <c r="F5953"/>
    </row>
    <row r="5954" spans="1:6" ht="21" customHeight="1" x14ac:dyDescent="0.25">
      <c r="A5954"/>
      <c r="B5954"/>
      <c r="C5954"/>
      <c r="D5954"/>
      <c r="E5954"/>
      <c r="F5954"/>
    </row>
    <row r="5955" spans="1:6" ht="21" customHeight="1" x14ac:dyDescent="0.25">
      <c r="A5955"/>
      <c r="B5955"/>
      <c r="C5955"/>
      <c r="D5955"/>
      <c r="E5955"/>
      <c r="F5955"/>
    </row>
    <row r="5956" spans="1:6" ht="21" customHeight="1" x14ac:dyDescent="0.25">
      <c r="A5956"/>
      <c r="B5956"/>
      <c r="C5956"/>
      <c r="D5956"/>
      <c r="E5956"/>
      <c r="F5956"/>
    </row>
    <row r="5957" spans="1:6" ht="23.1" customHeight="1" x14ac:dyDescent="0.25">
      <c r="A5957"/>
      <c r="B5957"/>
      <c r="C5957"/>
      <c r="D5957"/>
      <c r="E5957"/>
      <c r="F5957"/>
    </row>
    <row r="5958" spans="1:6" ht="21" customHeight="1" x14ac:dyDescent="0.25">
      <c r="A5958"/>
      <c r="B5958"/>
      <c r="C5958"/>
      <c r="D5958"/>
      <c r="E5958"/>
      <c r="F5958"/>
    </row>
    <row r="5959" spans="1:6" ht="21" customHeight="1" x14ac:dyDescent="0.25">
      <c r="A5959"/>
      <c r="B5959"/>
      <c r="C5959"/>
      <c r="D5959"/>
      <c r="E5959"/>
      <c r="F5959"/>
    </row>
    <row r="5960" spans="1:6" ht="21" customHeight="1" x14ac:dyDescent="0.25">
      <c r="A5960"/>
      <c r="B5960"/>
      <c r="C5960"/>
      <c r="D5960"/>
      <c r="E5960"/>
      <c r="F5960"/>
    </row>
    <row r="5961" spans="1:6" ht="21" customHeight="1" x14ac:dyDescent="0.25">
      <c r="A5961"/>
      <c r="B5961"/>
      <c r="C5961"/>
      <c r="D5961"/>
      <c r="E5961"/>
      <c r="F5961"/>
    </row>
    <row r="5962" spans="1:6" ht="21" customHeight="1" x14ac:dyDescent="0.25">
      <c r="A5962"/>
      <c r="B5962"/>
      <c r="C5962"/>
      <c r="D5962"/>
      <c r="E5962"/>
      <c r="F5962"/>
    </row>
    <row r="5963" spans="1:6" ht="21" customHeight="1" x14ac:dyDescent="0.25">
      <c r="A5963"/>
      <c r="B5963"/>
      <c r="C5963"/>
      <c r="D5963"/>
      <c r="E5963"/>
      <c r="F5963"/>
    </row>
    <row r="5964" spans="1:6" ht="21" customHeight="1" x14ac:dyDescent="0.25">
      <c r="A5964"/>
      <c r="B5964"/>
      <c r="C5964"/>
      <c r="D5964"/>
      <c r="E5964"/>
      <c r="F5964"/>
    </row>
    <row r="5965" spans="1:6" ht="21" customHeight="1" x14ac:dyDescent="0.25">
      <c r="A5965"/>
      <c r="B5965"/>
      <c r="C5965"/>
      <c r="D5965"/>
      <c r="E5965"/>
      <c r="F5965"/>
    </row>
    <row r="5966" spans="1:6" ht="21" customHeight="1" x14ac:dyDescent="0.25">
      <c r="A5966"/>
      <c r="B5966"/>
      <c r="C5966"/>
      <c r="D5966"/>
      <c r="E5966"/>
      <c r="F5966"/>
    </row>
    <row r="5967" spans="1:6" ht="21" customHeight="1" x14ac:dyDescent="0.25">
      <c r="A5967"/>
      <c r="B5967"/>
      <c r="C5967"/>
      <c r="D5967"/>
      <c r="E5967"/>
      <c r="F5967"/>
    </row>
    <row r="5968" spans="1:6" ht="21" customHeight="1" x14ac:dyDescent="0.25">
      <c r="A5968"/>
      <c r="B5968"/>
      <c r="C5968"/>
      <c r="D5968"/>
      <c r="E5968"/>
      <c r="F5968"/>
    </row>
    <row r="5969" spans="1:6" ht="21" customHeight="1" x14ac:dyDescent="0.25">
      <c r="A5969"/>
      <c r="B5969"/>
      <c r="C5969"/>
      <c r="D5969"/>
      <c r="E5969"/>
      <c r="F5969"/>
    </row>
    <row r="5970" spans="1:6" ht="21" customHeight="1" x14ac:dyDescent="0.25">
      <c r="A5970"/>
      <c r="B5970"/>
      <c r="C5970"/>
      <c r="D5970"/>
      <c r="E5970"/>
      <c r="F5970"/>
    </row>
    <row r="5971" spans="1:6" ht="21" customHeight="1" x14ac:dyDescent="0.25">
      <c r="A5971"/>
      <c r="B5971"/>
      <c r="C5971"/>
      <c r="D5971"/>
      <c r="E5971"/>
      <c r="F5971"/>
    </row>
    <row r="5972" spans="1:6" ht="21" customHeight="1" x14ac:dyDescent="0.25">
      <c r="A5972"/>
      <c r="B5972"/>
      <c r="C5972"/>
      <c r="D5972"/>
      <c r="E5972"/>
      <c r="F5972"/>
    </row>
    <row r="5973" spans="1:6" ht="21" customHeight="1" x14ac:dyDescent="0.25">
      <c r="A5973"/>
      <c r="B5973"/>
      <c r="C5973"/>
      <c r="D5973"/>
      <c r="E5973"/>
      <c r="F5973"/>
    </row>
    <row r="5974" spans="1:6" ht="21" customHeight="1" x14ac:dyDescent="0.25">
      <c r="A5974"/>
      <c r="B5974"/>
      <c r="C5974"/>
      <c r="D5974"/>
      <c r="E5974"/>
      <c r="F5974"/>
    </row>
    <row r="5975" spans="1:6" ht="21" customHeight="1" x14ac:dyDescent="0.25">
      <c r="A5975"/>
      <c r="B5975"/>
      <c r="C5975"/>
      <c r="D5975"/>
      <c r="E5975"/>
      <c r="F5975"/>
    </row>
    <row r="5976" spans="1:6" ht="21" customHeight="1" x14ac:dyDescent="0.25">
      <c r="A5976"/>
      <c r="B5976"/>
      <c r="C5976"/>
      <c r="D5976"/>
      <c r="E5976"/>
      <c r="F5976"/>
    </row>
    <row r="5977" spans="1:6" ht="21" customHeight="1" x14ac:dyDescent="0.25">
      <c r="A5977"/>
      <c r="B5977"/>
      <c r="C5977"/>
      <c r="D5977"/>
      <c r="E5977"/>
      <c r="F5977"/>
    </row>
    <row r="5978" spans="1:6" ht="21" customHeight="1" x14ac:dyDescent="0.25">
      <c r="A5978"/>
      <c r="B5978"/>
      <c r="C5978"/>
      <c r="D5978"/>
      <c r="E5978"/>
      <c r="F5978"/>
    </row>
    <row r="5979" spans="1:6" ht="23.1" customHeight="1" x14ac:dyDescent="0.25">
      <c r="A5979"/>
      <c r="B5979"/>
      <c r="C5979"/>
      <c r="D5979"/>
      <c r="E5979"/>
      <c r="F5979"/>
    </row>
    <row r="5980" spans="1:6" ht="21" customHeight="1" x14ac:dyDescent="0.25">
      <c r="A5980"/>
      <c r="B5980"/>
      <c r="C5980"/>
      <c r="D5980"/>
      <c r="E5980"/>
      <c r="F5980"/>
    </row>
    <row r="5981" spans="1:6" ht="21" customHeight="1" x14ac:dyDescent="0.25">
      <c r="A5981"/>
      <c r="B5981"/>
      <c r="C5981"/>
      <c r="D5981"/>
      <c r="E5981"/>
      <c r="F5981"/>
    </row>
    <row r="5982" spans="1:6" ht="21" customHeight="1" x14ac:dyDescent="0.25">
      <c r="A5982"/>
      <c r="B5982"/>
      <c r="C5982"/>
      <c r="D5982"/>
      <c r="E5982"/>
      <c r="F5982"/>
    </row>
    <row r="5983" spans="1:6" ht="21" customHeight="1" x14ac:dyDescent="0.25">
      <c r="A5983"/>
      <c r="B5983"/>
      <c r="C5983"/>
      <c r="D5983"/>
      <c r="E5983"/>
      <c r="F5983"/>
    </row>
    <row r="5984" spans="1:6" ht="21" customHeight="1" x14ac:dyDescent="0.25">
      <c r="A5984"/>
      <c r="B5984"/>
      <c r="C5984"/>
      <c r="D5984"/>
      <c r="E5984"/>
      <c r="F5984"/>
    </row>
    <row r="5985" spans="1:6" ht="21" customHeight="1" x14ac:dyDescent="0.25">
      <c r="A5985"/>
      <c r="B5985"/>
      <c r="C5985"/>
      <c r="D5985"/>
      <c r="E5985"/>
      <c r="F5985"/>
    </row>
    <row r="5986" spans="1:6" ht="21" customHeight="1" x14ac:dyDescent="0.25">
      <c r="A5986"/>
      <c r="B5986"/>
      <c r="C5986"/>
      <c r="D5986"/>
      <c r="E5986"/>
      <c r="F5986"/>
    </row>
    <row r="5987" spans="1:6" ht="21" customHeight="1" x14ac:dyDescent="0.25">
      <c r="A5987"/>
      <c r="B5987"/>
      <c r="C5987"/>
      <c r="D5987"/>
      <c r="E5987"/>
      <c r="F5987"/>
    </row>
    <row r="5988" spans="1:6" ht="21" customHeight="1" x14ac:dyDescent="0.25">
      <c r="A5988"/>
      <c r="B5988"/>
      <c r="C5988"/>
      <c r="D5988"/>
      <c r="E5988"/>
      <c r="F5988"/>
    </row>
    <row r="5989" spans="1:6" ht="21" customHeight="1" x14ac:dyDescent="0.25">
      <c r="A5989"/>
      <c r="B5989"/>
      <c r="C5989"/>
      <c r="D5989"/>
      <c r="E5989"/>
      <c r="F5989"/>
    </row>
    <row r="5990" spans="1:6" ht="21" customHeight="1" x14ac:dyDescent="0.25">
      <c r="A5990"/>
      <c r="B5990"/>
      <c r="C5990"/>
      <c r="D5990"/>
      <c r="E5990"/>
      <c r="F5990"/>
    </row>
    <row r="5991" spans="1:6" ht="21" customHeight="1" x14ac:dyDescent="0.25">
      <c r="A5991"/>
      <c r="B5991"/>
      <c r="C5991"/>
      <c r="D5991"/>
      <c r="E5991"/>
      <c r="F5991"/>
    </row>
    <row r="5992" spans="1:6" ht="21" customHeight="1" x14ac:dyDescent="0.25">
      <c r="A5992"/>
      <c r="B5992"/>
      <c r="C5992"/>
      <c r="D5992"/>
      <c r="E5992"/>
      <c r="F5992"/>
    </row>
    <row r="5993" spans="1:6" ht="21" customHeight="1" x14ac:dyDescent="0.25">
      <c r="A5993"/>
      <c r="B5993"/>
      <c r="C5993"/>
      <c r="D5993"/>
      <c r="E5993"/>
      <c r="F5993"/>
    </row>
    <row r="5994" spans="1:6" ht="21" customHeight="1" x14ac:dyDescent="0.25">
      <c r="A5994"/>
      <c r="B5994"/>
      <c r="C5994"/>
      <c r="D5994"/>
      <c r="E5994"/>
      <c r="F5994"/>
    </row>
    <row r="5995" spans="1:6" ht="21" customHeight="1" x14ac:dyDescent="0.25">
      <c r="A5995"/>
      <c r="B5995"/>
      <c r="C5995"/>
      <c r="D5995"/>
      <c r="E5995"/>
      <c r="F5995"/>
    </row>
    <row r="5996" spans="1:6" ht="21" customHeight="1" x14ac:dyDescent="0.25">
      <c r="A5996"/>
      <c r="B5996"/>
      <c r="C5996"/>
      <c r="D5996"/>
      <c r="E5996"/>
      <c r="F5996"/>
    </row>
    <row r="5997" spans="1:6" ht="21" customHeight="1" x14ac:dyDescent="0.25">
      <c r="A5997"/>
      <c r="B5997"/>
      <c r="C5997"/>
      <c r="D5997"/>
      <c r="E5997"/>
      <c r="F5997"/>
    </row>
    <row r="5998" spans="1:6" ht="21" customHeight="1" x14ac:dyDescent="0.25">
      <c r="A5998"/>
      <c r="B5998"/>
      <c r="C5998"/>
      <c r="D5998"/>
      <c r="E5998"/>
      <c r="F5998"/>
    </row>
    <row r="5999" spans="1:6" ht="21" customHeight="1" x14ac:dyDescent="0.25">
      <c r="A5999"/>
      <c r="B5999"/>
      <c r="C5999"/>
      <c r="D5999"/>
      <c r="E5999"/>
      <c r="F5999"/>
    </row>
    <row r="6000" spans="1:6" ht="21" customHeight="1" x14ac:dyDescent="0.25">
      <c r="A6000"/>
      <c r="B6000"/>
      <c r="C6000"/>
      <c r="D6000"/>
      <c r="E6000"/>
      <c r="F6000"/>
    </row>
    <row r="6001" spans="1:6" ht="23.1" customHeight="1" x14ac:dyDescent="0.25">
      <c r="A6001"/>
      <c r="B6001"/>
      <c r="C6001"/>
      <c r="D6001"/>
      <c r="E6001"/>
      <c r="F6001"/>
    </row>
    <row r="6002" spans="1:6" ht="21" customHeight="1" x14ac:dyDescent="0.25">
      <c r="A6002"/>
      <c r="B6002"/>
      <c r="C6002"/>
      <c r="D6002"/>
      <c r="E6002"/>
      <c r="F6002"/>
    </row>
    <row r="6003" spans="1:6" ht="21" customHeight="1" x14ac:dyDescent="0.25">
      <c r="A6003"/>
      <c r="B6003"/>
      <c r="C6003"/>
      <c r="D6003"/>
      <c r="E6003"/>
      <c r="F6003"/>
    </row>
    <row r="6004" spans="1:6" ht="21" customHeight="1" x14ac:dyDescent="0.25">
      <c r="A6004"/>
      <c r="B6004"/>
      <c r="C6004"/>
      <c r="D6004"/>
      <c r="E6004"/>
      <c r="F6004"/>
    </row>
    <row r="6005" spans="1:6" ht="21" customHeight="1" x14ac:dyDescent="0.25">
      <c r="A6005"/>
      <c r="B6005"/>
      <c r="C6005"/>
      <c r="D6005"/>
      <c r="E6005"/>
      <c r="F6005"/>
    </row>
    <row r="6006" spans="1:6" ht="21" customHeight="1" x14ac:dyDescent="0.25">
      <c r="A6006"/>
      <c r="B6006"/>
      <c r="C6006"/>
      <c r="D6006"/>
      <c r="E6006"/>
      <c r="F6006"/>
    </row>
    <row r="6007" spans="1:6" ht="21" customHeight="1" x14ac:dyDescent="0.25">
      <c r="A6007"/>
      <c r="B6007"/>
      <c r="C6007"/>
      <c r="D6007"/>
      <c r="E6007"/>
      <c r="F6007"/>
    </row>
    <row r="6008" spans="1:6" ht="21" customHeight="1" x14ac:dyDescent="0.25">
      <c r="A6008"/>
      <c r="B6008"/>
      <c r="C6008"/>
      <c r="D6008"/>
      <c r="E6008"/>
      <c r="F6008"/>
    </row>
    <row r="6009" spans="1:6" ht="21" customHeight="1" x14ac:dyDescent="0.25">
      <c r="A6009"/>
      <c r="B6009"/>
      <c r="C6009"/>
      <c r="D6009"/>
      <c r="E6009"/>
      <c r="F6009"/>
    </row>
    <row r="6010" spans="1:6" ht="21" customHeight="1" x14ac:dyDescent="0.25">
      <c r="A6010"/>
      <c r="B6010"/>
      <c r="C6010"/>
      <c r="D6010"/>
      <c r="E6010"/>
      <c r="F6010"/>
    </row>
    <row r="6011" spans="1:6" ht="21" customHeight="1" x14ac:dyDescent="0.25">
      <c r="A6011"/>
      <c r="B6011"/>
      <c r="C6011"/>
      <c r="D6011"/>
      <c r="E6011"/>
      <c r="F6011"/>
    </row>
    <row r="6012" spans="1:6" ht="21" customHeight="1" x14ac:dyDescent="0.25">
      <c r="A6012"/>
      <c r="B6012"/>
      <c r="C6012"/>
      <c r="D6012"/>
      <c r="E6012"/>
      <c r="F6012"/>
    </row>
    <row r="6013" spans="1:6" ht="21" customHeight="1" x14ac:dyDescent="0.25">
      <c r="A6013"/>
      <c r="B6013"/>
      <c r="C6013"/>
      <c r="D6013"/>
      <c r="E6013"/>
      <c r="F6013"/>
    </row>
    <row r="6014" spans="1:6" ht="21" customHeight="1" x14ac:dyDescent="0.25">
      <c r="A6014"/>
      <c r="B6014"/>
      <c r="C6014"/>
      <c r="D6014"/>
      <c r="E6014"/>
      <c r="F6014"/>
    </row>
    <row r="6015" spans="1:6" ht="21" customHeight="1" x14ac:dyDescent="0.25">
      <c r="A6015"/>
      <c r="B6015"/>
      <c r="C6015"/>
      <c r="D6015"/>
      <c r="E6015"/>
      <c r="F6015"/>
    </row>
    <row r="6016" spans="1:6" ht="21" customHeight="1" x14ac:dyDescent="0.25">
      <c r="A6016"/>
      <c r="B6016"/>
      <c r="C6016"/>
      <c r="D6016"/>
      <c r="E6016"/>
      <c r="F6016"/>
    </row>
    <row r="6017" spans="1:6" ht="21" customHeight="1" x14ac:dyDescent="0.25">
      <c r="A6017"/>
      <c r="B6017"/>
      <c r="C6017"/>
      <c r="D6017"/>
      <c r="E6017"/>
      <c r="F6017"/>
    </row>
    <row r="6018" spans="1:6" ht="21" customHeight="1" x14ac:dyDescent="0.25">
      <c r="A6018"/>
      <c r="B6018"/>
      <c r="C6018"/>
      <c r="D6018"/>
      <c r="E6018"/>
      <c r="F6018"/>
    </row>
    <row r="6019" spans="1:6" ht="21" customHeight="1" x14ac:dyDescent="0.25">
      <c r="A6019"/>
      <c r="B6019"/>
      <c r="C6019"/>
      <c r="D6019"/>
      <c r="E6019"/>
      <c r="F6019"/>
    </row>
    <row r="6020" spans="1:6" ht="21" customHeight="1" x14ac:dyDescent="0.25">
      <c r="A6020"/>
      <c r="B6020"/>
      <c r="C6020"/>
      <c r="D6020"/>
      <c r="E6020"/>
      <c r="F6020"/>
    </row>
    <row r="6021" spans="1:6" ht="21" customHeight="1" x14ac:dyDescent="0.25">
      <c r="A6021"/>
      <c r="B6021"/>
      <c r="C6021"/>
      <c r="D6021"/>
      <c r="E6021"/>
      <c r="F6021"/>
    </row>
    <row r="6022" spans="1:6" ht="21" customHeight="1" x14ac:dyDescent="0.25">
      <c r="A6022"/>
      <c r="B6022"/>
      <c r="C6022"/>
      <c r="D6022"/>
      <c r="E6022"/>
      <c r="F6022"/>
    </row>
    <row r="6023" spans="1:6" ht="23.1" customHeight="1" x14ac:dyDescent="0.25">
      <c r="A6023"/>
      <c r="B6023"/>
      <c r="C6023"/>
      <c r="D6023"/>
      <c r="E6023"/>
      <c r="F6023"/>
    </row>
    <row r="6024" spans="1:6" ht="21" customHeight="1" x14ac:dyDescent="0.25">
      <c r="A6024"/>
      <c r="B6024"/>
      <c r="C6024"/>
      <c r="D6024"/>
      <c r="E6024"/>
      <c r="F6024"/>
    </row>
    <row r="6025" spans="1:6" ht="21" customHeight="1" x14ac:dyDescent="0.25">
      <c r="A6025"/>
      <c r="B6025"/>
      <c r="C6025"/>
      <c r="D6025"/>
      <c r="E6025"/>
      <c r="F6025"/>
    </row>
    <row r="6026" spans="1:6" ht="21" customHeight="1" x14ac:dyDescent="0.25">
      <c r="A6026"/>
      <c r="B6026"/>
      <c r="C6026"/>
      <c r="D6026"/>
      <c r="E6026"/>
      <c r="F6026"/>
    </row>
    <row r="6027" spans="1:6" ht="21" customHeight="1" x14ac:dyDescent="0.25">
      <c r="A6027"/>
      <c r="B6027"/>
      <c r="C6027"/>
      <c r="D6027"/>
      <c r="E6027"/>
      <c r="F6027"/>
    </row>
    <row r="6028" spans="1:6" ht="21" customHeight="1" x14ac:dyDescent="0.25">
      <c r="A6028"/>
      <c r="B6028"/>
      <c r="C6028"/>
      <c r="D6028"/>
      <c r="E6028"/>
      <c r="F6028"/>
    </row>
    <row r="6029" spans="1:6" ht="21" customHeight="1" x14ac:dyDescent="0.25">
      <c r="A6029"/>
      <c r="B6029"/>
      <c r="C6029"/>
      <c r="D6029"/>
      <c r="E6029"/>
      <c r="F6029"/>
    </row>
    <row r="6030" spans="1:6" ht="21" customHeight="1" x14ac:dyDescent="0.25">
      <c r="A6030"/>
      <c r="B6030"/>
      <c r="C6030"/>
      <c r="D6030"/>
      <c r="E6030"/>
      <c r="F6030"/>
    </row>
    <row r="6031" spans="1:6" ht="21" customHeight="1" x14ac:dyDescent="0.25">
      <c r="A6031"/>
      <c r="B6031"/>
      <c r="C6031"/>
      <c r="D6031"/>
      <c r="E6031"/>
      <c r="F6031"/>
    </row>
    <row r="6032" spans="1:6" ht="21" customHeight="1" x14ac:dyDescent="0.25">
      <c r="A6032"/>
      <c r="B6032"/>
      <c r="C6032"/>
      <c r="D6032"/>
      <c r="E6032"/>
      <c r="F6032"/>
    </row>
    <row r="6033" spans="1:6" ht="21" customHeight="1" x14ac:dyDescent="0.25">
      <c r="A6033"/>
      <c r="B6033"/>
      <c r="C6033"/>
      <c r="D6033"/>
      <c r="E6033"/>
      <c r="F6033"/>
    </row>
    <row r="6034" spans="1:6" ht="21" customHeight="1" x14ac:dyDescent="0.25">
      <c r="A6034"/>
      <c r="B6034"/>
      <c r="C6034"/>
      <c r="D6034"/>
      <c r="E6034"/>
      <c r="F6034"/>
    </row>
    <row r="6035" spans="1:6" ht="21" customHeight="1" x14ac:dyDescent="0.25">
      <c r="A6035"/>
      <c r="B6035"/>
      <c r="C6035"/>
      <c r="D6035"/>
      <c r="E6035"/>
      <c r="F6035"/>
    </row>
    <row r="6036" spans="1:6" ht="21" customHeight="1" x14ac:dyDescent="0.25">
      <c r="A6036"/>
      <c r="B6036"/>
      <c r="C6036"/>
      <c r="D6036"/>
      <c r="E6036"/>
      <c r="F6036"/>
    </row>
    <row r="6037" spans="1:6" ht="21" customHeight="1" x14ac:dyDescent="0.25">
      <c r="A6037"/>
      <c r="B6037"/>
      <c r="C6037"/>
      <c r="D6037"/>
      <c r="E6037"/>
      <c r="F6037"/>
    </row>
    <row r="6038" spans="1:6" ht="21" customHeight="1" x14ac:dyDescent="0.25">
      <c r="A6038"/>
      <c r="B6038"/>
      <c r="C6038"/>
      <c r="D6038"/>
      <c r="E6038"/>
      <c r="F6038"/>
    </row>
    <row r="6039" spans="1:6" ht="21" customHeight="1" x14ac:dyDescent="0.25">
      <c r="A6039"/>
      <c r="B6039"/>
      <c r="C6039"/>
      <c r="D6039"/>
      <c r="E6039"/>
      <c r="F6039"/>
    </row>
    <row r="6040" spans="1:6" ht="21" customHeight="1" x14ac:dyDescent="0.25">
      <c r="A6040"/>
      <c r="B6040"/>
      <c r="C6040"/>
      <c r="D6040"/>
      <c r="E6040"/>
      <c r="F6040"/>
    </row>
    <row r="6041" spans="1:6" ht="21" customHeight="1" x14ac:dyDescent="0.25">
      <c r="A6041"/>
      <c r="B6041"/>
      <c r="C6041"/>
      <c r="D6041"/>
      <c r="E6041"/>
      <c r="F6041"/>
    </row>
    <row r="6042" spans="1:6" ht="21" customHeight="1" x14ac:dyDescent="0.25">
      <c r="A6042"/>
      <c r="B6042"/>
      <c r="C6042"/>
      <c r="D6042"/>
      <c r="E6042"/>
      <c r="F6042"/>
    </row>
    <row r="6043" spans="1:6" ht="21" customHeight="1" x14ac:dyDescent="0.25">
      <c r="A6043"/>
      <c r="B6043"/>
      <c r="C6043"/>
      <c r="D6043"/>
      <c r="E6043"/>
      <c r="F6043"/>
    </row>
    <row r="6044" spans="1:6" ht="21" customHeight="1" x14ac:dyDescent="0.25">
      <c r="A6044"/>
      <c r="B6044"/>
      <c r="C6044"/>
      <c r="D6044"/>
      <c r="E6044"/>
      <c r="F6044"/>
    </row>
    <row r="6045" spans="1:6" ht="23.1" customHeight="1" x14ac:dyDescent="0.25">
      <c r="A6045"/>
      <c r="B6045"/>
      <c r="C6045"/>
      <c r="D6045"/>
      <c r="E6045"/>
      <c r="F6045"/>
    </row>
    <row r="6046" spans="1:6" ht="21" customHeight="1" x14ac:dyDescent="0.25">
      <c r="A6046"/>
      <c r="B6046"/>
      <c r="C6046"/>
      <c r="D6046"/>
      <c r="E6046"/>
      <c r="F6046"/>
    </row>
    <row r="6047" spans="1:6" ht="21" customHeight="1" x14ac:dyDescent="0.25">
      <c r="A6047"/>
      <c r="B6047"/>
      <c r="C6047"/>
      <c r="D6047"/>
      <c r="E6047"/>
      <c r="F6047"/>
    </row>
    <row r="6048" spans="1:6" ht="21" customHeight="1" x14ac:dyDescent="0.25">
      <c r="A6048"/>
      <c r="B6048"/>
      <c r="C6048"/>
      <c r="D6048"/>
      <c r="E6048"/>
      <c r="F6048"/>
    </row>
    <row r="6049" spans="1:6" ht="21" customHeight="1" x14ac:dyDescent="0.25">
      <c r="A6049"/>
      <c r="B6049"/>
      <c r="C6049"/>
      <c r="D6049"/>
      <c r="E6049"/>
      <c r="F6049"/>
    </row>
    <row r="6050" spans="1:6" ht="21" customHeight="1" x14ac:dyDescent="0.25">
      <c r="A6050"/>
      <c r="B6050"/>
      <c r="C6050"/>
      <c r="D6050"/>
      <c r="E6050"/>
      <c r="F6050"/>
    </row>
    <row r="6051" spans="1:6" ht="21" customHeight="1" x14ac:dyDescent="0.25">
      <c r="A6051"/>
      <c r="B6051"/>
      <c r="C6051"/>
      <c r="D6051"/>
      <c r="E6051"/>
      <c r="F6051"/>
    </row>
    <row r="6052" spans="1:6" ht="21" customHeight="1" x14ac:dyDescent="0.25">
      <c r="A6052"/>
      <c r="B6052"/>
      <c r="C6052"/>
      <c r="D6052"/>
      <c r="E6052"/>
      <c r="F6052"/>
    </row>
    <row r="6053" spans="1:6" ht="21" customHeight="1" x14ac:dyDescent="0.25">
      <c r="A6053"/>
      <c r="B6053"/>
      <c r="C6053"/>
      <c r="D6053"/>
      <c r="E6053"/>
      <c r="F6053"/>
    </row>
    <row r="6054" spans="1:6" ht="21" customHeight="1" x14ac:dyDescent="0.25">
      <c r="A6054"/>
      <c r="B6054"/>
      <c r="C6054"/>
      <c r="D6054"/>
      <c r="E6054"/>
      <c r="F6054"/>
    </row>
    <row r="6055" spans="1:6" ht="21" customHeight="1" x14ac:dyDescent="0.25">
      <c r="A6055"/>
      <c r="B6055"/>
      <c r="C6055"/>
      <c r="D6055"/>
      <c r="E6055"/>
      <c r="F6055"/>
    </row>
    <row r="6056" spans="1:6" ht="21" customHeight="1" x14ac:dyDescent="0.25">
      <c r="A6056"/>
      <c r="B6056"/>
      <c r="C6056"/>
      <c r="D6056"/>
      <c r="E6056"/>
      <c r="F6056"/>
    </row>
    <row r="6057" spans="1:6" ht="21" customHeight="1" x14ac:dyDescent="0.25">
      <c r="A6057"/>
      <c r="B6057"/>
      <c r="C6057"/>
      <c r="D6057"/>
      <c r="E6057"/>
      <c r="F6057"/>
    </row>
    <row r="6058" spans="1:6" ht="21" customHeight="1" x14ac:dyDescent="0.25">
      <c r="A6058"/>
      <c r="B6058"/>
      <c r="C6058"/>
      <c r="D6058"/>
      <c r="E6058"/>
      <c r="F6058"/>
    </row>
    <row r="6059" spans="1:6" ht="21" customHeight="1" x14ac:dyDescent="0.25">
      <c r="A6059"/>
      <c r="B6059"/>
      <c r="C6059"/>
      <c r="D6059"/>
      <c r="E6059"/>
      <c r="F6059"/>
    </row>
    <row r="6060" spans="1:6" ht="21" customHeight="1" x14ac:dyDescent="0.25">
      <c r="A6060"/>
      <c r="B6060"/>
      <c r="C6060"/>
      <c r="D6060"/>
      <c r="E6060"/>
      <c r="F6060"/>
    </row>
    <row r="6061" spans="1:6" ht="21" customHeight="1" x14ac:dyDescent="0.25">
      <c r="A6061"/>
      <c r="B6061"/>
      <c r="C6061"/>
      <c r="D6061"/>
      <c r="E6061"/>
      <c r="F6061"/>
    </row>
    <row r="6062" spans="1:6" ht="21" customHeight="1" x14ac:dyDescent="0.25">
      <c r="A6062"/>
      <c r="B6062"/>
      <c r="C6062"/>
      <c r="D6062"/>
      <c r="E6062"/>
      <c r="F6062"/>
    </row>
    <row r="6063" spans="1:6" ht="21" customHeight="1" x14ac:dyDescent="0.25">
      <c r="A6063"/>
      <c r="B6063"/>
      <c r="C6063"/>
      <c r="D6063"/>
      <c r="E6063"/>
      <c r="F6063"/>
    </row>
    <row r="6064" spans="1:6" ht="21" customHeight="1" x14ac:dyDescent="0.25">
      <c r="A6064"/>
      <c r="B6064"/>
      <c r="C6064"/>
      <c r="D6064"/>
      <c r="E6064"/>
      <c r="F6064"/>
    </row>
    <row r="6065" spans="1:6" ht="21" customHeight="1" x14ac:dyDescent="0.25">
      <c r="A6065"/>
      <c r="B6065"/>
      <c r="C6065"/>
      <c r="D6065"/>
      <c r="E6065"/>
      <c r="F6065"/>
    </row>
    <row r="6066" spans="1:6" ht="21" customHeight="1" x14ac:dyDescent="0.25">
      <c r="A6066"/>
      <c r="B6066"/>
      <c r="C6066"/>
      <c r="D6066"/>
      <c r="E6066"/>
      <c r="F6066"/>
    </row>
    <row r="6067" spans="1:6" ht="23.1" customHeight="1" x14ac:dyDescent="0.25">
      <c r="A6067"/>
      <c r="B6067"/>
      <c r="C6067"/>
      <c r="D6067"/>
      <c r="E6067"/>
      <c r="F6067"/>
    </row>
    <row r="6068" spans="1:6" ht="21" customHeight="1" x14ac:dyDescent="0.25">
      <c r="A6068"/>
      <c r="B6068"/>
      <c r="C6068"/>
      <c r="D6068"/>
      <c r="E6068"/>
      <c r="F6068"/>
    </row>
    <row r="6069" spans="1:6" ht="21" customHeight="1" x14ac:dyDescent="0.25">
      <c r="A6069"/>
      <c r="B6069"/>
      <c r="C6069"/>
      <c r="D6069"/>
      <c r="E6069"/>
      <c r="F6069"/>
    </row>
    <row r="6070" spans="1:6" ht="21" customHeight="1" x14ac:dyDescent="0.25">
      <c r="A6070"/>
      <c r="B6070"/>
      <c r="C6070"/>
      <c r="D6070"/>
      <c r="E6070"/>
      <c r="F6070"/>
    </row>
    <row r="6071" spans="1:6" ht="21" customHeight="1" x14ac:dyDescent="0.25">
      <c r="A6071"/>
      <c r="B6071"/>
      <c r="C6071"/>
      <c r="D6071"/>
      <c r="E6071"/>
      <c r="F6071"/>
    </row>
    <row r="6072" spans="1:6" ht="21" customHeight="1" x14ac:dyDescent="0.25">
      <c r="A6072"/>
      <c r="B6072"/>
      <c r="C6072"/>
      <c r="D6072"/>
      <c r="E6072"/>
      <c r="F6072"/>
    </row>
    <row r="6073" spans="1:6" ht="21" customHeight="1" x14ac:dyDescent="0.25">
      <c r="A6073"/>
      <c r="B6073"/>
      <c r="C6073"/>
      <c r="D6073"/>
      <c r="E6073"/>
      <c r="F6073"/>
    </row>
    <row r="6074" spans="1:6" ht="21" customHeight="1" x14ac:dyDescent="0.25">
      <c r="A6074"/>
      <c r="B6074"/>
      <c r="C6074"/>
      <c r="D6074"/>
      <c r="E6074"/>
      <c r="F6074"/>
    </row>
    <row r="6075" spans="1:6" ht="21" customHeight="1" x14ac:dyDescent="0.25">
      <c r="A6075"/>
      <c r="B6075"/>
      <c r="C6075"/>
      <c r="D6075"/>
      <c r="E6075"/>
      <c r="F6075"/>
    </row>
    <row r="6076" spans="1:6" ht="21" customHeight="1" x14ac:dyDescent="0.25">
      <c r="A6076"/>
      <c r="B6076"/>
      <c r="C6076"/>
      <c r="D6076"/>
      <c r="E6076"/>
      <c r="F6076"/>
    </row>
    <row r="6077" spans="1:6" ht="21" customHeight="1" x14ac:dyDescent="0.25">
      <c r="A6077"/>
      <c r="B6077"/>
      <c r="C6077"/>
      <c r="D6077"/>
      <c r="E6077"/>
      <c r="F6077"/>
    </row>
    <row r="6078" spans="1:6" ht="21" customHeight="1" x14ac:dyDescent="0.25">
      <c r="A6078"/>
      <c r="B6078"/>
      <c r="C6078"/>
      <c r="D6078"/>
      <c r="E6078"/>
      <c r="F6078"/>
    </row>
    <row r="6079" spans="1:6" ht="21" customHeight="1" x14ac:dyDescent="0.25">
      <c r="A6079"/>
      <c r="B6079"/>
      <c r="C6079"/>
      <c r="D6079"/>
      <c r="E6079"/>
      <c r="F6079"/>
    </row>
    <row r="6080" spans="1:6" ht="21" customHeight="1" x14ac:dyDescent="0.25">
      <c r="A6080"/>
      <c r="B6080"/>
      <c r="C6080"/>
      <c r="D6080"/>
      <c r="E6080"/>
      <c r="F6080"/>
    </row>
    <row r="6081" spans="1:6" ht="21" customHeight="1" x14ac:dyDescent="0.25">
      <c r="A6081"/>
      <c r="B6081"/>
      <c r="C6081"/>
      <c r="D6081"/>
      <c r="E6081"/>
      <c r="F6081"/>
    </row>
    <row r="6082" spans="1:6" ht="21" customHeight="1" x14ac:dyDescent="0.25">
      <c r="A6082"/>
      <c r="B6082"/>
      <c r="C6082"/>
      <c r="D6082"/>
      <c r="E6082"/>
      <c r="F6082"/>
    </row>
    <row r="6083" spans="1:6" ht="21" customHeight="1" x14ac:dyDescent="0.25">
      <c r="A6083"/>
      <c r="B6083"/>
      <c r="C6083"/>
      <c r="D6083"/>
      <c r="E6083"/>
      <c r="F6083"/>
    </row>
    <row r="6084" spans="1:6" ht="21" customHeight="1" x14ac:dyDescent="0.25">
      <c r="A6084"/>
      <c r="B6084"/>
      <c r="C6084"/>
      <c r="D6084"/>
      <c r="E6084"/>
      <c r="F6084"/>
    </row>
    <row r="6085" spans="1:6" ht="21" customHeight="1" x14ac:dyDescent="0.25">
      <c r="A6085"/>
      <c r="B6085"/>
      <c r="C6085"/>
      <c r="D6085"/>
      <c r="E6085"/>
      <c r="F6085"/>
    </row>
    <row r="6086" spans="1:6" ht="21" customHeight="1" x14ac:dyDescent="0.25">
      <c r="A6086"/>
      <c r="B6086"/>
      <c r="C6086"/>
      <c r="D6086"/>
      <c r="E6086"/>
      <c r="F6086"/>
    </row>
    <row r="6087" spans="1:6" ht="21" customHeight="1" x14ac:dyDescent="0.25">
      <c r="A6087"/>
      <c r="B6087"/>
      <c r="C6087"/>
      <c r="D6087"/>
      <c r="E6087"/>
      <c r="F6087"/>
    </row>
    <row r="6088" spans="1:6" ht="21" customHeight="1" x14ac:dyDescent="0.25">
      <c r="A6088"/>
      <c r="B6088"/>
      <c r="C6088"/>
      <c r="D6088"/>
      <c r="E6088"/>
      <c r="F6088"/>
    </row>
    <row r="6089" spans="1:6" ht="23.1" customHeight="1" x14ac:dyDescent="0.25">
      <c r="A6089"/>
      <c r="B6089"/>
      <c r="C6089"/>
      <c r="D6089"/>
      <c r="E6089"/>
      <c r="F6089"/>
    </row>
    <row r="6090" spans="1:6" ht="21" customHeight="1" x14ac:dyDescent="0.25">
      <c r="A6090"/>
      <c r="B6090"/>
      <c r="C6090"/>
      <c r="D6090"/>
      <c r="E6090"/>
      <c r="F6090"/>
    </row>
    <row r="6091" spans="1:6" ht="21" customHeight="1" x14ac:dyDescent="0.25">
      <c r="A6091"/>
      <c r="B6091"/>
      <c r="C6091"/>
      <c r="D6091"/>
      <c r="E6091"/>
      <c r="F6091"/>
    </row>
    <row r="6092" spans="1:6" ht="21" customHeight="1" x14ac:dyDescent="0.25">
      <c r="A6092"/>
      <c r="B6092"/>
      <c r="C6092"/>
      <c r="D6092"/>
      <c r="E6092"/>
      <c r="F6092"/>
    </row>
    <row r="6093" spans="1:6" ht="21" customHeight="1" x14ac:dyDescent="0.25">
      <c r="A6093"/>
      <c r="B6093"/>
      <c r="C6093"/>
      <c r="D6093"/>
      <c r="E6093"/>
      <c r="F6093"/>
    </row>
    <row r="6094" spans="1:6" ht="21" customHeight="1" x14ac:dyDescent="0.25">
      <c r="A6094"/>
      <c r="B6094"/>
      <c r="C6094"/>
      <c r="D6094"/>
      <c r="E6094"/>
      <c r="F6094"/>
    </row>
    <row r="6095" spans="1:6" ht="21" customHeight="1" x14ac:dyDescent="0.25">
      <c r="A6095"/>
      <c r="B6095"/>
      <c r="C6095"/>
      <c r="D6095"/>
      <c r="E6095"/>
      <c r="F6095"/>
    </row>
    <row r="6096" spans="1:6" ht="21" customHeight="1" x14ac:dyDescent="0.25">
      <c r="A6096"/>
      <c r="B6096"/>
      <c r="C6096"/>
      <c r="D6096"/>
      <c r="E6096"/>
      <c r="F6096"/>
    </row>
    <row r="6097" spans="1:6" ht="21" customHeight="1" x14ac:dyDescent="0.25">
      <c r="A6097"/>
      <c r="B6097"/>
      <c r="C6097"/>
      <c r="D6097"/>
      <c r="E6097"/>
      <c r="F6097"/>
    </row>
    <row r="6098" spans="1:6" ht="21" customHeight="1" x14ac:dyDescent="0.25">
      <c r="A6098"/>
      <c r="B6098"/>
      <c r="C6098"/>
      <c r="D6098"/>
      <c r="E6098"/>
      <c r="F6098"/>
    </row>
    <row r="6099" spans="1:6" ht="21" customHeight="1" x14ac:dyDescent="0.25">
      <c r="A6099"/>
      <c r="B6099"/>
      <c r="C6099"/>
      <c r="D6099"/>
      <c r="E6099"/>
      <c r="F6099"/>
    </row>
    <row r="6100" spans="1:6" ht="21" customHeight="1" x14ac:dyDescent="0.25">
      <c r="A6100"/>
      <c r="B6100"/>
      <c r="C6100"/>
      <c r="D6100"/>
      <c r="E6100"/>
      <c r="F6100"/>
    </row>
    <row r="6101" spans="1:6" ht="21" customHeight="1" x14ac:dyDescent="0.25">
      <c r="A6101"/>
      <c r="B6101"/>
      <c r="C6101"/>
      <c r="D6101"/>
      <c r="E6101"/>
      <c r="F6101"/>
    </row>
    <row r="6102" spans="1:6" ht="21" customHeight="1" x14ac:dyDescent="0.25">
      <c r="A6102"/>
      <c r="B6102"/>
      <c r="C6102"/>
      <c r="D6102"/>
      <c r="E6102"/>
      <c r="F6102"/>
    </row>
    <row r="6103" spans="1:6" ht="21" customHeight="1" x14ac:dyDescent="0.25">
      <c r="A6103"/>
      <c r="B6103"/>
      <c r="C6103"/>
      <c r="D6103"/>
      <c r="E6103"/>
      <c r="F6103"/>
    </row>
    <row r="6104" spans="1:6" ht="21" customHeight="1" x14ac:dyDescent="0.25">
      <c r="A6104"/>
      <c r="B6104"/>
      <c r="C6104"/>
      <c r="D6104"/>
      <c r="E6104"/>
      <c r="F6104"/>
    </row>
    <row r="6105" spans="1:6" ht="21" customHeight="1" x14ac:dyDescent="0.25">
      <c r="A6105"/>
      <c r="B6105"/>
      <c r="C6105"/>
      <c r="D6105"/>
      <c r="E6105"/>
      <c r="F6105"/>
    </row>
    <row r="6106" spans="1:6" ht="21" customHeight="1" x14ac:dyDescent="0.25">
      <c r="A6106"/>
      <c r="B6106"/>
      <c r="C6106"/>
      <c r="D6106"/>
      <c r="E6106"/>
      <c r="F6106"/>
    </row>
    <row r="6107" spans="1:6" ht="21" customHeight="1" x14ac:dyDescent="0.25">
      <c r="A6107"/>
      <c r="B6107"/>
      <c r="C6107"/>
      <c r="D6107"/>
      <c r="E6107"/>
      <c r="F6107"/>
    </row>
    <row r="6108" spans="1:6" ht="21" customHeight="1" x14ac:dyDescent="0.25">
      <c r="A6108"/>
      <c r="B6108"/>
      <c r="C6108"/>
      <c r="D6108"/>
      <c r="E6108"/>
      <c r="F6108"/>
    </row>
    <row r="6109" spans="1:6" ht="21" customHeight="1" x14ac:dyDescent="0.25">
      <c r="A6109"/>
      <c r="B6109"/>
      <c r="C6109"/>
      <c r="D6109"/>
      <c r="E6109"/>
      <c r="F6109"/>
    </row>
    <row r="6110" spans="1:6" ht="21" customHeight="1" x14ac:dyDescent="0.25">
      <c r="A6110"/>
      <c r="B6110"/>
      <c r="C6110"/>
      <c r="D6110"/>
      <c r="E6110"/>
      <c r="F6110"/>
    </row>
    <row r="6111" spans="1:6" ht="21" customHeight="1" x14ac:dyDescent="0.25">
      <c r="A6111"/>
      <c r="B6111"/>
      <c r="C6111"/>
      <c r="D6111"/>
      <c r="E6111"/>
      <c r="F6111"/>
    </row>
    <row r="6112" spans="1:6" ht="21" customHeight="1" x14ac:dyDescent="0.25">
      <c r="A6112"/>
      <c r="B6112"/>
      <c r="C6112"/>
      <c r="D6112"/>
      <c r="E6112"/>
      <c r="F6112"/>
    </row>
    <row r="6113" spans="1:6" ht="21" customHeight="1" x14ac:dyDescent="0.25">
      <c r="A6113"/>
      <c r="B6113"/>
      <c r="C6113"/>
      <c r="D6113"/>
      <c r="E6113"/>
      <c r="F6113"/>
    </row>
    <row r="6114" spans="1:6" ht="23.1" customHeight="1" x14ac:dyDescent="0.25">
      <c r="A6114"/>
      <c r="B6114"/>
      <c r="C6114"/>
      <c r="D6114"/>
      <c r="E6114"/>
      <c r="F6114"/>
    </row>
    <row r="6115" spans="1:6" ht="21" customHeight="1" x14ac:dyDescent="0.25">
      <c r="A6115"/>
      <c r="B6115"/>
      <c r="C6115"/>
      <c r="D6115"/>
      <c r="E6115"/>
      <c r="F6115"/>
    </row>
    <row r="6116" spans="1:6" ht="21" customHeight="1" x14ac:dyDescent="0.25">
      <c r="A6116"/>
      <c r="B6116"/>
      <c r="C6116"/>
      <c r="D6116"/>
      <c r="E6116"/>
      <c r="F6116"/>
    </row>
    <row r="6117" spans="1:6" ht="21" customHeight="1" x14ac:dyDescent="0.25">
      <c r="A6117"/>
      <c r="B6117"/>
      <c r="C6117"/>
      <c r="D6117"/>
      <c r="E6117"/>
      <c r="F6117"/>
    </row>
    <row r="6118" spans="1:6" ht="21" customHeight="1" x14ac:dyDescent="0.25">
      <c r="A6118"/>
      <c r="B6118"/>
      <c r="C6118"/>
      <c r="D6118"/>
      <c r="E6118"/>
      <c r="F6118"/>
    </row>
    <row r="6119" spans="1:6" ht="21" customHeight="1" x14ac:dyDescent="0.25">
      <c r="A6119"/>
      <c r="B6119"/>
      <c r="C6119"/>
      <c r="D6119"/>
      <c r="E6119"/>
      <c r="F6119"/>
    </row>
    <row r="6120" spans="1:6" ht="21" customHeight="1" x14ac:dyDescent="0.25">
      <c r="A6120"/>
      <c r="B6120"/>
      <c r="C6120"/>
      <c r="D6120"/>
      <c r="E6120"/>
      <c r="F6120"/>
    </row>
    <row r="6121" spans="1:6" ht="21" customHeight="1" x14ac:dyDescent="0.25">
      <c r="A6121"/>
      <c r="B6121"/>
      <c r="C6121"/>
      <c r="D6121"/>
      <c r="E6121"/>
      <c r="F6121"/>
    </row>
    <row r="6122" spans="1:6" ht="21" customHeight="1" x14ac:dyDescent="0.25">
      <c r="A6122"/>
      <c r="B6122"/>
      <c r="C6122"/>
      <c r="D6122"/>
      <c r="E6122"/>
      <c r="F6122"/>
    </row>
    <row r="6123" spans="1:6" ht="21" customHeight="1" x14ac:dyDescent="0.25">
      <c r="A6123"/>
      <c r="B6123"/>
      <c r="C6123"/>
      <c r="D6123"/>
      <c r="E6123"/>
      <c r="F6123"/>
    </row>
    <row r="6124" spans="1:6" ht="21" customHeight="1" x14ac:dyDescent="0.25">
      <c r="A6124"/>
      <c r="B6124"/>
      <c r="C6124"/>
      <c r="D6124"/>
      <c r="E6124"/>
      <c r="F6124"/>
    </row>
    <row r="6125" spans="1:6" ht="21" customHeight="1" x14ac:dyDescent="0.25">
      <c r="A6125"/>
      <c r="B6125"/>
      <c r="C6125"/>
      <c r="D6125"/>
      <c r="E6125"/>
      <c r="F6125"/>
    </row>
    <row r="6126" spans="1:6" ht="21" customHeight="1" x14ac:dyDescent="0.25">
      <c r="A6126"/>
      <c r="B6126"/>
      <c r="C6126"/>
      <c r="D6126"/>
      <c r="E6126"/>
      <c r="F6126"/>
    </row>
    <row r="6127" spans="1:6" ht="21" customHeight="1" x14ac:dyDescent="0.25">
      <c r="A6127"/>
      <c r="B6127"/>
      <c r="C6127"/>
      <c r="D6127"/>
      <c r="E6127"/>
      <c r="F6127"/>
    </row>
    <row r="6128" spans="1:6" ht="21" customHeight="1" x14ac:dyDescent="0.25">
      <c r="A6128"/>
      <c r="B6128"/>
      <c r="C6128"/>
      <c r="D6128"/>
      <c r="E6128"/>
      <c r="F6128"/>
    </row>
    <row r="6129" spans="1:6" ht="21" customHeight="1" x14ac:dyDescent="0.25">
      <c r="A6129"/>
      <c r="B6129"/>
      <c r="C6129"/>
      <c r="D6129"/>
      <c r="E6129"/>
      <c r="F6129"/>
    </row>
    <row r="6130" spans="1:6" ht="21" customHeight="1" x14ac:dyDescent="0.25">
      <c r="A6130"/>
      <c r="B6130"/>
      <c r="C6130"/>
      <c r="D6130"/>
      <c r="E6130"/>
      <c r="F6130"/>
    </row>
    <row r="6131" spans="1:6" ht="21" customHeight="1" x14ac:dyDescent="0.25">
      <c r="A6131"/>
      <c r="B6131"/>
      <c r="C6131"/>
      <c r="D6131"/>
      <c r="E6131"/>
      <c r="F6131"/>
    </row>
    <row r="6132" spans="1:6" ht="21" customHeight="1" x14ac:dyDescent="0.25">
      <c r="A6132"/>
      <c r="B6132"/>
      <c r="C6132"/>
      <c r="D6132"/>
      <c r="E6132"/>
      <c r="F6132"/>
    </row>
    <row r="6133" spans="1:6" ht="21" customHeight="1" x14ac:dyDescent="0.25">
      <c r="A6133"/>
      <c r="B6133"/>
      <c r="C6133"/>
      <c r="D6133"/>
      <c r="E6133"/>
      <c r="F6133"/>
    </row>
    <row r="6134" spans="1:6" ht="21" customHeight="1" x14ac:dyDescent="0.25">
      <c r="A6134"/>
      <c r="B6134"/>
      <c r="C6134"/>
      <c r="D6134"/>
      <c r="E6134"/>
      <c r="F6134"/>
    </row>
    <row r="6135" spans="1:6" ht="21" customHeight="1" x14ac:dyDescent="0.25">
      <c r="A6135"/>
      <c r="B6135"/>
      <c r="C6135"/>
      <c r="D6135"/>
      <c r="E6135"/>
      <c r="F6135"/>
    </row>
    <row r="6136" spans="1:6" ht="23.1" customHeight="1" x14ac:dyDescent="0.25">
      <c r="A6136"/>
      <c r="B6136"/>
      <c r="C6136"/>
      <c r="D6136"/>
      <c r="E6136"/>
      <c r="F6136"/>
    </row>
    <row r="6137" spans="1:6" ht="21" customHeight="1" x14ac:dyDescent="0.25">
      <c r="A6137"/>
      <c r="B6137"/>
      <c r="C6137"/>
      <c r="D6137"/>
      <c r="E6137"/>
      <c r="F6137"/>
    </row>
    <row r="6138" spans="1:6" ht="21" customHeight="1" x14ac:dyDescent="0.25">
      <c r="A6138"/>
      <c r="B6138"/>
      <c r="C6138"/>
      <c r="D6138"/>
      <c r="E6138"/>
      <c r="F6138"/>
    </row>
    <row r="6139" spans="1:6" ht="21" customHeight="1" x14ac:dyDescent="0.25">
      <c r="A6139"/>
      <c r="B6139"/>
      <c r="C6139"/>
      <c r="D6139"/>
      <c r="E6139"/>
      <c r="F6139"/>
    </row>
    <row r="6140" spans="1:6" ht="21" customHeight="1" x14ac:dyDescent="0.25">
      <c r="A6140"/>
      <c r="B6140"/>
      <c r="C6140"/>
      <c r="D6140"/>
      <c r="E6140"/>
      <c r="F6140"/>
    </row>
    <row r="6141" spans="1:6" ht="21" customHeight="1" x14ac:dyDescent="0.25">
      <c r="A6141"/>
      <c r="B6141"/>
      <c r="C6141"/>
      <c r="D6141"/>
      <c r="E6141"/>
      <c r="F6141"/>
    </row>
    <row r="6142" spans="1:6" ht="21" customHeight="1" x14ac:dyDescent="0.25">
      <c r="A6142"/>
      <c r="B6142"/>
      <c r="C6142"/>
      <c r="D6142"/>
      <c r="E6142"/>
      <c r="F6142"/>
    </row>
    <row r="6143" spans="1:6" ht="21" customHeight="1" x14ac:dyDescent="0.25">
      <c r="A6143"/>
      <c r="B6143"/>
      <c r="C6143"/>
      <c r="D6143"/>
      <c r="E6143"/>
      <c r="F6143"/>
    </row>
    <row r="6144" spans="1:6" ht="21" customHeight="1" x14ac:dyDescent="0.25">
      <c r="A6144"/>
      <c r="B6144"/>
      <c r="C6144"/>
      <c r="D6144"/>
      <c r="E6144"/>
      <c r="F6144"/>
    </row>
    <row r="6145" spans="1:6" ht="21" customHeight="1" x14ac:dyDescent="0.25">
      <c r="A6145"/>
      <c r="B6145"/>
      <c r="C6145"/>
      <c r="D6145"/>
      <c r="E6145"/>
      <c r="F6145"/>
    </row>
    <row r="6146" spans="1:6" ht="21" customHeight="1" x14ac:dyDescent="0.25">
      <c r="A6146"/>
      <c r="B6146"/>
      <c r="C6146"/>
      <c r="D6146"/>
      <c r="E6146"/>
      <c r="F6146"/>
    </row>
    <row r="6147" spans="1:6" ht="21" customHeight="1" x14ac:dyDescent="0.25">
      <c r="A6147"/>
      <c r="B6147"/>
      <c r="C6147"/>
      <c r="D6147"/>
      <c r="E6147"/>
      <c r="F6147"/>
    </row>
    <row r="6148" spans="1:6" ht="21" customHeight="1" x14ac:dyDescent="0.25">
      <c r="A6148"/>
      <c r="B6148"/>
      <c r="C6148"/>
      <c r="D6148"/>
      <c r="E6148"/>
      <c r="F6148"/>
    </row>
    <row r="6149" spans="1:6" ht="21" customHeight="1" x14ac:dyDescent="0.25">
      <c r="A6149"/>
      <c r="B6149"/>
      <c r="C6149"/>
      <c r="D6149"/>
      <c r="E6149"/>
      <c r="F6149"/>
    </row>
    <row r="6150" spans="1:6" ht="21" customHeight="1" x14ac:dyDescent="0.25">
      <c r="A6150"/>
      <c r="B6150"/>
      <c r="C6150"/>
      <c r="D6150"/>
      <c r="E6150"/>
      <c r="F6150"/>
    </row>
    <row r="6151" spans="1:6" ht="21" customHeight="1" x14ac:dyDescent="0.25">
      <c r="A6151"/>
      <c r="B6151"/>
      <c r="C6151"/>
      <c r="D6151"/>
      <c r="E6151"/>
      <c r="F6151"/>
    </row>
    <row r="6152" spans="1:6" ht="21" customHeight="1" x14ac:dyDescent="0.25">
      <c r="A6152"/>
      <c r="B6152"/>
      <c r="C6152"/>
      <c r="D6152"/>
      <c r="E6152"/>
      <c r="F6152"/>
    </row>
    <row r="6153" spans="1:6" ht="21" customHeight="1" x14ac:dyDescent="0.25">
      <c r="A6153"/>
      <c r="B6153"/>
      <c r="C6153"/>
      <c r="D6153"/>
      <c r="E6153"/>
      <c r="F6153"/>
    </row>
    <row r="6154" spans="1:6" ht="21" customHeight="1" x14ac:dyDescent="0.25">
      <c r="A6154"/>
      <c r="B6154"/>
      <c r="C6154"/>
      <c r="D6154"/>
      <c r="E6154"/>
      <c r="F6154"/>
    </row>
    <row r="6155" spans="1:6" ht="21" customHeight="1" x14ac:dyDescent="0.25">
      <c r="A6155"/>
      <c r="B6155"/>
      <c r="C6155"/>
      <c r="D6155"/>
      <c r="E6155"/>
      <c r="F6155"/>
    </row>
    <row r="6156" spans="1:6" ht="21" customHeight="1" x14ac:dyDescent="0.25">
      <c r="A6156"/>
      <c r="B6156"/>
      <c r="C6156"/>
      <c r="D6156"/>
      <c r="E6156"/>
      <c r="F6156"/>
    </row>
    <row r="6157" spans="1:6" ht="21" customHeight="1" x14ac:dyDescent="0.25">
      <c r="A6157"/>
      <c r="B6157"/>
      <c r="C6157"/>
      <c r="D6157"/>
      <c r="E6157"/>
      <c r="F6157"/>
    </row>
    <row r="6158" spans="1:6" ht="21" customHeight="1" x14ac:dyDescent="0.25">
      <c r="A6158"/>
      <c r="B6158"/>
      <c r="C6158"/>
      <c r="D6158"/>
      <c r="E6158"/>
      <c r="F6158"/>
    </row>
    <row r="6159" spans="1:6" ht="21" customHeight="1" x14ac:dyDescent="0.25">
      <c r="A6159"/>
      <c r="B6159"/>
      <c r="C6159"/>
      <c r="D6159"/>
      <c r="E6159"/>
      <c r="F6159"/>
    </row>
    <row r="6160" spans="1:6" ht="21" customHeight="1" x14ac:dyDescent="0.25">
      <c r="A6160"/>
      <c r="B6160"/>
      <c r="C6160"/>
      <c r="D6160"/>
      <c r="E6160"/>
      <c r="F6160"/>
    </row>
    <row r="6161" spans="1:6" ht="23.1" customHeight="1" x14ac:dyDescent="0.25">
      <c r="A6161"/>
      <c r="B6161"/>
      <c r="C6161"/>
      <c r="D6161"/>
      <c r="E6161"/>
      <c r="F6161"/>
    </row>
    <row r="6162" spans="1:6" ht="21" customHeight="1" x14ac:dyDescent="0.25">
      <c r="A6162"/>
      <c r="B6162"/>
      <c r="C6162"/>
      <c r="D6162"/>
      <c r="E6162"/>
      <c r="F6162"/>
    </row>
    <row r="6163" spans="1:6" ht="21" customHeight="1" x14ac:dyDescent="0.25">
      <c r="A6163"/>
      <c r="B6163"/>
      <c r="C6163"/>
      <c r="D6163"/>
      <c r="E6163"/>
      <c r="F6163"/>
    </row>
    <row r="6164" spans="1:6" ht="21" customHeight="1" x14ac:dyDescent="0.25">
      <c r="A6164"/>
      <c r="B6164"/>
      <c r="C6164"/>
      <c r="D6164"/>
      <c r="E6164"/>
      <c r="F6164"/>
    </row>
    <row r="6165" spans="1:6" ht="21" customHeight="1" x14ac:dyDescent="0.25">
      <c r="A6165"/>
      <c r="B6165"/>
      <c r="C6165"/>
      <c r="D6165"/>
      <c r="E6165"/>
      <c r="F6165"/>
    </row>
    <row r="6166" spans="1:6" ht="21" customHeight="1" x14ac:dyDescent="0.25">
      <c r="A6166"/>
      <c r="B6166"/>
      <c r="C6166"/>
      <c r="D6166"/>
      <c r="E6166"/>
      <c r="F6166"/>
    </row>
    <row r="6167" spans="1:6" ht="21" customHeight="1" x14ac:dyDescent="0.25">
      <c r="A6167"/>
      <c r="B6167"/>
      <c r="C6167"/>
      <c r="D6167"/>
      <c r="E6167"/>
      <c r="F6167"/>
    </row>
    <row r="6168" spans="1:6" ht="21" customHeight="1" x14ac:dyDescent="0.25">
      <c r="A6168"/>
      <c r="B6168"/>
      <c r="C6168"/>
      <c r="D6168"/>
      <c r="E6168"/>
      <c r="F6168"/>
    </row>
    <row r="6169" spans="1:6" ht="21" customHeight="1" x14ac:dyDescent="0.25">
      <c r="A6169"/>
      <c r="B6169"/>
      <c r="C6169"/>
      <c r="D6169"/>
      <c r="E6169"/>
      <c r="F6169"/>
    </row>
    <row r="6170" spans="1:6" ht="21" customHeight="1" x14ac:dyDescent="0.25">
      <c r="A6170"/>
      <c r="B6170"/>
      <c r="C6170"/>
      <c r="D6170"/>
      <c r="E6170"/>
      <c r="F6170"/>
    </row>
    <row r="6171" spans="1:6" ht="21" customHeight="1" x14ac:dyDescent="0.25">
      <c r="A6171"/>
      <c r="B6171"/>
      <c r="C6171"/>
      <c r="D6171"/>
      <c r="E6171"/>
      <c r="F6171"/>
    </row>
    <row r="6172" spans="1:6" ht="21" customHeight="1" x14ac:dyDescent="0.25">
      <c r="A6172"/>
      <c r="B6172"/>
      <c r="C6172"/>
      <c r="D6172"/>
      <c r="E6172"/>
      <c r="F6172"/>
    </row>
    <row r="6173" spans="1:6" ht="21" customHeight="1" x14ac:dyDescent="0.25">
      <c r="A6173"/>
      <c r="B6173"/>
      <c r="C6173"/>
      <c r="D6173"/>
      <c r="E6173"/>
      <c r="F6173"/>
    </row>
    <row r="6174" spans="1:6" ht="21" customHeight="1" x14ac:dyDescent="0.25">
      <c r="A6174"/>
      <c r="B6174"/>
      <c r="C6174"/>
      <c r="D6174"/>
      <c r="E6174"/>
      <c r="F6174"/>
    </row>
    <row r="6175" spans="1:6" ht="21" customHeight="1" x14ac:dyDescent="0.25">
      <c r="A6175"/>
      <c r="B6175"/>
      <c r="C6175"/>
      <c r="D6175"/>
      <c r="E6175"/>
      <c r="F6175"/>
    </row>
    <row r="6176" spans="1:6" ht="21" customHeight="1" x14ac:dyDescent="0.25">
      <c r="A6176"/>
      <c r="B6176"/>
      <c r="C6176"/>
      <c r="D6176"/>
      <c r="E6176"/>
      <c r="F6176"/>
    </row>
    <row r="6177" spans="1:6" ht="21" customHeight="1" x14ac:dyDescent="0.25">
      <c r="A6177"/>
      <c r="B6177"/>
      <c r="C6177"/>
      <c r="D6177"/>
      <c r="E6177"/>
      <c r="F6177"/>
    </row>
    <row r="6178" spans="1:6" ht="21" customHeight="1" x14ac:dyDescent="0.25">
      <c r="A6178"/>
      <c r="B6178"/>
      <c r="C6178"/>
      <c r="D6178"/>
      <c r="E6178"/>
      <c r="F6178"/>
    </row>
    <row r="6179" spans="1:6" ht="21" customHeight="1" x14ac:dyDescent="0.25">
      <c r="A6179"/>
      <c r="B6179"/>
      <c r="C6179"/>
      <c r="D6179"/>
      <c r="E6179"/>
      <c r="F6179"/>
    </row>
    <row r="6180" spans="1:6" ht="21" customHeight="1" x14ac:dyDescent="0.25">
      <c r="A6180"/>
      <c r="B6180"/>
      <c r="C6180"/>
      <c r="D6180"/>
      <c r="E6180"/>
      <c r="F6180"/>
    </row>
    <row r="6181" spans="1:6" ht="21" customHeight="1" x14ac:dyDescent="0.25">
      <c r="A6181"/>
      <c r="B6181"/>
      <c r="C6181"/>
      <c r="D6181"/>
      <c r="E6181"/>
      <c r="F6181"/>
    </row>
    <row r="6182" spans="1:6" ht="21" customHeight="1" x14ac:dyDescent="0.25">
      <c r="A6182"/>
      <c r="B6182"/>
      <c r="C6182"/>
      <c r="D6182"/>
      <c r="E6182"/>
      <c r="F6182"/>
    </row>
    <row r="6183" spans="1:6" ht="21" customHeight="1" x14ac:dyDescent="0.25">
      <c r="A6183"/>
      <c r="B6183"/>
      <c r="C6183"/>
      <c r="D6183"/>
      <c r="E6183"/>
      <c r="F6183"/>
    </row>
    <row r="6184" spans="1:6" ht="21" customHeight="1" x14ac:dyDescent="0.25">
      <c r="A6184"/>
      <c r="B6184"/>
      <c r="C6184"/>
      <c r="D6184"/>
      <c r="E6184"/>
      <c r="F6184"/>
    </row>
    <row r="6185" spans="1:6" ht="21" customHeight="1" x14ac:dyDescent="0.25">
      <c r="A6185"/>
      <c r="B6185"/>
      <c r="C6185"/>
      <c r="D6185"/>
      <c r="E6185"/>
      <c r="F6185"/>
    </row>
    <row r="6186" spans="1:6" ht="23.1" customHeight="1" x14ac:dyDescent="0.25">
      <c r="A6186"/>
      <c r="B6186"/>
      <c r="C6186"/>
      <c r="D6186"/>
      <c r="E6186"/>
      <c r="F6186"/>
    </row>
    <row r="6187" spans="1:6" ht="21" customHeight="1" x14ac:dyDescent="0.25">
      <c r="A6187"/>
      <c r="B6187"/>
      <c r="C6187"/>
      <c r="D6187"/>
      <c r="E6187"/>
      <c r="F6187"/>
    </row>
    <row r="6188" spans="1:6" ht="21" customHeight="1" x14ac:dyDescent="0.25">
      <c r="A6188"/>
      <c r="B6188"/>
      <c r="C6188"/>
      <c r="D6188"/>
      <c r="E6188"/>
      <c r="F6188"/>
    </row>
    <row r="6189" spans="1:6" ht="21" customHeight="1" x14ac:dyDescent="0.25">
      <c r="A6189"/>
      <c r="B6189"/>
      <c r="C6189"/>
      <c r="D6189"/>
      <c r="E6189"/>
      <c r="F6189"/>
    </row>
    <row r="6190" spans="1:6" ht="21" customHeight="1" x14ac:dyDescent="0.25">
      <c r="A6190"/>
      <c r="B6190"/>
      <c r="C6190"/>
      <c r="D6190"/>
      <c r="E6190"/>
      <c r="F6190"/>
    </row>
    <row r="6191" spans="1:6" ht="21" customHeight="1" x14ac:dyDescent="0.25">
      <c r="A6191"/>
      <c r="B6191"/>
      <c r="C6191"/>
      <c r="D6191"/>
      <c r="E6191"/>
      <c r="F6191"/>
    </row>
    <row r="6192" spans="1:6" ht="21" customHeight="1" x14ac:dyDescent="0.25">
      <c r="A6192"/>
      <c r="B6192"/>
      <c r="C6192"/>
      <c r="D6192"/>
      <c r="E6192"/>
      <c r="F6192"/>
    </row>
    <row r="6193" spans="1:6" ht="21" customHeight="1" x14ac:dyDescent="0.25">
      <c r="A6193"/>
      <c r="B6193"/>
      <c r="C6193"/>
      <c r="D6193"/>
      <c r="E6193"/>
      <c r="F6193"/>
    </row>
    <row r="6194" spans="1:6" ht="21" customHeight="1" x14ac:dyDescent="0.25">
      <c r="A6194"/>
      <c r="B6194"/>
      <c r="C6194"/>
      <c r="D6194"/>
      <c r="E6194"/>
      <c r="F6194"/>
    </row>
    <row r="6195" spans="1:6" ht="21" customHeight="1" x14ac:dyDescent="0.25">
      <c r="A6195"/>
      <c r="B6195"/>
      <c r="C6195"/>
      <c r="D6195"/>
      <c r="E6195"/>
      <c r="F6195"/>
    </row>
    <row r="6196" spans="1:6" ht="21" customHeight="1" x14ac:dyDescent="0.25">
      <c r="A6196"/>
      <c r="B6196"/>
      <c r="C6196"/>
      <c r="D6196"/>
      <c r="E6196"/>
      <c r="F6196"/>
    </row>
    <row r="6197" spans="1:6" ht="21" customHeight="1" x14ac:dyDescent="0.25">
      <c r="A6197"/>
      <c r="B6197"/>
      <c r="C6197"/>
      <c r="D6197"/>
      <c r="E6197"/>
      <c r="F6197"/>
    </row>
    <row r="6198" spans="1:6" ht="21" customHeight="1" x14ac:dyDescent="0.25">
      <c r="A6198"/>
      <c r="B6198"/>
      <c r="C6198"/>
      <c r="D6198"/>
      <c r="E6198"/>
      <c r="F6198"/>
    </row>
    <row r="6199" spans="1:6" ht="21" customHeight="1" x14ac:dyDescent="0.25">
      <c r="A6199"/>
      <c r="B6199"/>
      <c r="C6199"/>
      <c r="D6199"/>
      <c r="E6199"/>
      <c r="F6199"/>
    </row>
    <row r="6200" spans="1:6" ht="21" customHeight="1" x14ac:dyDescent="0.25">
      <c r="A6200"/>
      <c r="B6200"/>
      <c r="C6200"/>
      <c r="D6200"/>
      <c r="E6200"/>
      <c r="F6200"/>
    </row>
    <row r="6201" spans="1:6" ht="21" customHeight="1" x14ac:dyDescent="0.25">
      <c r="A6201"/>
      <c r="B6201"/>
      <c r="C6201"/>
      <c r="D6201"/>
      <c r="E6201"/>
      <c r="F6201"/>
    </row>
    <row r="6202" spans="1:6" ht="21" customHeight="1" x14ac:dyDescent="0.25">
      <c r="A6202"/>
      <c r="B6202"/>
      <c r="C6202"/>
      <c r="D6202"/>
      <c r="E6202"/>
      <c r="F6202"/>
    </row>
    <row r="6203" spans="1:6" ht="21" customHeight="1" x14ac:dyDescent="0.25">
      <c r="A6203"/>
      <c r="B6203"/>
      <c r="C6203"/>
      <c r="D6203"/>
      <c r="E6203"/>
      <c r="F6203"/>
    </row>
    <row r="6204" spans="1:6" ht="21" customHeight="1" x14ac:dyDescent="0.25">
      <c r="A6204"/>
      <c r="B6204"/>
      <c r="C6204"/>
      <c r="D6204"/>
      <c r="E6204"/>
      <c r="F6204"/>
    </row>
    <row r="6205" spans="1:6" ht="21" customHeight="1" x14ac:dyDescent="0.25">
      <c r="A6205"/>
      <c r="B6205"/>
      <c r="C6205"/>
      <c r="D6205"/>
      <c r="E6205"/>
      <c r="F6205"/>
    </row>
    <row r="6206" spans="1:6" ht="21" customHeight="1" x14ac:dyDescent="0.25">
      <c r="A6206"/>
      <c r="B6206"/>
      <c r="C6206"/>
      <c r="D6206"/>
      <c r="E6206"/>
      <c r="F6206"/>
    </row>
    <row r="6207" spans="1:6" ht="21" customHeight="1" x14ac:dyDescent="0.25">
      <c r="A6207"/>
      <c r="B6207"/>
      <c r="C6207"/>
      <c r="D6207"/>
      <c r="E6207"/>
      <c r="F6207"/>
    </row>
    <row r="6208" spans="1:6" ht="21" customHeight="1" x14ac:dyDescent="0.25">
      <c r="A6208"/>
      <c r="B6208"/>
      <c r="C6208"/>
      <c r="D6208"/>
      <c r="E6208"/>
      <c r="F6208"/>
    </row>
    <row r="6209" spans="1:6" ht="21" customHeight="1" x14ac:dyDescent="0.25">
      <c r="A6209"/>
      <c r="B6209"/>
      <c r="C6209"/>
      <c r="D6209"/>
      <c r="E6209"/>
      <c r="F6209"/>
    </row>
    <row r="6210" spans="1:6" ht="21" customHeight="1" x14ac:dyDescent="0.25">
      <c r="A6210"/>
      <c r="B6210"/>
      <c r="C6210"/>
      <c r="D6210"/>
      <c r="E6210"/>
      <c r="F6210"/>
    </row>
    <row r="6211" spans="1:6" ht="23.1" customHeight="1" x14ac:dyDescent="0.25">
      <c r="A6211"/>
      <c r="B6211"/>
      <c r="C6211"/>
      <c r="D6211"/>
      <c r="E6211"/>
      <c r="F6211"/>
    </row>
    <row r="6212" spans="1:6" ht="21" customHeight="1" x14ac:dyDescent="0.25">
      <c r="A6212"/>
      <c r="B6212"/>
      <c r="C6212"/>
      <c r="D6212"/>
      <c r="E6212"/>
      <c r="F6212"/>
    </row>
    <row r="6213" spans="1:6" ht="21" customHeight="1" x14ac:dyDescent="0.25">
      <c r="A6213"/>
      <c r="B6213"/>
      <c r="C6213"/>
      <c r="D6213"/>
      <c r="E6213"/>
      <c r="F6213"/>
    </row>
    <row r="6214" spans="1:6" ht="21" customHeight="1" x14ac:dyDescent="0.25">
      <c r="A6214"/>
      <c r="B6214"/>
      <c r="C6214"/>
      <c r="D6214"/>
      <c r="E6214"/>
      <c r="F6214"/>
    </row>
    <row r="6215" spans="1:6" ht="21" customHeight="1" x14ac:dyDescent="0.25">
      <c r="A6215"/>
      <c r="B6215"/>
      <c r="C6215"/>
      <c r="D6215"/>
      <c r="E6215"/>
      <c r="F6215"/>
    </row>
    <row r="6216" spans="1:6" ht="21" customHeight="1" x14ac:dyDescent="0.25">
      <c r="A6216"/>
      <c r="B6216"/>
      <c r="C6216"/>
      <c r="D6216"/>
      <c r="E6216"/>
      <c r="F6216"/>
    </row>
    <row r="6217" spans="1:6" ht="21" customHeight="1" x14ac:dyDescent="0.25">
      <c r="A6217"/>
      <c r="B6217"/>
      <c r="C6217"/>
      <c r="D6217"/>
      <c r="E6217"/>
      <c r="F6217"/>
    </row>
    <row r="6218" spans="1:6" ht="21" customHeight="1" x14ac:dyDescent="0.25">
      <c r="A6218"/>
      <c r="B6218"/>
      <c r="C6218"/>
      <c r="D6218"/>
      <c r="E6218"/>
      <c r="F6218"/>
    </row>
    <row r="6219" spans="1:6" ht="21" customHeight="1" x14ac:dyDescent="0.25">
      <c r="A6219"/>
      <c r="B6219"/>
      <c r="C6219"/>
      <c r="D6219"/>
      <c r="E6219"/>
      <c r="F6219"/>
    </row>
    <row r="6220" spans="1:6" ht="21" customHeight="1" x14ac:dyDescent="0.25">
      <c r="A6220"/>
      <c r="B6220"/>
      <c r="C6220"/>
      <c r="D6220"/>
      <c r="E6220"/>
      <c r="F6220"/>
    </row>
    <row r="6221" spans="1:6" ht="21" customHeight="1" x14ac:dyDescent="0.25">
      <c r="A6221"/>
      <c r="B6221"/>
      <c r="C6221"/>
      <c r="D6221"/>
      <c r="E6221"/>
      <c r="F6221"/>
    </row>
    <row r="6222" spans="1:6" ht="21" customHeight="1" x14ac:dyDescent="0.25">
      <c r="A6222"/>
      <c r="B6222"/>
      <c r="C6222"/>
      <c r="D6222"/>
      <c r="E6222"/>
      <c r="F6222"/>
    </row>
    <row r="6223" spans="1:6" ht="21" customHeight="1" x14ac:dyDescent="0.25">
      <c r="A6223"/>
      <c r="B6223"/>
      <c r="C6223"/>
      <c r="D6223"/>
      <c r="E6223"/>
      <c r="F6223"/>
    </row>
    <row r="6224" spans="1:6" ht="21" customHeight="1" x14ac:dyDescent="0.25">
      <c r="A6224"/>
      <c r="B6224"/>
      <c r="C6224"/>
      <c r="D6224"/>
      <c r="E6224"/>
      <c r="F6224"/>
    </row>
    <row r="6225" spans="1:6" ht="21" customHeight="1" x14ac:dyDescent="0.25">
      <c r="A6225"/>
      <c r="B6225"/>
      <c r="C6225"/>
      <c r="D6225"/>
      <c r="E6225"/>
      <c r="F6225"/>
    </row>
    <row r="6226" spans="1:6" ht="21" customHeight="1" x14ac:dyDescent="0.25">
      <c r="A6226"/>
      <c r="B6226"/>
      <c r="C6226"/>
      <c r="D6226"/>
      <c r="E6226"/>
      <c r="F6226"/>
    </row>
    <row r="6227" spans="1:6" ht="21" customHeight="1" x14ac:dyDescent="0.25">
      <c r="A6227"/>
      <c r="B6227"/>
      <c r="C6227"/>
      <c r="D6227"/>
      <c r="E6227"/>
      <c r="F6227"/>
    </row>
    <row r="6228" spans="1:6" ht="21" customHeight="1" x14ac:dyDescent="0.25">
      <c r="A6228"/>
      <c r="B6228"/>
      <c r="C6228"/>
      <c r="D6228"/>
      <c r="E6228"/>
      <c r="F6228"/>
    </row>
    <row r="6229" spans="1:6" ht="21" customHeight="1" x14ac:dyDescent="0.25">
      <c r="A6229"/>
      <c r="B6229"/>
      <c r="C6229"/>
      <c r="D6229"/>
      <c r="E6229"/>
      <c r="F6229"/>
    </row>
    <row r="6230" spans="1:6" ht="21" customHeight="1" x14ac:dyDescent="0.25">
      <c r="A6230"/>
      <c r="B6230"/>
      <c r="C6230"/>
      <c r="D6230"/>
      <c r="E6230"/>
      <c r="F6230"/>
    </row>
    <row r="6231" spans="1:6" ht="21" customHeight="1" x14ac:dyDescent="0.25">
      <c r="A6231"/>
      <c r="B6231"/>
      <c r="C6231"/>
      <c r="D6231"/>
      <c r="E6231"/>
      <c r="F6231"/>
    </row>
    <row r="6232" spans="1:6" ht="21" customHeight="1" x14ac:dyDescent="0.25">
      <c r="A6232"/>
      <c r="B6232"/>
      <c r="C6232"/>
      <c r="D6232"/>
      <c r="E6232"/>
      <c r="F6232"/>
    </row>
    <row r="6233" spans="1:6" ht="21" customHeight="1" x14ac:dyDescent="0.25">
      <c r="A6233"/>
      <c r="B6233"/>
      <c r="C6233"/>
      <c r="D6233"/>
      <c r="E6233"/>
      <c r="F6233"/>
    </row>
    <row r="6234" spans="1:6" ht="21" customHeight="1" x14ac:dyDescent="0.25">
      <c r="A6234"/>
      <c r="B6234"/>
      <c r="C6234"/>
      <c r="D6234"/>
      <c r="E6234"/>
      <c r="F6234"/>
    </row>
    <row r="6235" spans="1:6" ht="21" customHeight="1" x14ac:dyDescent="0.25">
      <c r="A6235"/>
      <c r="B6235"/>
      <c r="C6235"/>
      <c r="D6235"/>
      <c r="E6235"/>
      <c r="F6235"/>
    </row>
    <row r="6236" spans="1:6" ht="23.1" customHeight="1" x14ac:dyDescent="0.25">
      <c r="A6236"/>
      <c r="B6236"/>
      <c r="C6236"/>
      <c r="D6236"/>
      <c r="E6236"/>
      <c r="F6236"/>
    </row>
    <row r="6237" spans="1:6" ht="21" customHeight="1" x14ac:dyDescent="0.25">
      <c r="A6237"/>
      <c r="B6237"/>
      <c r="C6237"/>
      <c r="D6237"/>
      <c r="E6237"/>
      <c r="F6237"/>
    </row>
    <row r="6238" spans="1:6" ht="21" customHeight="1" x14ac:dyDescent="0.25">
      <c r="A6238"/>
      <c r="B6238"/>
      <c r="C6238"/>
      <c r="D6238"/>
      <c r="E6238"/>
      <c r="F6238"/>
    </row>
    <row r="6239" spans="1:6" ht="21" customHeight="1" x14ac:dyDescent="0.25">
      <c r="A6239"/>
      <c r="B6239"/>
      <c r="C6239"/>
      <c r="D6239"/>
      <c r="E6239"/>
      <c r="F6239"/>
    </row>
    <row r="6240" spans="1:6" ht="21" customHeight="1" x14ac:dyDescent="0.25">
      <c r="A6240"/>
      <c r="B6240"/>
      <c r="C6240"/>
      <c r="D6240"/>
      <c r="E6240"/>
      <c r="F6240"/>
    </row>
    <row r="6241" spans="1:6" ht="21" customHeight="1" x14ac:dyDescent="0.25">
      <c r="A6241"/>
      <c r="B6241"/>
      <c r="C6241"/>
      <c r="D6241"/>
      <c r="E6241"/>
      <c r="F6241"/>
    </row>
    <row r="6242" spans="1:6" ht="21" customHeight="1" x14ac:dyDescent="0.25">
      <c r="A6242"/>
      <c r="B6242"/>
      <c r="C6242"/>
      <c r="D6242"/>
      <c r="E6242"/>
      <c r="F6242"/>
    </row>
    <row r="6243" spans="1:6" ht="39" customHeight="1" x14ac:dyDescent="0.25">
      <c r="A6243"/>
      <c r="B6243"/>
      <c r="C6243"/>
      <c r="D6243"/>
      <c r="E6243"/>
      <c r="F6243"/>
    </row>
    <row r="6244" spans="1:6" ht="21" customHeight="1" x14ac:dyDescent="0.25">
      <c r="A6244"/>
      <c r="B6244"/>
      <c r="C6244"/>
      <c r="D6244"/>
      <c r="E6244"/>
      <c r="F6244"/>
    </row>
    <row r="6245" spans="1:6" ht="21" customHeight="1" x14ac:dyDescent="0.25">
      <c r="A6245"/>
      <c r="B6245"/>
      <c r="C6245"/>
      <c r="D6245"/>
      <c r="E6245"/>
      <c r="F6245"/>
    </row>
    <row r="6246" spans="1:6" ht="21" customHeight="1" x14ac:dyDescent="0.25">
      <c r="A6246"/>
      <c r="B6246"/>
      <c r="C6246"/>
      <c r="D6246"/>
      <c r="E6246"/>
      <c r="F6246"/>
    </row>
    <row r="6247" spans="1:6" ht="21" customHeight="1" x14ac:dyDescent="0.25">
      <c r="A6247"/>
      <c r="B6247"/>
      <c r="C6247"/>
      <c r="D6247"/>
      <c r="E6247"/>
      <c r="F6247"/>
    </row>
    <row r="6248" spans="1:6" ht="21" customHeight="1" x14ac:dyDescent="0.25">
      <c r="A6248"/>
      <c r="B6248"/>
      <c r="C6248"/>
      <c r="D6248"/>
      <c r="E6248"/>
      <c r="F6248"/>
    </row>
    <row r="6249" spans="1:6" ht="21" customHeight="1" x14ac:dyDescent="0.25">
      <c r="A6249"/>
      <c r="B6249"/>
      <c r="C6249"/>
      <c r="D6249"/>
      <c r="E6249"/>
      <c r="F6249"/>
    </row>
    <row r="6250" spans="1:6" ht="21" customHeight="1" x14ac:dyDescent="0.25">
      <c r="A6250"/>
      <c r="B6250"/>
      <c r="C6250"/>
      <c r="D6250"/>
      <c r="E6250"/>
      <c r="F6250"/>
    </row>
    <row r="6251" spans="1:6" ht="21" customHeight="1" x14ac:dyDescent="0.25">
      <c r="A6251"/>
      <c r="B6251"/>
      <c r="C6251"/>
      <c r="D6251"/>
      <c r="E6251"/>
      <c r="F6251"/>
    </row>
    <row r="6252" spans="1:6" ht="21" customHeight="1" x14ac:dyDescent="0.25">
      <c r="A6252"/>
      <c r="B6252"/>
      <c r="C6252"/>
      <c r="D6252"/>
      <c r="E6252"/>
      <c r="F6252"/>
    </row>
    <row r="6253" spans="1:6" ht="21" customHeight="1" x14ac:dyDescent="0.25">
      <c r="A6253"/>
      <c r="B6253"/>
      <c r="C6253"/>
      <c r="D6253"/>
      <c r="E6253"/>
      <c r="F6253"/>
    </row>
    <row r="6254" spans="1:6" ht="21" customHeight="1" x14ac:dyDescent="0.25">
      <c r="A6254"/>
      <c r="B6254"/>
      <c r="C6254"/>
      <c r="D6254"/>
      <c r="E6254"/>
      <c r="F6254"/>
    </row>
    <row r="6255" spans="1:6" ht="21" customHeight="1" x14ac:dyDescent="0.25">
      <c r="A6255"/>
      <c r="B6255"/>
      <c r="C6255"/>
      <c r="D6255"/>
      <c r="E6255"/>
      <c r="F6255"/>
    </row>
    <row r="6256" spans="1:6" ht="21" customHeight="1" x14ac:dyDescent="0.25">
      <c r="A6256"/>
      <c r="B6256"/>
      <c r="C6256"/>
      <c r="D6256"/>
      <c r="E6256"/>
      <c r="F6256"/>
    </row>
    <row r="6257" spans="1:6" ht="21" customHeight="1" x14ac:dyDescent="0.25">
      <c r="A6257"/>
      <c r="B6257"/>
      <c r="C6257"/>
      <c r="D6257"/>
      <c r="E6257"/>
      <c r="F6257"/>
    </row>
    <row r="6258" spans="1:6" ht="21" customHeight="1" x14ac:dyDescent="0.25">
      <c r="A6258"/>
      <c r="B6258"/>
      <c r="C6258"/>
      <c r="D6258"/>
      <c r="E6258"/>
      <c r="F6258"/>
    </row>
    <row r="6259" spans="1:6" ht="21" customHeight="1" x14ac:dyDescent="0.25">
      <c r="A6259"/>
      <c r="B6259"/>
      <c r="C6259"/>
      <c r="D6259"/>
      <c r="E6259"/>
      <c r="F6259"/>
    </row>
    <row r="6260" spans="1:6" ht="21" customHeight="1" x14ac:dyDescent="0.25">
      <c r="A6260"/>
      <c r="B6260"/>
      <c r="C6260"/>
      <c r="D6260"/>
      <c r="E6260"/>
      <c r="F6260"/>
    </row>
    <row r="6261" spans="1:6" ht="23.1" customHeight="1" x14ac:dyDescent="0.25">
      <c r="A6261"/>
      <c r="B6261"/>
      <c r="C6261"/>
      <c r="D6261"/>
      <c r="E6261"/>
      <c r="F6261"/>
    </row>
    <row r="6262" spans="1:6" ht="21" customHeight="1" x14ac:dyDescent="0.25">
      <c r="A6262"/>
      <c r="B6262"/>
      <c r="C6262"/>
      <c r="D6262"/>
      <c r="E6262"/>
      <c r="F6262"/>
    </row>
    <row r="6263" spans="1:6" ht="21" customHeight="1" x14ac:dyDescent="0.25">
      <c r="A6263"/>
      <c r="B6263"/>
      <c r="C6263"/>
      <c r="D6263"/>
      <c r="E6263"/>
      <c r="F6263"/>
    </row>
    <row r="6264" spans="1:6" ht="21" customHeight="1" x14ac:dyDescent="0.25">
      <c r="A6264"/>
      <c r="B6264"/>
      <c r="C6264"/>
      <c r="D6264"/>
      <c r="E6264"/>
      <c r="F6264"/>
    </row>
    <row r="6265" spans="1:6" ht="21" customHeight="1" x14ac:dyDescent="0.25">
      <c r="A6265"/>
      <c r="B6265"/>
      <c r="C6265"/>
      <c r="D6265"/>
      <c r="E6265"/>
      <c r="F6265"/>
    </row>
    <row r="6266" spans="1:6" ht="21" customHeight="1" x14ac:dyDescent="0.25">
      <c r="A6266"/>
      <c r="B6266"/>
      <c r="C6266"/>
      <c r="D6266"/>
      <c r="E6266"/>
      <c r="F6266"/>
    </row>
    <row r="6267" spans="1:6" ht="21" customHeight="1" x14ac:dyDescent="0.25">
      <c r="A6267"/>
      <c r="B6267"/>
      <c r="C6267"/>
      <c r="D6267"/>
      <c r="E6267"/>
      <c r="F6267"/>
    </row>
    <row r="6268" spans="1:6" ht="39" customHeight="1" x14ac:dyDescent="0.25">
      <c r="A6268"/>
      <c r="B6268"/>
      <c r="C6268"/>
      <c r="D6268"/>
      <c r="E6268"/>
      <c r="F6268"/>
    </row>
    <row r="6269" spans="1:6" ht="57" customHeight="1" x14ac:dyDescent="0.25">
      <c r="A6269"/>
      <c r="B6269"/>
      <c r="C6269"/>
      <c r="D6269"/>
      <c r="E6269"/>
      <c r="F6269"/>
    </row>
    <row r="6270" spans="1:6" ht="57" customHeight="1" x14ac:dyDescent="0.25">
      <c r="A6270"/>
      <c r="B6270"/>
      <c r="C6270"/>
      <c r="D6270"/>
      <c r="E6270"/>
      <c r="F6270"/>
    </row>
    <row r="6271" spans="1:6" ht="57" customHeight="1" x14ac:dyDescent="0.25">
      <c r="A6271"/>
      <c r="B6271"/>
      <c r="C6271"/>
      <c r="D6271"/>
      <c r="E6271"/>
      <c r="F6271"/>
    </row>
    <row r="6272" spans="1:6" ht="57" customHeight="1" x14ac:dyDescent="0.25">
      <c r="A6272"/>
      <c r="B6272"/>
      <c r="C6272"/>
      <c r="D6272"/>
      <c r="E6272"/>
      <c r="F6272"/>
    </row>
    <row r="6273" spans="1:6" ht="57" customHeight="1" x14ac:dyDescent="0.25">
      <c r="A6273"/>
      <c r="B6273"/>
      <c r="C6273"/>
      <c r="D6273"/>
      <c r="E6273"/>
      <c r="F6273"/>
    </row>
    <row r="6274" spans="1:6" ht="21" customHeight="1" x14ac:dyDescent="0.25">
      <c r="A6274"/>
      <c r="B6274"/>
      <c r="C6274"/>
      <c r="D6274"/>
      <c r="E6274"/>
      <c r="F6274"/>
    </row>
    <row r="6275" spans="1:6" ht="21" customHeight="1" x14ac:dyDescent="0.25">
      <c r="A6275"/>
      <c r="B6275"/>
      <c r="C6275"/>
      <c r="D6275"/>
      <c r="E6275"/>
      <c r="F6275"/>
    </row>
    <row r="6276" spans="1:6" ht="21" customHeight="1" x14ac:dyDescent="0.25">
      <c r="A6276"/>
      <c r="B6276"/>
      <c r="C6276"/>
      <c r="D6276"/>
      <c r="E6276"/>
      <c r="F6276"/>
    </row>
    <row r="6277" spans="1:6" ht="21" customHeight="1" x14ac:dyDescent="0.25">
      <c r="A6277"/>
      <c r="B6277"/>
      <c r="C6277"/>
      <c r="D6277"/>
      <c r="E6277"/>
      <c r="F6277"/>
    </row>
    <row r="6278" spans="1:6" ht="21" customHeight="1" x14ac:dyDescent="0.25">
      <c r="A6278"/>
      <c r="B6278"/>
      <c r="C6278"/>
      <c r="D6278"/>
      <c r="E6278"/>
      <c r="F6278"/>
    </row>
    <row r="6279" spans="1:6" ht="21" customHeight="1" x14ac:dyDescent="0.25">
      <c r="A6279"/>
      <c r="B6279"/>
      <c r="C6279"/>
      <c r="D6279"/>
      <c r="E6279"/>
      <c r="F6279"/>
    </row>
    <row r="6280" spans="1:6" ht="21" customHeight="1" x14ac:dyDescent="0.25">
      <c r="A6280"/>
      <c r="B6280"/>
      <c r="C6280"/>
      <c r="D6280"/>
      <c r="E6280"/>
      <c r="F6280"/>
    </row>
    <row r="6281" spans="1:6" ht="21" customHeight="1" x14ac:dyDescent="0.25">
      <c r="A6281"/>
      <c r="B6281"/>
      <c r="C6281"/>
      <c r="D6281"/>
      <c r="E6281"/>
      <c r="F6281"/>
    </row>
    <row r="6282" spans="1:6" ht="21" customHeight="1" x14ac:dyDescent="0.25">
      <c r="A6282"/>
      <c r="B6282"/>
      <c r="C6282"/>
      <c r="D6282"/>
      <c r="E6282"/>
      <c r="F6282"/>
    </row>
    <row r="6283" spans="1:6" ht="21" customHeight="1" x14ac:dyDescent="0.25">
      <c r="A6283"/>
      <c r="B6283"/>
      <c r="C6283"/>
      <c r="D6283"/>
      <c r="E6283"/>
      <c r="F6283"/>
    </row>
    <row r="6284" spans="1:6" ht="21" customHeight="1" x14ac:dyDescent="0.25">
      <c r="A6284"/>
      <c r="B6284"/>
      <c r="C6284"/>
      <c r="D6284"/>
      <c r="E6284"/>
      <c r="F6284"/>
    </row>
    <row r="6285" spans="1:6" ht="21" customHeight="1" x14ac:dyDescent="0.25">
      <c r="A6285"/>
      <c r="B6285"/>
      <c r="C6285"/>
      <c r="D6285"/>
      <c r="E6285"/>
      <c r="F6285"/>
    </row>
    <row r="6286" spans="1:6" ht="21" customHeight="1" x14ac:dyDescent="0.25">
      <c r="A6286"/>
      <c r="B6286"/>
      <c r="C6286"/>
      <c r="D6286"/>
      <c r="E6286"/>
      <c r="F6286"/>
    </row>
    <row r="6287" spans="1:6" ht="21" customHeight="1" x14ac:dyDescent="0.25">
      <c r="A6287"/>
      <c r="B6287"/>
      <c r="C6287"/>
      <c r="D6287"/>
      <c r="E6287"/>
      <c r="F6287"/>
    </row>
    <row r="6288" spans="1:6" ht="21" customHeight="1" x14ac:dyDescent="0.25">
      <c r="A6288"/>
      <c r="B6288"/>
      <c r="C6288"/>
      <c r="D6288"/>
      <c r="E6288"/>
      <c r="F6288"/>
    </row>
    <row r="6289" spans="1:6" ht="23.1" customHeight="1" x14ac:dyDescent="0.25">
      <c r="A6289"/>
      <c r="B6289"/>
      <c r="C6289"/>
      <c r="D6289"/>
      <c r="E6289"/>
      <c r="F6289"/>
    </row>
    <row r="6290" spans="1:6" ht="21" customHeight="1" x14ac:dyDescent="0.25">
      <c r="A6290"/>
      <c r="B6290"/>
      <c r="C6290"/>
      <c r="D6290"/>
      <c r="E6290"/>
      <c r="F6290"/>
    </row>
    <row r="6291" spans="1:6" ht="21" customHeight="1" x14ac:dyDescent="0.25">
      <c r="A6291"/>
      <c r="B6291"/>
      <c r="C6291"/>
      <c r="D6291"/>
      <c r="E6291"/>
      <c r="F6291"/>
    </row>
    <row r="6292" spans="1:6" ht="21" customHeight="1" x14ac:dyDescent="0.25">
      <c r="A6292"/>
      <c r="B6292"/>
      <c r="C6292"/>
      <c r="D6292"/>
      <c r="E6292"/>
      <c r="F6292"/>
    </row>
    <row r="6293" spans="1:6" ht="21" customHeight="1" x14ac:dyDescent="0.25">
      <c r="A6293"/>
      <c r="B6293"/>
      <c r="C6293"/>
      <c r="D6293"/>
      <c r="E6293"/>
      <c r="F6293"/>
    </row>
    <row r="6294" spans="1:6" ht="21" customHeight="1" x14ac:dyDescent="0.25">
      <c r="A6294"/>
      <c r="B6294"/>
      <c r="C6294"/>
      <c r="D6294"/>
      <c r="E6294"/>
      <c r="F6294"/>
    </row>
    <row r="6295" spans="1:6" ht="21" customHeight="1" x14ac:dyDescent="0.25">
      <c r="A6295"/>
      <c r="B6295"/>
      <c r="C6295"/>
      <c r="D6295"/>
      <c r="E6295"/>
      <c r="F6295"/>
    </row>
    <row r="6296" spans="1:6" ht="21" customHeight="1" x14ac:dyDescent="0.25">
      <c r="A6296"/>
      <c r="B6296"/>
      <c r="C6296"/>
      <c r="D6296"/>
      <c r="E6296"/>
      <c r="F6296"/>
    </row>
    <row r="6297" spans="1:6" ht="21" customHeight="1" x14ac:dyDescent="0.25">
      <c r="A6297"/>
      <c r="B6297"/>
      <c r="C6297"/>
      <c r="D6297"/>
      <c r="E6297"/>
      <c r="F6297"/>
    </row>
    <row r="6298" spans="1:6" ht="21" customHeight="1" x14ac:dyDescent="0.25">
      <c r="A6298"/>
      <c r="B6298"/>
      <c r="C6298"/>
      <c r="D6298"/>
      <c r="E6298"/>
      <c r="F6298"/>
    </row>
    <row r="6299" spans="1:6" ht="21" customHeight="1" x14ac:dyDescent="0.25">
      <c r="A6299"/>
      <c r="B6299"/>
      <c r="C6299"/>
      <c r="D6299"/>
      <c r="E6299"/>
      <c r="F6299"/>
    </row>
    <row r="6300" spans="1:6" ht="21" customHeight="1" x14ac:dyDescent="0.25">
      <c r="A6300"/>
      <c r="B6300"/>
      <c r="C6300"/>
      <c r="D6300"/>
      <c r="E6300"/>
      <c r="F6300"/>
    </row>
    <row r="6301" spans="1:6" ht="21" customHeight="1" x14ac:dyDescent="0.25">
      <c r="A6301"/>
      <c r="B6301"/>
      <c r="C6301"/>
      <c r="D6301"/>
      <c r="E6301"/>
      <c r="F6301"/>
    </row>
    <row r="6302" spans="1:6" ht="21" customHeight="1" x14ac:dyDescent="0.25">
      <c r="A6302"/>
      <c r="B6302"/>
      <c r="C6302"/>
      <c r="D6302"/>
      <c r="E6302"/>
      <c r="F6302"/>
    </row>
    <row r="6303" spans="1:6" ht="21" customHeight="1" x14ac:dyDescent="0.25">
      <c r="A6303"/>
      <c r="B6303"/>
      <c r="C6303"/>
      <c r="D6303"/>
      <c r="E6303"/>
      <c r="F6303"/>
    </row>
    <row r="6304" spans="1:6" ht="21" customHeight="1" x14ac:dyDescent="0.25">
      <c r="A6304"/>
      <c r="B6304"/>
      <c r="C6304"/>
      <c r="D6304"/>
      <c r="E6304"/>
      <c r="F6304"/>
    </row>
    <row r="6305" spans="1:6" ht="21" customHeight="1" x14ac:dyDescent="0.25">
      <c r="A6305"/>
      <c r="B6305"/>
      <c r="C6305"/>
      <c r="D6305"/>
      <c r="E6305"/>
      <c r="F6305"/>
    </row>
    <row r="6306" spans="1:6" ht="21" customHeight="1" x14ac:dyDescent="0.25">
      <c r="A6306"/>
      <c r="B6306"/>
      <c r="C6306"/>
      <c r="D6306"/>
      <c r="E6306"/>
      <c r="F6306"/>
    </row>
    <row r="6307" spans="1:6" ht="21" customHeight="1" x14ac:dyDescent="0.25">
      <c r="A6307"/>
      <c r="B6307"/>
      <c r="C6307"/>
      <c r="D6307"/>
      <c r="E6307"/>
      <c r="F6307"/>
    </row>
    <row r="6308" spans="1:6" ht="21" customHeight="1" x14ac:dyDescent="0.25">
      <c r="A6308"/>
      <c r="B6308"/>
      <c r="C6308"/>
      <c r="D6308"/>
      <c r="E6308"/>
      <c r="F6308"/>
    </row>
    <row r="6309" spans="1:6" ht="21" customHeight="1" x14ac:dyDescent="0.25">
      <c r="A6309"/>
      <c r="B6309"/>
      <c r="C6309"/>
      <c r="D6309"/>
      <c r="E6309"/>
      <c r="F6309"/>
    </row>
    <row r="6310" spans="1:6" ht="21" customHeight="1" x14ac:dyDescent="0.25">
      <c r="A6310"/>
      <c r="B6310"/>
      <c r="C6310"/>
      <c r="D6310"/>
      <c r="E6310"/>
      <c r="F6310"/>
    </row>
    <row r="6311" spans="1:6" ht="23.1" customHeight="1" x14ac:dyDescent="0.25">
      <c r="A6311"/>
      <c r="B6311"/>
      <c r="C6311"/>
      <c r="D6311"/>
      <c r="E6311"/>
      <c r="F6311"/>
    </row>
    <row r="6312" spans="1:6" ht="21" customHeight="1" x14ac:dyDescent="0.25">
      <c r="A6312"/>
      <c r="B6312"/>
      <c r="C6312"/>
      <c r="D6312"/>
      <c r="E6312"/>
      <c r="F6312"/>
    </row>
    <row r="6313" spans="1:6" ht="21" customHeight="1" x14ac:dyDescent="0.25">
      <c r="A6313"/>
      <c r="B6313"/>
      <c r="C6313"/>
      <c r="D6313"/>
      <c r="E6313"/>
      <c r="F6313"/>
    </row>
    <row r="6314" spans="1:6" ht="21" customHeight="1" x14ac:dyDescent="0.25">
      <c r="A6314"/>
      <c r="B6314"/>
      <c r="C6314"/>
      <c r="D6314"/>
      <c r="E6314"/>
      <c r="F6314"/>
    </row>
    <row r="6315" spans="1:6" ht="21" customHeight="1" x14ac:dyDescent="0.25">
      <c r="A6315"/>
      <c r="B6315"/>
      <c r="C6315"/>
      <c r="D6315"/>
      <c r="E6315"/>
      <c r="F6315"/>
    </row>
    <row r="6316" spans="1:6" ht="21" customHeight="1" x14ac:dyDescent="0.25">
      <c r="A6316"/>
      <c r="B6316"/>
      <c r="C6316"/>
      <c r="D6316"/>
      <c r="E6316"/>
      <c r="F6316"/>
    </row>
    <row r="6317" spans="1:6" ht="21" customHeight="1" x14ac:dyDescent="0.25">
      <c r="A6317"/>
      <c r="B6317"/>
      <c r="C6317"/>
      <c r="D6317"/>
      <c r="E6317"/>
      <c r="F6317"/>
    </row>
    <row r="6318" spans="1:6" ht="21" customHeight="1" x14ac:dyDescent="0.25">
      <c r="A6318"/>
      <c r="B6318"/>
      <c r="C6318"/>
      <c r="D6318"/>
      <c r="E6318"/>
      <c r="F6318"/>
    </row>
    <row r="6319" spans="1:6" ht="21" customHeight="1" x14ac:dyDescent="0.25">
      <c r="A6319"/>
      <c r="B6319"/>
      <c r="C6319"/>
      <c r="D6319"/>
      <c r="E6319"/>
      <c r="F6319"/>
    </row>
    <row r="6320" spans="1:6" ht="21" customHeight="1" x14ac:dyDescent="0.25">
      <c r="A6320"/>
      <c r="B6320"/>
      <c r="C6320"/>
      <c r="D6320"/>
      <c r="E6320"/>
      <c r="F6320"/>
    </row>
    <row r="6321" spans="1:6" ht="21" customHeight="1" x14ac:dyDescent="0.25">
      <c r="A6321"/>
      <c r="B6321"/>
      <c r="C6321"/>
      <c r="D6321"/>
      <c r="E6321"/>
      <c r="F6321"/>
    </row>
    <row r="6322" spans="1:6" ht="21" customHeight="1" x14ac:dyDescent="0.25">
      <c r="A6322"/>
      <c r="B6322"/>
      <c r="C6322"/>
      <c r="D6322"/>
      <c r="E6322"/>
      <c r="F6322"/>
    </row>
    <row r="6323" spans="1:6" ht="21" customHeight="1" x14ac:dyDescent="0.25">
      <c r="A6323"/>
      <c r="B6323"/>
      <c r="C6323"/>
      <c r="D6323"/>
      <c r="E6323"/>
      <c r="F6323"/>
    </row>
    <row r="6324" spans="1:6" ht="21" customHeight="1" x14ac:dyDescent="0.25">
      <c r="A6324"/>
      <c r="B6324"/>
      <c r="C6324"/>
      <c r="D6324"/>
      <c r="E6324"/>
      <c r="F6324"/>
    </row>
    <row r="6325" spans="1:6" ht="21" customHeight="1" x14ac:dyDescent="0.25">
      <c r="A6325"/>
      <c r="B6325"/>
      <c r="C6325"/>
      <c r="D6325"/>
      <c r="E6325"/>
      <c r="F6325"/>
    </row>
    <row r="6326" spans="1:6" ht="21" customHeight="1" x14ac:dyDescent="0.25">
      <c r="A6326"/>
      <c r="B6326"/>
      <c r="C6326"/>
      <c r="D6326"/>
      <c r="E6326"/>
      <c r="F6326"/>
    </row>
    <row r="6327" spans="1:6" ht="21" customHeight="1" x14ac:dyDescent="0.25">
      <c r="A6327"/>
      <c r="B6327"/>
      <c r="C6327"/>
      <c r="D6327"/>
      <c r="E6327"/>
      <c r="F6327"/>
    </row>
    <row r="6328" spans="1:6" ht="21" customHeight="1" x14ac:dyDescent="0.25">
      <c r="A6328"/>
      <c r="B6328"/>
      <c r="C6328"/>
      <c r="D6328"/>
      <c r="E6328"/>
      <c r="F6328"/>
    </row>
    <row r="6329" spans="1:6" ht="21" customHeight="1" x14ac:dyDescent="0.25">
      <c r="A6329"/>
      <c r="B6329"/>
      <c r="C6329"/>
      <c r="D6329"/>
      <c r="E6329"/>
      <c r="F6329"/>
    </row>
    <row r="6330" spans="1:6" ht="21" customHeight="1" x14ac:dyDescent="0.25">
      <c r="A6330"/>
      <c r="B6330"/>
      <c r="C6330"/>
      <c r="D6330"/>
      <c r="E6330"/>
      <c r="F6330"/>
    </row>
    <row r="6331" spans="1:6" ht="21" customHeight="1" x14ac:dyDescent="0.25">
      <c r="A6331"/>
      <c r="B6331"/>
      <c r="C6331"/>
      <c r="D6331"/>
      <c r="E6331"/>
      <c r="F6331"/>
    </row>
    <row r="6332" spans="1:6" ht="21" customHeight="1" x14ac:dyDescent="0.25">
      <c r="A6332"/>
      <c r="B6332"/>
      <c r="C6332"/>
      <c r="D6332"/>
      <c r="E6332"/>
      <c r="F6332"/>
    </row>
    <row r="6333" spans="1:6" ht="21" customHeight="1" x14ac:dyDescent="0.25">
      <c r="A6333"/>
      <c r="B6333"/>
      <c r="C6333"/>
      <c r="D6333"/>
      <c r="E6333"/>
      <c r="F6333"/>
    </row>
    <row r="6334" spans="1:6" ht="21" customHeight="1" x14ac:dyDescent="0.25">
      <c r="A6334"/>
      <c r="B6334"/>
      <c r="C6334"/>
      <c r="D6334"/>
      <c r="E6334"/>
      <c r="F6334"/>
    </row>
    <row r="6335" spans="1:6" ht="21" customHeight="1" x14ac:dyDescent="0.25">
      <c r="A6335"/>
      <c r="B6335"/>
      <c r="C6335"/>
      <c r="D6335"/>
      <c r="E6335"/>
      <c r="F6335"/>
    </row>
    <row r="6336" spans="1:6" ht="21" customHeight="1" x14ac:dyDescent="0.25">
      <c r="A6336"/>
      <c r="B6336"/>
      <c r="C6336"/>
      <c r="D6336"/>
      <c r="E6336"/>
      <c r="F6336"/>
    </row>
    <row r="6337" spans="1:6" ht="23.1" customHeight="1" x14ac:dyDescent="0.25">
      <c r="A6337"/>
      <c r="B6337"/>
      <c r="C6337"/>
      <c r="D6337"/>
      <c r="E6337"/>
      <c r="F6337"/>
    </row>
    <row r="6338" spans="1:6" ht="21" customHeight="1" x14ac:dyDescent="0.25">
      <c r="A6338"/>
      <c r="B6338"/>
      <c r="C6338"/>
      <c r="D6338"/>
      <c r="E6338"/>
      <c r="F6338"/>
    </row>
    <row r="6339" spans="1:6" ht="21" customHeight="1" x14ac:dyDescent="0.25">
      <c r="A6339"/>
      <c r="B6339"/>
      <c r="C6339"/>
      <c r="D6339"/>
      <c r="E6339"/>
      <c r="F6339"/>
    </row>
    <row r="6340" spans="1:6" ht="21" customHeight="1" x14ac:dyDescent="0.25">
      <c r="A6340"/>
      <c r="B6340"/>
      <c r="C6340"/>
      <c r="D6340"/>
      <c r="E6340"/>
      <c r="F6340"/>
    </row>
    <row r="6341" spans="1:6" ht="23.1" customHeight="1" x14ac:dyDescent="0.25">
      <c r="A6341"/>
      <c r="B6341"/>
      <c r="C6341"/>
      <c r="D6341"/>
      <c r="E6341"/>
      <c r="F6341"/>
    </row>
    <row r="6342" spans="1:6" ht="21" customHeight="1" x14ac:dyDescent="0.25">
      <c r="A6342"/>
      <c r="B6342"/>
      <c r="C6342"/>
      <c r="D6342"/>
      <c r="E6342"/>
      <c r="F6342"/>
    </row>
    <row r="6343" spans="1:6" ht="21" customHeight="1" x14ac:dyDescent="0.25">
      <c r="A6343"/>
      <c r="B6343"/>
      <c r="C6343"/>
      <c r="D6343"/>
      <c r="E6343"/>
      <c r="F6343"/>
    </row>
    <row r="6344" spans="1:6" ht="21" customHeight="1" x14ac:dyDescent="0.25">
      <c r="A6344"/>
      <c r="B6344"/>
      <c r="C6344"/>
      <c r="D6344"/>
      <c r="E6344"/>
      <c r="F6344"/>
    </row>
    <row r="6345" spans="1:6" ht="21" customHeight="1" x14ac:dyDescent="0.25">
      <c r="A6345"/>
      <c r="B6345"/>
      <c r="C6345"/>
      <c r="D6345"/>
      <c r="E6345"/>
      <c r="F6345"/>
    </row>
    <row r="6346" spans="1:6" ht="21" customHeight="1" x14ac:dyDescent="0.25">
      <c r="A6346"/>
      <c r="B6346"/>
      <c r="C6346"/>
      <c r="D6346"/>
      <c r="E6346"/>
      <c r="F6346"/>
    </row>
    <row r="6347" spans="1:6" ht="39" customHeight="1" x14ac:dyDescent="0.25">
      <c r="A6347"/>
      <c r="B6347"/>
      <c r="C6347"/>
      <c r="D6347"/>
      <c r="E6347"/>
      <c r="F6347"/>
    </row>
    <row r="6348" spans="1:6" ht="21" customHeight="1" x14ac:dyDescent="0.25">
      <c r="A6348"/>
      <c r="B6348"/>
      <c r="C6348"/>
      <c r="D6348"/>
      <c r="E6348"/>
      <c r="F6348"/>
    </row>
    <row r="6349" spans="1:6" ht="21" customHeight="1" x14ac:dyDescent="0.25">
      <c r="A6349"/>
      <c r="B6349"/>
      <c r="C6349"/>
      <c r="D6349"/>
      <c r="E6349"/>
      <c r="F6349"/>
    </row>
    <row r="6350" spans="1:6" ht="21" customHeight="1" x14ac:dyDescent="0.25">
      <c r="A6350"/>
      <c r="B6350"/>
      <c r="C6350"/>
      <c r="D6350"/>
      <c r="E6350"/>
      <c r="F6350"/>
    </row>
    <row r="6351" spans="1:6" ht="21" customHeight="1" x14ac:dyDescent="0.25">
      <c r="A6351"/>
      <c r="B6351"/>
      <c r="C6351"/>
      <c r="D6351"/>
      <c r="E6351"/>
      <c r="F6351"/>
    </row>
    <row r="6352" spans="1:6" ht="21" customHeight="1" x14ac:dyDescent="0.25">
      <c r="A6352"/>
      <c r="B6352"/>
      <c r="C6352"/>
      <c r="D6352"/>
      <c r="E6352"/>
      <c r="F6352"/>
    </row>
    <row r="6353" spans="1:6" ht="21" customHeight="1" x14ac:dyDescent="0.25">
      <c r="A6353"/>
      <c r="B6353"/>
      <c r="C6353"/>
      <c r="D6353"/>
      <c r="E6353"/>
      <c r="F6353"/>
    </row>
    <row r="6354" spans="1:6" ht="21" customHeight="1" x14ac:dyDescent="0.25">
      <c r="A6354"/>
      <c r="B6354"/>
      <c r="C6354"/>
      <c r="D6354"/>
      <c r="E6354"/>
      <c r="F6354"/>
    </row>
    <row r="6355" spans="1:6" ht="21" customHeight="1" x14ac:dyDescent="0.25">
      <c r="A6355"/>
      <c r="B6355"/>
      <c r="C6355"/>
      <c r="D6355"/>
      <c r="E6355"/>
      <c r="F6355"/>
    </row>
    <row r="6356" spans="1:6" ht="21" customHeight="1" x14ac:dyDescent="0.25">
      <c r="A6356"/>
      <c r="B6356"/>
      <c r="C6356"/>
      <c r="D6356"/>
      <c r="E6356"/>
      <c r="F6356"/>
    </row>
    <row r="6357" spans="1:6" ht="21" customHeight="1" x14ac:dyDescent="0.25">
      <c r="A6357"/>
      <c r="B6357"/>
      <c r="C6357"/>
      <c r="D6357"/>
      <c r="E6357"/>
      <c r="F6357"/>
    </row>
    <row r="6358" spans="1:6" ht="21" customHeight="1" x14ac:dyDescent="0.25">
      <c r="A6358"/>
      <c r="B6358"/>
      <c r="C6358"/>
      <c r="D6358"/>
      <c r="E6358"/>
      <c r="F6358"/>
    </row>
    <row r="6359" spans="1:6" ht="21" customHeight="1" x14ac:dyDescent="0.25">
      <c r="A6359"/>
      <c r="B6359"/>
      <c r="C6359"/>
      <c r="D6359"/>
      <c r="E6359"/>
      <c r="F6359"/>
    </row>
    <row r="6360" spans="1:6" ht="21" customHeight="1" x14ac:dyDescent="0.25">
      <c r="A6360"/>
      <c r="B6360"/>
      <c r="C6360"/>
      <c r="D6360"/>
      <c r="E6360"/>
      <c r="F6360"/>
    </row>
    <row r="6361" spans="1:6" ht="23.1" customHeight="1" x14ac:dyDescent="0.25">
      <c r="A6361"/>
      <c r="B6361"/>
      <c r="C6361"/>
      <c r="D6361"/>
      <c r="E6361"/>
      <c r="F6361"/>
    </row>
    <row r="6362" spans="1:6" ht="21" customHeight="1" x14ac:dyDescent="0.25">
      <c r="A6362"/>
      <c r="B6362"/>
      <c r="C6362"/>
      <c r="D6362"/>
      <c r="E6362"/>
      <c r="F6362"/>
    </row>
    <row r="6363" spans="1:6" ht="21" customHeight="1" x14ac:dyDescent="0.25">
      <c r="A6363"/>
      <c r="B6363"/>
      <c r="C6363"/>
      <c r="D6363"/>
      <c r="E6363"/>
      <c r="F6363"/>
    </row>
    <row r="6364" spans="1:6" ht="21" customHeight="1" x14ac:dyDescent="0.25">
      <c r="A6364"/>
      <c r="B6364"/>
      <c r="C6364"/>
      <c r="D6364"/>
      <c r="E6364"/>
      <c r="F6364"/>
    </row>
    <row r="6365" spans="1:6" ht="21" customHeight="1" x14ac:dyDescent="0.25">
      <c r="A6365"/>
      <c r="B6365"/>
      <c r="C6365"/>
      <c r="D6365"/>
      <c r="E6365"/>
      <c r="F6365"/>
    </row>
    <row r="6366" spans="1:6" ht="21" customHeight="1" x14ac:dyDescent="0.25">
      <c r="A6366"/>
      <c r="B6366"/>
      <c r="C6366"/>
      <c r="D6366"/>
      <c r="E6366"/>
      <c r="F6366"/>
    </row>
    <row r="6367" spans="1:6" ht="21" customHeight="1" x14ac:dyDescent="0.25">
      <c r="A6367"/>
      <c r="B6367"/>
      <c r="C6367"/>
      <c r="D6367"/>
      <c r="E6367"/>
      <c r="F6367"/>
    </row>
    <row r="6368" spans="1:6" ht="21" customHeight="1" x14ac:dyDescent="0.25">
      <c r="A6368"/>
      <c r="B6368"/>
      <c r="C6368"/>
      <c r="D6368"/>
      <c r="E6368"/>
      <c r="F6368"/>
    </row>
    <row r="6369" spans="1:6" ht="21" customHeight="1" x14ac:dyDescent="0.25">
      <c r="A6369"/>
      <c r="B6369"/>
      <c r="C6369"/>
      <c r="D6369"/>
      <c r="E6369"/>
      <c r="F6369"/>
    </row>
    <row r="6370" spans="1:6" ht="39" customHeight="1" x14ac:dyDescent="0.25">
      <c r="A6370"/>
      <c r="B6370"/>
      <c r="C6370"/>
      <c r="D6370"/>
      <c r="E6370"/>
      <c r="F6370"/>
    </row>
    <row r="6371" spans="1:6" ht="21" customHeight="1" x14ac:dyDescent="0.25">
      <c r="A6371"/>
      <c r="B6371"/>
      <c r="C6371"/>
      <c r="D6371"/>
      <c r="E6371"/>
      <c r="F6371"/>
    </row>
    <row r="6372" spans="1:6" ht="21" customHeight="1" x14ac:dyDescent="0.25">
      <c r="A6372"/>
      <c r="B6372"/>
      <c r="C6372"/>
      <c r="D6372"/>
      <c r="E6372"/>
      <c r="F6372"/>
    </row>
    <row r="6373" spans="1:6" ht="21" customHeight="1" x14ac:dyDescent="0.25">
      <c r="A6373"/>
      <c r="B6373"/>
      <c r="C6373"/>
      <c r="D6373"/>
      <c r="E6373"/>
      <c r="F6373"/>
    </row>
    <row r="6374" spans="1:6" ht="21" customHeight="1" x14ac:dyDescent="0.25">
      <c r="A6374"/>
      <c r="B6374"/>
      <c r="C6374"/>
      <c r="D6374"/>
      <c r="E6374"/>
      <c r="F6374"/>
    </row>
    <row r="6375" spans="1:6" ht="21" customHeight="1" x14ac:dyDescent="0.25">
      <c r="A6375"/>
      <c r="B6375"/>
      <c r="C6375"/>
      <c r="D6375"/>
      <c r="E6375"/>
      <c r="F6375"/>
    </row>
    <row r="6376" spans="1:6" ht="21" customHeight="1" x14ac:dyDescent="0.25">
      <c r="A6376"/>
      <c r="B6376"/>
      <c r="C6376"/>
      <c r="D6376"/>
      <c r="E6376"/>
      <c r="F6376"/>
    </row>
    <row r="6377" spans="1:6" ht="21" customHeight="1" x14ac:dyDescent="0.25">
      <c r="A6377"/>
      <c r="B6377"/>
      <c r="C6377"/>
      <c r="D6377"/>
      <c r="E6377"/>
      <c r="F6377"/>
    </row>
    <row r="6378" spans="1:6" ht="21" customHeight="1" x14ac:dyDescent="0.25">
      <c r="A6378"/>
      <c r="B6378"/>
      <c r="C6378"/>
      <c r="D6378"/>
      <c r="E6378"/>
      <c r="F6378"/>
    </row>
    <row r="6379" spans="1:6" ht="21" customHeight="1" x14ac:dyDescent="0.25">
      <c r="A6379"/>
      <c r="B6379"/>
      <c r="C6379"/>
      <c r="D6379"/>
      <c r="E6379"/>
      <c r="F6379"/>
    </row>
    <row r="6380" spans="1:6" ht="21" customHeight="1" x14ac:dyDescent="0.25">
      <c r="A6380"/>
      <c r="B6380"/>
      <c r="C6380"/>
      <c r="D6380"/>
      <c r="E6380"/>
      <c r="F6380"/>
    </row>
    <row r="6381" spans="1:6" ht="21" customHeight="1" x14ac:dyDescent="0.25">
      <c r="A6381"/>
      <c r="B6381"/>
      <c r="C6381"/>
      <c r="D6381"/>
      <c r="E6381"/>
      <c r="F6381"/>
    </row>
    <row r="6382" spans="1:6" ht="21" customHeight="1" x14ac:dyDescent="0.25">
      <c r="A6382"/>
      <c r="B6382"/>
      <c r="C6382"/>
      <c r="D6382"/>
      <c r="E6382"/>
      <c r="F6382"/>
    </row>
    <row r="6383" spans="1:6" ht="21" customHeight="1" x14ac:dyDescent="0.25">
      <c r="A6383"/>
      <c r="B6383"/>
      <c r="C6383"/>
      <c r="D6383"/>
      <c r="E6383"/>
      <c r="F6383"/>
    </row>
    <row r="6384" spans="1:6" ht="23.1" customHeight="1" x14ac:dyDescent="0.25">
      <c r="A6384"/>
      <c r="B6384"/>
      <c r="C6384"/>
      <c r="D6384"/>
      <c r="E6384"/>
      <c r="F6384"/>
    </row>
    <row r="6385" spans="1:6" ht="21" customHeight="1" x14ac:dyDescent="0.25">
      <c r="A6385"/>
      <c r="B6385"/>
      <c r="C6385"/>
      <c r="D6385"/>
      <c r="E6385"/>
      <c r="F6385"/>
    </row>
    <row r="6386" spans="1:6" ht="21" customHeight="1" x14ac:dyDescent="0.25">
      <c r="A6386"/>
      <c r="B6386"/>
      <c r="C6386"/>
      <c r="D6386"/>
      <c r="E6386"/>
      <c r="F6386"/>
    </row>
    <row r="6387" spans="1:6" ht="21" customHeight="1" x14ac:dyDescent="0.25">
      <c r="A6387"/>
      <c r="B6387"/>
      <c r="C6387"/>
      <c r="D6387"/>
      <c r="E6387"/>
      <c r="F6387"/>
    </row>
    <row r="6388" spans="1:6" ht="21" customHeight="1" x14ac:dyDescent="0.25">
      <c r="A6388"/>
      <c r="B6388"/>
      <c r="C6388"/>
      <c r="D6388"/>
      <c r="E6388"/>
      <c r="F6388"/>
    </row>
    <row r="6389" spans="1:6" ht="21" customHeight="1" x14ac:dyDescent="0.25">
      <c r="A6389"/>
      <c r="B6389"/>
      <c r="C6389"/>
      <c r="D6389"/>
      <c r="E6389"/>
      <c r="F6389"/>
    </row>
    <row r="6390" spans="1:6" ht="21" customHeight="1" x14ac:dyDescent="0.25">
      <c r="A6390"/>
      <c r="B6390"/>
      <c r="C6390"/>
      <c r="D6390"/>
      <c r="E6390"/>
      <c r="F6390"/>
    </row>
    <row r="6391" spans="1:6" ht="39" customHeight="1" x14ac:dyDescent="0.25">
      <c r="A6391"/>
      <c r="B6391"/>
      <c r="C6391"/>
      <c r="D6391"/>
      <c r="E6391"/>
      <c r="F6391"/>
    </row>
    <row r="6392" spans="1:6" ht="21" customHeight="1" x14ac:dyDescent="0.25">
      <c r="A6392"/>
      <c r="B6392"/>
      <c r="C6392"/>
      <c r="D6392"/>
      <c r="E6392"/>
      <c r="F6392"/>
    </row>
    <row r="6393" spans="1:6" ht="21" customHeight="1" x14ac:dyDescent="0.25">
      <c r="A6393"/>
      <c r="B6393"/>
      <c r="C6393"/>
      <c r="D6393"/>
      <c r="E6393"/>
      <c r="F6393"/>
    </row>
    <row r="6394" spans="1:6" ht="21" customHeight="1" x14ac:dyDescent="0.25">
      <c r="A6394"/>
      <c r="B6394"/>
      <c r="C6394"/>
      <c r="D6394"/>
      <c r="E6394"/>
      <c r="F6394"/>
    </row>
    <row r="6395" spans="1:6" ht="39" customHeight="1" x14ac:dyDescent="0.25">
      <c r="A6395"/>
      <c r="B6395"/>
      <c r="C6395"/>
      <c r="D6395"/>
      <c r="E6395"/>
      <c r="F6395"/>
    </row>
    <row r="6396" spans="1:6" ht="21" customHeight="1" x14ac:dyDescent="0.25">
      <c r="A6396"/>
      <c r="B6396"/>
      <c r="C6396"/>
      <c r="D6396"/>
      <c r="E6396"/>
      <c r="F6396"/>
    </row>
    <row r="6397" spans="1:6" ht="21" customHeight="1" x14ac:dyDescent="0.25">
      <c r="A6397"/>
      <c r="B6397"/>
      <c r="C6397"/>
      <c r="D6397"/>
      <c r="E6397"/>
      <c r="F6397"/>
    </row>
    <row r="6398" spans="1:6" ht="21" customHeight="1" x14ac:dyDescent="0.25">
      <c r="A6398"/>
      <c r="B6398"/>
      <c r="C6398"/>
      <c r="D6398"/>
      <c r="E6398"/>
      <c r="F6398"/>
    </row>
    <row r="6399" spans="1:6" ht="21" customHeight="1" x14ac:dyDescent="0.25">
      <c r="A6399"/>
      <c r="B6399"/>
      <c r="C6399"/>
      <c r="D6399"/>
      <c r="E6399"/>
      <c r="F6399"/>
    </row>
    <row r="6400" spans="1:6" ht="21" customHeight="1" x14ac:dyDescent="0.25">
      <c r="A6400"/>
      <c r="B6400"/>
      <c r="C6400"/>
      <c r="D6400"/>
      <c r="E6400"/>
      <c r="F6400"/>
    </row>
    <row r="6401" spans="1:6" ht="21" customHeight="1" x14ac:dyDescent="0.25">
      <c r="A6401"/>
      <c r="B6401"/>
      <c r="C6401"/>
      <c r="D6401"/>
      <c r="E6401"/>
      <c r="F6401"/>
    </row>
    <row r="6402" spans="1:6" ht="21" customHeight="1" x14ac:dyDescent="0.25">
      <c r="A6402"/>
      <c r="B6402"/>
      <c r="C6402"/>
      <c r="D6402"/>
      <c r="E6402"/>
      <c r="F6402"/>
    </row>
    <row r="6403" spans="1:6" ht="21" customHeight="1" x14ac:dyDescent="0.25">
      <c r="A6403"/>
      <c r="B6403"/>
      <c r="C6403"/>
      <c r="D6403"/>
      <c r="E6403"/>
      <c r="F6403"/>
    </row>
    <row r="6404" spans="1:6" ht="21" customHeight="1" x14ac:dyDescent="0.25">
      <c r="A6404"/>
      <c r="B6404"/>
      <c r="C6404"/>
      <c r="D6404"/>
      <c r="E6404"/>
      <c r="F6404"/>
    </row>
    <row r="6405" spans="1:6" ht="21" customHeight="1" x14ac:dyDescent="0.25">
      <c r="A6405"/>
      <c r="B6405"/>
      <c r="C6405"/>
      <c r="D6405"/>
      <c r="E6405"/>
      <c r="F6405"/>
    </row>
    <row r="6406" spans="1:6" ht="21" customHeight="1" x14ac:dyDescent="0.25">
      <c r="A6406"/>
      <c r="B6406"/>
      <c r="C6406"/>
      <c r="D6406"/>
      <c r="E6406"/>
      <c r="F6406"/>
    </row>
    <row r="6407" spans="1:6" ht="21" customHeight="1" x14ac:dyDescent="0.25">
      <c r="A6407"/>
      <c r="B6407"/>
      <c r="C6407"/>
      <c r="D6407"/>
      <c r="E6407"/>
      <c r="F6407"/>
    </row>
    <row r="6408" spans="1:6" ht="21" customHeight="1" x14ac:dyDescent="0.25">
      <c r="A6408"/>
      <c r="B6408"/>
      <c r="C6408"/>
      <c r="D6408"/>
      <c r="E6408"/>
      <c r="F6408"/>
    </row>
    <row r="6409" spans="1:6" ht="23.1" customHeight="1" x14ac:dyDescent="0.25">
      <c r="A6409"/>
      <c r="B6409"/>
      <c r="C6409"/>
      <c r="D6409"/>
      <c r="E6409"/>
      <c r="F6409"/>
    </row>
    <row r="6410" spans="1:6" ht="21" customHeight="1" x14ac:dyDescent="0.25">
      <c r="A6410"/>
      <c r="B6410"/>
      <c r="C6410"/>
      <c r="D6410"/>
      <c r="E6410"/>
      <c r="F6410"/>
    </row>
    <row r="6411" spans="1:6" ht="21" customHeight="1" x14ac:dyDescent="0.25">
      <c r="A6411"/>
      <c r="B6411"/>
      <c r="C6411"/>
      <c r="D6411"/>
      <c r="E6411"/>
      <c r="F6411"/>
    </row>
    <row r="6412" spans="1:6" ht="21" customHeight="1" x14ac:dyDescent="0.25">
      <c r="A6412"/>
      <c r="B6412"/>
      <c r="C6412"/>
      <c r="D6412"/>
      <c r="E6412"/>
      <c r="F6412"/>
    </row>
    <row r="6413" spans="1:6" ht="21" customHeight="1" x14ac:dyDescent="0.25">
      <c r="A6413"/>
      <c r="B6413"/>
      <c r="C6413"/>
      <c r="D6413"/>
      <c r="E6413"/>
      <c r="F6413"/>
    </row>
    <row r="6414" spans="1:6" ht="21" customHeight="1" x14ac:dyDescent="0.25">
      <c r="A6414"/>
      <c r="B6414"/>
      <c r="C6414"/>
      <c r="D6414"/>
      <c r="E6414"/>
      <c r="F6414"/>
    </row>
    <row r="6415" spans="1:6" ht="21" customHeight="1" x14ac:dyDescent="0.25">
      <c r="A6415"/>
      <c r="B6415"/>
      <c r="C6415"/>
      <c r="D6415"/>
      <c r="E6415"/>
      <c r="F6415"/>
    </row>
    <row r="6416" spans="1:6" ht="39" customHeight="1" x14ac:dyDescent="0.25">
      <c r="A6416"/>
      <c r="B6416"/>
      <c r="C6416"/>
      <c r="D6416"/>
      <c r="E6416"/>
      <c r="F6416"/>
    </row>
    <row r="6417" spans="1:6" ht="39" customHeight="1" x14ac:dyDescent="0.25">
      <c r="A6417"/>
      <c r="B6417"/>
      <c r="C6417"/>
      <c r="D6417"/>
      <c r="E6417"/>
      <c r="F6417"/>
    </row>
    <row r="6418" spans="1:6" ht="21" customHeight="1" x14ac:dyDescent="0.25">
      <c r="A6418"/>
      <c r="B6418"/>
      <c r="C6418"/>
      <c r="D6418"/>
      <c r="E6418"/>
      <c r="F6418"/>
    </row>
    <row r="6419" spans="1:6" ht="21" customHeight="1" x14ac:dyDescent="0.25">
      <c r="A6419"/>
      <c r="B6419"/>
      <c r="C6419"/>
      <c r="D6419"/>
      <c r="E6419"/>
      <c r="F6419"/>
    </row>
    <row r="6420" spans="1:6" ht="21" customHeight="1" x14ac:dyDescent="0.25">
      <c r="A6420"/>
      <c r="B6420"/>
      <c r="C6420"/>
      <c r="D6420"/>
      <c r="E6420"/>
      <c r="F6420"/>
    </row>
    <row r="6421" spans="1:6" ht="39" customHeight="1" x14ac:dyDescent="0.25">
      <c r="A6421"/>
      <c r="B6421"/>
      <c r="C6421"/>
      <c r="D6421"/>
      <c r="E6421"/>
      <c r="F6421"/>
    </row>
    <row r="6422" spans="1:6" ht="21" customHeight="1" x14ac:dyDescent="0.25">
      <c r="A6422"/>
      <c r="B6422"/>
      <c r="C6422"/>
      <c r="D6422"/>
      <c r="E6422"/>
      <c r="F6422"/>
    </row>
    <row r="6423" spans="1:6" ht="21" customHeight="1" x14ac:dyDescent="0.25">
      <c r="A6423"/>
      <c r="B6423"/>
      <c r="C6423"/>
      <c r="D6423"/>
      <c r="E6423"/>
      <c r="F6423"/>
    </row>
    <row r="6424" spans="1:6" ht="21" customHeight="1" x14ac:dyDescent="0.25">
      <c r="A6424"/>
      <c r="B6424"/>
      <c r="C6424"/>
      <c r="D6424"/>
      <c r="E6424"/>
      <c r="F6424"/>
    </row>
    <row r="6425" spans="1:6" ht="21" customHeight="1" x14ac:dyDescent="0.25">
      <c r="A6425"/>
      <c r="B6425"/>
      <c r="C6425"/>
      <c r="D6425"/>
      <c r="E6425"/>
      <c r="F6425"/>
    </row>
    <row r="6426" spans="1:6" ht="21" customHeight="1" x14ac:dyDescent="0.25">
      <c r="A6426"/>
      <c r="B6426"/>
      <c r="C6426"/>
      <c r="D6426"/>
      <c r="E6426"/>
      <c r="F6426"/>
    </row>
    <row r="6427" spans="1:6" ht="21" customHeight="1" x14ac:dyDescent="0.25">
      <c r="A6427"/>
      <c r="B6427"/>
      <c r="C6427"/>
      <c r="D6427"/>
      <c r="E6427"/>
      <c r="F6427"/>
    </row>
    <row r="6428" spans="1:6" ht="21" customHeight="1" x14ac:dyDescent="0.25">
      <c r="A6428"/>
      <c r="B6428"/>
      <c r="C6428"/>
      <c r="D6428"/>
      <c r="E6428"/>
      <c r="F6428"/>
    </row>
    <row r="6429" spans="1:6" ht="21" customHeight="1" x14ac:dyDescent="0.25">
      <c r="A6429"/>
      <c r="B6429"/>
      <c r="C6429"/>
      <c r="D6429"/>
      <c r="E6429"/>
      <c r="F6429"/>
    </row>
    <row r="6430" spans="1:6" ht="21" customHeight="1" x14ac:dyDescent="0.25">
      <c r="A6430"/>
      <c r="B6430"/>
      <c r="C6430"/>
      <c r="D6430"/>
      <c r="E6430"/>
      <c r="F6430"/>
    </row>
    <row r="6431" spans="1:6" ht="21" customHeight="1" x14ac:dyDescent="0.25">
      <c r="A6431"/>
      <c r="B6431"/>
      <c r="C6431"/>
      <c r="D6431"/>
      <c r="E6431"/>
      <c r="F6431"/>
    </row>
    <row r="6432" spans="1:6" ht="21" customHeight="1" x14ac:dyDescent="0.25">
      <c r="A6432"/>
      <c r="B6432"/>
      <c r="C6432"/>
      <c r="D6432"/>
      <c r="E6432"/>
      <c r="F6432"/>
    </row>
    <row r="6433" spans="1:6" ht="21" customHeight="1" x14ac:dyDescent="0.25">
      <c r="A6433"/>
      <c r="B6433"/>
      <c r="C6433"/>
      <c r="D6433"/>
      <c r="E6433"/>
      <c r="F6433"/>
    </row>
    <row r="6434" spans="1:6" ht="21" customHeight="1" x14ac:dyDescent="0.25">
      <c r="A6434"/>
      <c r="B6434"/>
      <c r="C6434"/>
      <c r="D6434"/>
      <c r="E6434"/>
      <c r="F6434"/>
    </row>
    <row r="6435" spans="1:6" ht="23.1" customHeight="1" x14ac:dyDescent="0.25">
      <c r="A6435"/>
      <c r="B6435"/>
      <c r="C6435"/>
      <c r="D6435"/>
      <c r="E6435"/>
      <c r="F6435"/>
    </row>
    <row r="6436" spans="1:6" ht="21" customHeight="1" x14ac:dyDescent="0.25">
      <c r="A6436"/>
      <c r="B6436"/>
      <c r="C6436"/>
      <c r="D6436"/>
      <c r="E6436"/>
      <c r="F6436"/>
    </row>
    <row r="6437" spans="1:6" ht="21" customHeight="1" x14ac:dyDescent="0.25">
      <c r="A6437"/>
      <c r="B6437"/>
      <c r="C6437"/>
      <c r="D6437"/>
      <c r="E6437"/>
      <c r="F6437"/>
    </row>
    <row r="6438" spans="1:6" ht="21" customHeight="1" x14ac:dyDescent="0.25">
      <c r="A6438"/>
      <c r="B6438"/>
      <c r="C6438"/>
      <c r="D6438"/>
      <c r="E6438"/>
      <c r="F6438"/>
    </row>
    <row r="6439" spans="1:6" ht="21" customHeight="1" x14ac:dyDescent="0.25">
      <c r="A6439"/>
      <c r="B6439"/>
      <c r="C6439"/>
      <c r="D6439"/>
      <c r="E6439"/>
      <c r="F6439"/>
    </row>
    <row r="6440" spans="1:6" ht="21" customHeight="1" x14ac:dyDescent="0.25">
      <c r="A6440"/>
      <c r="B6440"/>
      <c r="C6440"/>
      <c r="D6440"/>
      <c r="E6440"/>
      <c r="F6440"/>
    </row>
    <row r="6441" spans="1:6" ht="21" customHeight="1" x14ac:dyDescent="0.25">
      <c r="A6441"/>
      <c r="B6441"/>
      <c r="C6441"/>
      <c r="D6441"/>
      <c r="E6441"/>
      <c r="F6441"/>
    </row>
    <row r="6442" spans="1:6" ht="39" customHeight="1" x14ac:dyDescent="0.25">
      <c r="A6442"/>
      <c r="B6442"/>
      <c r="C6442"/>
      <c r="D6442"/>
      <c r="E6442"/>
      <c r="F6442"/>
    </row>
    <row r="6443" spans="1:6" ht="39" customHeight="1" x14ac:dyDescent="0.25">
      <c r="A6443"/>
      <c r="B6443"/>
      <c r="C6443"/>
      <c r="D6443"/>
      <c r="E6443"/>
      <c r="F6443"/>
    </row>
    <row r="6444" spans="1:6" ht="21" customHeight="1" x14ac:dyDescent="0.25">
      <c r="A6444"/>
      <c r="B6444"/>
      <c r="C6444"/>
      <c r="D6444"/>
      <c r="E6444"/>
      <c r="F6444"/>
    </row>
    <row r="6445" spans="1:6" ht="21" customHeight="1" x14ac:dyDescent="0.25">
      <c r="A6445"/>
      <c r="B6445"/>
      <c r="C6445"/>
      <c r="D6445"/>
      <c r="E6445"/>
      <c r="F6445"/>
    </row>
    <row r="6446" spans="1:6" ht="21" customHeight="1" x14ac:dyDescent="0.25">
      <c r="A6446"/>
      <c r="B6446"/>
      <c r="C6446"/>
      <c r="D6446"/>
      <c r="E6446"/>
      <c r="F6446"/>
    </row>
    <row r="6447" spans="1:6" ht="39" customHeight="1" x14ac:dyDescent="0.25">
      <c r="A6447"/>
      <c r="B6447"/>
      <c r="C6447"/>
      <c r="D6447"/>
      <c r="E6447"/>
      <c r="F6447"/>
    </row>
    <row r="6448" spans="1:6" ht="21" customHeight="1" x14ac:dyDescent="0.25">
      <c r="A6448"/>
      <c r="B6448"/>
      <c r="C6448"/>
      <c r="D6448"/>
      <c r="E6448"/>
      <c r="F6448"/>
    </row>
    <row r="6449" spans="1:6" ht="21" customHeight="1" x14ac:dyDescent="0.25">
      <c r="A6449"/>
      <c r="B6449"/>
      <c r="C6449"/>
      <c r="D6449"/>
      <c r="E6449"/>
      <c r="F6449"/>
    </row>
    <row r="6450" spans="1:6" ht="21" customHeight="1" x14ac:dyDescent="0.25">
      <c r="A6450"/>
      <c r="B6450"/>
      <c r="C6450"/>
      <c r="D6450"/>
      <c r="E6450"/>
      <c r="F6450"/>
    </row>
    <row r="6451" spans="1:6" ht="21" customHeight="1" x14ac:dyDescent="0.25">
      <c r="A6451"/>
      <c r="B6451"/>
      <c r="C6451"/>
      <c r="D6451"/>
      <c r="E6451"/>
      <c r="F6451"/>
    </row>
    <row r="6452" spans="1:6" ht="21" customHeight="1" x14ac:dyDescent="0.25">
      <c r="A6452"/>
      <c r="B6452"/>
      <c r="C6452"/>
      <c r="D6452"/>
      <c r="E6452"/>
      <c r="F6452"/>
    </row>
    <row r="6453" spans="1:6" ht="21" customHeight="1" x14ac:dyDescent="0.25">
      <c r="A6453"/>
      <c r="B6453"/>
      <c r="C6453"/>
      <c r="D6453"/>
      <c r="E6453"/>
      <c r="F6453"/>
    </row>
    <row r="6454" spans="1:6" ht="21" customHeight="1" x14ac:dyDescent="0.25">
      <c r="A6454"/>
      <c r="B6454"/>
      <c r="C6454"/>
      <c r="D6454"/>
      <c r="E6454"/>
      <c r="F6454"/>
    </row>
    <row r="6455" spans="1:6" ht="21" customHeight="1" x14ac:dyDescent="0.25">
      <c r="A6455"/>
      <c r="B6455"/>
      <c r="C6455"/>
      <c r="D6455"/>
      <c r="E6455"/>
      <c r="F6455"/>
    </row>
    <row r="6456" spans="1:6" ht="21" customHeight="1" x14ac:dyDescent="0.25">
      <c r="A6456"/>
      <c r="B6456"/>
      <c r="C6456"/>
      <c r="D6456"/>
      <c r="E6456"/>
      <c r="F6456"/>
    </row>
    <row r="6457" spans="1:6" ht="21" customHeight="1" x14ac:dyDescent="0.25">
      <c r="A6457"/>
      <c r="B6457"/>
      <c r="C6457"/>
      <c r="D6457"/>
      <c r="E6457"/>
      <c r="F6457"/>
    </row>
    <row r="6458" spans="1:6" ht="21" customHeight="1" x14ac:dyDescent="0.25">
      <c r="A6458"/>
      <c r="B6458"/>
      <c r="C6458"/>
      <c r="D6458"/>
      <c r="E6458"/>
      <c r="F6458"/>
    </row>
    <row r="6459" spans="1:6" ht="21" customHeight="1" x14ac:dyDescent="0.25">
      <c r="A6459"/>
      <c r="B6459"/>
      <c r="C6459"/>
      <c r="D6459"/>
      <c r="E6459"/>
      <c r="F6459"/>
    </row>
    <row r="6460" spans="1:6" ht="21" customHeight="1" x14ac:dyDescent="0.25">
      <c r="A6460"/>
      <c r="B6460"/>
      <c r="C6460"/>
      <c r="D6460"/>
      <c r="E6460"/>
      <c r="F6460"/>
    </row>
    <row r="6461" spans="1:6" ht="23.1" customHeight="1" x14ac:dyDescent="0.25">
      <c r="A6461"/>
      <c r="B6461"/>
      <c r="C6461"/>
      <c r="D6461"/>
      <c r="E6461"/>
      <c r="F6461"/>
    </row>
    <row r="6462" spans="1:6" ht="21" customHeight="1" x14ac:dyDescent="0.25">
      <c r="A6462"/>
      <c r="B6462"/>
      <c r="C6462"/>
      <c r="D6462"/>
      <c r="E6462"/>
      <c r="F6462"/>
    </row>
    <row r="6463" spans="1:6" ht="21" customHeight="1" x14ac:dyDescent="0.25">
      <c r="A6463"/>
      <c r="B6463"/>
      <c r="C6463"/>
      <c r="D6463"/>
      <c r="E6463"/>
      <c r="F6463"/>
    </row>
    <row r="6464" spans="1:6" ht="21" customHeight="1" x14ac:dyDescent="0.25">
      <c r="A6464"/>
      <c r="B6464"/>
      <c r="C6464"/>
      <c r="D6464"/>
      <c r="E6464"/>
      <c r="F6464"/>
    </row>
    <row r="6465" spans="1:6" ht="21" customHeight="1" x14ac:dyDescent="0.25">
      <c r="A6465"/>
      <c r="B6465"/>
      <c r="C6465"/>
      <c r="D6465"/>
      <c r="E6465"/>
      <c r="F6465"/>
    </row>
    <row r="6466" spans="1:6" ht="21" customHeight="1" x14ac:dyDescent="0.25">
      <c r="A6466"/>
      <c r="B6466"/>
      <c r="C6466"/>
      <c r="D6466"/>
      <c r="E6466"/>
      <c r="F6466"/>
    </row>
    <row r="6467" spans="1:6" ht="21" customHeight="1" x14ac:dyDescent="0.25">
      <c r="A6467"/>
      <c r="B6467"/>
      <c r="C6467"/>
      <c r="D6467"/>
      <c r="E6467"/>
      <c r="F6467"/>
    </row>
    <row r="6468" spans="1:6" ht="39" customHeight="1" x14ac:dyDescent="0.25">
      <c r="A6468"/>
      <c r="B6468"/>
      <c r="C6468"/>
      <c r="D6468"/>
      <c r="E6468"/>
      <c r="F6468"/>
    </row>
    <row r="6469" spans="1:6" ht="21" customHeight="1" x14ac:dyDescent="0.25">
      <c r="A6469"/>
      <c r="B6469"/>
      <c r="C6469"/>
      <c r="D6469"/>
      <c r="E6469"/>
      <c r="F6469"/>
    </row>
    <row r="6470" spans="1:6" ht="21" customHeight="1" x14ac:dyDescent="0.25">
      <c r="A6470"/>
      <c r="B6470"/>
      <c r="C6470"/>
      <c r="D6470"/>
      <c r="E6470"/>
      <c r="F6470"/>
    </row>
    <row r="6471" spans="1:6" ht="21" customHeight="1" x14ac:dyDescent="0.25">
      <c r="A6471"/>
      <c r="B6471"/>
      <c r="C6471"/>
      <c r="D6471"/>
      <c r="E6471"/>
      <c r="F6471"/>
    </row>
    <row r="6472" spans="1:6" ht="39" customHeight="1" x14ac:dyDescent="0.25">
      <c r="A6472"/>
      <c r="B6472"/>
      <c r="C6472"/>
      <c r="D6472"/>
      <c r="E6472"/>
      <c r="F6472"/>
    </row>
    <row r="6473" spans="1:6" ht="21" customHeight="1" x14ac:dyDescent="0.25">
      <c r="A6473"/>
      <c r="B6473"/>
      <c r="C6473"/>
      <c r="D6473"/>
      <c r="E6473"/>
      <c r="F6473"/>
    </row>
    <row r="6474" spans="1:6" ht="21" customHeight="1" x14ac:dyDescent="0.25">
      <c r="A6474"/>
      <c r="B6474"/>
      <c r="C6474"/>
      <c r="D6474"/>
      <c r="E6474"/>
      <c r="F6474"/>
    </row>
    <row r="6475" spans="1:6" ht="21" customHeight="1" x14ac:dyDescent="0.25">
      <c r="A6475"/>
      <c r="B6475"/>
      <c r="C6475"/>
      <c r="D6475"/>
      <c r="E6475"/>
      <c r="F6475"/>
    </row>
    <row r="6476" spans="1:6" ht="21" customHeight="1" x14ac:dyDescent="0.25">
      <c r="A6476"/>
      <c r="B6476"/>
      <c r="C6476"/>
      <c r="D6476"/>
      <c r="E6476"/>
      <c r="F6476"/>
    </row>
    <row r="6477" spans="1:6" ht="21" customHeight="1" x14ac:dyDescent="0.25">
      <c r="A6477"/>
      <c r="B6477"/>
      <c r="C6477"/>
      <c r="D6477"/>
      <c r="E6477"/>
      <c r="F6477"/>
    </row>
    <row r="6478" spans="1:6" ht="21" customHeight="1" x14ac:dyDescent="0.25">
      <c r="A6478"/>
      <c r="B6478"/>
      <c r="C6478"/>
      <c r="D6478"/>
      <c r="E6478"/>
      <c r="F6478"/>
    </row>
    <row r="6479" spans="1:6" ht="21" customHeight="1" x14ac:dyDescent="0.25">
      <c r="A6479"/>
      <c r="B6479"/>
      <c r="C6479"/>
      <c r="D6479"/>
      <c r="E6479"/>
      <c r="F6479"/>
    </row>
    <row r="6480" spans="1:6" ht="21" customHeight="1" x14ac:dyDescent="0.25">
      <c r="A6480"/>
      <c r="B6480"/>
      <c r="C6480"/>
      <c r="D6480"/>
      <c r="E6480"/>
      <c r="F6480"/>
    </row>
    <row r="6481" spans="1:6" ht="21" customHeight="1" x14ac:dyDescent="0.25">
      <c r="A6481"/>
      <c r="B6481"/>
      <c r="C6481"/>
      <c r="D6481"/>
      <c r="E6481"/>
      <c r="F6481"/>
    </row>
    <row r="6482" spans="1:6" ht="21" customHeight="1" x14ac:dyDescent="0.25">
      <c r="A6482"/>
      <c r="B6482"/>
      <c r="C6482"/>
      <c r="D6482"/>
      <c r="E6482"/>
      <c r="F6482"/>
    </row>
    <row r="6483" spans="1:6" ht="21" customHeight="1" x14ac:dyDescent="0.25">
      <c r="A6483"/>
      <c r="B6483"/>
      <c r="C6483"/>
      <c r="D6483"/>
      <c r="E6483"/>
      <c r="F6483"/>
    </row>
    <row r="6484" spans="1:6" ht="21" customHeight="1" x14ac:dyDescent="0.25">
      <c r="A6484"/>
      <c r="B6484"/>
      <c r="C6484"/>
      <c r="D6484"/>
      <c r="E6484"/>
      <c r="F6484"/>
    </row>
    <row r="6485" spans="1:6" ht="21" customHeight="1" x14ac:dyDescent="0.25">
      <c r="A6485"/>
      <c r="B6485"/>
      <c r="C6485"/>
      <c r="D6485"/>
      <c r="E6485"/>
      <c r="F6485"/>
    </row>
    <row r="6486" spans="1:6" ht="23.1" customHeight="1" x14ac:dyDescent="0.25">
      <c r="A6486"/>
      <c r="B6486"/>
      <c r="C6486"/>
      <c r="D6486"/>
      <c r="E6486"/>
      <c r="F6486"/>
    </row>
    <row r="6487" spans="1:6" ht="21" customHeight="1" x14ac:dyDescent="0.25">
      <c r="A6487"/>
      <c r="B6487"/>
      <c r="C6487"/>
      <c r="D6487"/>
      <c r="E6487"/>
      <c r="F6487"/>
    </row>
    <row r="6488" spans="1:6" ht="21" customHeight="1" x14ac:dyDescent="0.25">
      <c r="A6488"/>
      <c r="B6488"/>
      <c r="C6488"/>
      <c r="D6488"/>
      <c r="E6488"/>
      <c r="F6488"/>
    </row>
    <row r="6489" spans="1:6" ht="21" customHeight="1" x14ac:dyDescent="0.25">
      <c r="A6489"/>
      <c r="B6489"/>
      <c r="C6489"/>
      <c r="D6489"/>
      <c r="E6489"/>
      <c r="F6489"/>
    </row>
    <row r="6490" spans="1:6" ht="21" customHeight="1" x14ac:dyDescent="0.25">
      <c r="A6490"/>
      <c r="B6490"/>
      <c r="C6490"/>
      <c r="D6490"/>
      <c r="E6490"/>
      <c r="F6490"/>
    </row>
    <row r="6491" spans="1:6" ht="21" customHeight="1" x14ac:dyDescent="0.25">
      <c r="A6491"/>
      <c r="B6491"/>
      <c r="C6491"/>
      <c r="D6491"/>
      <c r="E6491"/>
      <c r="F6491"/>
    </row>
    <row r="6492" spans="1:6" ht="21" customHeight="1" x14ac:dyDescent="0.25">
      <c r="A6492"/>
      <c r="B6492"/>
      <c r="C6492"/>
      <c r="D6492"/>
      <c r="E6492"/>
      <c r="F6492"/>
    </row>
    <row r="6493" spans="1:6" ht="39" customHeight="1" x14ac:dyDescent="0.25">
      <c r="A6493"/>
      <c r="B6493"/>
      <c r="C6493"/>
      <c r="D6493"/>
      <c r="E6493"/>
      <c r="F6493"/>
    </row>
    <row r="6494" spans="1:6" ht="21" customHeight="1" x14ac:dyDescent="0.25">
      <c r="A6494"/>
      <c r="B6494"/>
      <c r="C6494"/>
      <c r="D6494"/>
      <c r="E6494"/>
      <c r="F6494"/>
    </row>
    <row r="6495" spans="1:6" ht="21" customHeight="1" x14ac:dyDescent="0.25">
      <c r="A6495"/>
      <c r="B6495"/>
      <c r="C6495"/>
      <c r="D6495"/>
      <c r="E6495"/>
      <c r="F6495"/>
    </row>
    <row r="6496" spans="1:6" ht="21" customHeight="1" x14ac:dyDescent="0.25">
      <c r="A6496"/>
      <c r="B6496"/>
      <c r="C6496"/>
      <c r="D6496"/>
      <c r="E6496"/>
      <c r="F6496"/>
    </row>
    <row r="6497" spans="1:6" ht="39" customHeight="1" x14ac:dyDescent="0.25">
      <c r="A6497"/>
      <c r="B6497"/>
      <c r="C6497"/>
      <c r="D6497"/>
      <c r="E6497"/>
      <c r="F6497"/>
    </row>
    <row r="6498" spans="1:6" ht="21" customHeight="1" x14ac:dyDescent="0.25">
      <c r="A6498"/>
      <c r="B6498"/>
      <c r="C6498"/>
      <c r="D6498"/>
      <c r="E6498"/>
      <c r="F6498"/>
    </row>
    <row r="6499" spans="1:6" ht="21" customHeight="1" x14ac:dyDescent="0.25">
      <c r="A6499"/>
      <c r="B6499"/>
      <c r="C6499"/>
      <c r="D6499"/>
      <c r="E6499"/>
      <c r="F6499"/>
    </row>
    <row r="6500" spans="1:6" ht="21" customHeight="1" x14ac:dyDescent="0.25">
      <c r="A6500"/>
      <c r="B6500"/>
      <c r="C6500"/>
      <c r="D6500"/>
      <c r="E6500"/>
      <c r="F6500"/>
    </row>
    <row r="6501" spans="1:6" ht="21" customHeight="1" x14ac:dyDescent="0.25">
      <c r="A6501"/>
      <c r="B6501"/>
      <c r="C6501"/>
      <c r="D6501"/>
      <c r="E6501"/>
      <c r="F6501"/>
    </row>
    <row r="6502" spans="1:6" ht="21" customHeight="1" x14ac:dyDescent="0.25">
      <c r="A6502"/>
      <c r="B6502"/>
      <c r="C6502"/>
      <c r="D6502"/>
      <c r="E6502"/>
      <c r="F6502"/>
    </row>
    <row r="6503" spans="1:6" ht="21" customHeight="1" x14ac:dyDescent="0.25">
      <c r="A6503"/>
      <c r="B6503"/>
      <c r="C6503"/>
      <c r="D6503"/>
      <c r="E6503"/>
      <c r="F6503"/>
    </row>
    <row r="6504" spans="1:6" ht="21" customHeight="1" x14ac:dyDescent="0.25">
      <c r="A6504"/>
      <c r="B6504"/>
      <c r="C6504"/>
      <c r="D6504"/>
      <c r="E6504"/>
      <c r="F6504"/>
    </row>
    <row r="6505" spans="1:6" ht="21" customHeight="1" x14ac:dyDescent="0.25">
      <c r="A6505"/>
      <c r="B6505"/>
      <c r="C6505"/>
      <c r="D6505"/>
      <c r="E6505"/>
      <c r="F6505"/>
    </row>
    <row r="6506" spans="1:6" ht="21" customHeight="1" x14ac:dyDescent="0.25">
      <c r="A6506"/>
      <c r="B6506"/>
      <c r="C6506"/>
      <c r="D6506"/>
      <c r="E6506"/>
      <c r="F6506"/>
    </row>
    <row r="6507" spans="1:6" ht="21" customHeight="1" x14ac:dyDescent="0.25">
      <c r="A6507"/>
      <c r="B6507"/>
      <c r="C6507"/>
      <c r="D6507"/>
      <c r="E6507"/>
      <c r="F6507"/>
    </row>
    <row r="6508" spans="1:6" ht="21" customHeight="1" x14ac:dyDescent="0.25">
      <c r="A6508"/>
      <c r="B6508"/>
      <c r="C6508"/>
      <c r="D6508"/>
      <c r="E6508"/>
      <c r="F6508"/>
    </row>
    <row r="6509" spans="1:6" ht="21" customHeight="1" x14ac:dyDescent="0.25">
      <c r="A6509"/>
      <c r="B6509"/>
      <c r="C6509"/>
      <c r="D6509"/>
      <c r="E6509"/>
      <c r="F6509"/>
    </row>
    <row r="6510" spans="1:6" ht="21" customHeight="1" x14ac:dyDescent="0.25">
      <c r="A6510"/>
      <c r="B6510"/>
      <c r="C6510"/>
      <c r="D6510"/>
      <c r="E6510"/>
      <c r="F6510"/>
    </row>
    <row r="6511" spans="1:6" ht="23.1" customHeight="1" x14ac:dyDescent="0.25">
      <c r="A6511"/>
      <c r="B6511"/>
      <c r="C6511"/>
      <c r="D6511"/>
      <c r="E6511"/>
      <c r="F6511"/>
    </row>
    <row r="6512" spans="1:6" ht="21" customHeight="1" x14ac:dyDescent="0.25">
      <c r="A6512"/>
      <c r="B6512"/>
      <c r="C6512"/>
      <c r="D6512"/>
      <c r="E6512"/>
      <c r="F6512"/>
    </row>
    <row r="6513" spans="1:6" ht="21" customHeight="1" x14ac:dyDescent="0.25">
      <c r="A6513"/>
      <c r="B6513"/>
      <c r="C6513"/>
      <c r="D6513"/>
      <c r="E6513"/>
      <c r="F6513"/>
    </row>
    <row r="6514" spans="1:6" ht="21" customHeight="1" x14ac:dyDescent="0.25">
      <c r="A6514"/>
      <c r="B6514"/>
      <c r="C6514"/>
      <c r="D6514"/>
      <c r="E6514"/>
      <c r="F6514"/>
    </row>
    <row r="6515" spans="1:6" ht="21" customHeight="1" x14ac:dyDescent="0.25">
      <c r="A6515"/>
      <c r="B6515"/>
      <c r="C6515"/>
      <c r="D6515"/>
      <c r="E6515"/>
      <c r="F6515"/>
    </row>
    <row r="6516" spans="1:6" ht="21" customHeight="1" x14ac:dyDescent="0.25">
      <c r="A6516"/>
      <c r="B6516"/>
      <c r="C6516"/>
      <c r="D6516"/>
      <c r="E6516"/>
      <c r="F6516"/>
    </row>
    <row r="6517" spans="1:6" ht="21" customHeight="1" x14ac:dyDescent="0.25">
      <c r="A6517"/>
      <c r="B6517"/>
      <c r="C6517"/>
      <c r="D6517"/>
      <c r="E6517"/>
      <c r="F6517"/>
    </row>
    <row r="6518" spans="1:6" ht="39" customHeight="1" x14ac:dyDescent="0.25">
      <c r="A6518"/>
      <c r="B6518"/>
      <c r="C6518"/>
      <c r="D6518"/>
      <c r="E6518"/>
      <c r="F6518"/>
    </row>
    <row r="6519" spans="1:6" ht="39" customHeight="1" x14ac:dyDescent="0.25">
      <c r="A6519"/>
      <c r="B6519"/>
      <c r="C6519"/>
      <c r="D6519"/>
      <c r="E6519"/>
      <c r="F6519"/>
    </row>
    <row r="6520" spans="1:6" ht="21" customHeight="1" x14ac:dyDescent="0.25">
      <c r="A6520"/>
      <c r="B6520"/>
      <c r="C6520"/>
      <c r="D6520"/>
      <c r="E6520"/>
      <c r="F6520"/>
    </row>
    <row r="6521" spans="1:6" ht="21" customHeight="1" x14ac:dyDescent="0.25">
      <c r="A6521"/>
      <c r="B6521"/>
      <c r="C6521"/>
      <c r="D6521"/>
      <c r="E6521"/>
      <c r="F6521"/>
    </row>
    <row r="6522" spans="1:6" ht="21" customHeight="1" x14ac:dyDescent="0.25">
      <c r="A6522"/>
      <c r="B6522"/>
      <c r="C6522"/>
      <c r="D6522"/>
      <c r="E6522"/>
      <c r="F6522"/>
    </row>
    <row r="6523" spans="1:6" ht="39" customHeight="1" x14ac:dyDescent="0.25">
      <c r="A6523"/>
      <c r="B6523"/>
      <c r="C6523"/>
      <c r="D6523"/>
      <c r="E6523"/>
      <c r="F6523"/>
    </row>
    <row r="6524" spans="1:6" ht="21" customHeight="1" x14ac:dyDescent="0.25">
      <c r="A6524"/>
      <c r="B6524"/>
      <c r="C6524"/>
      <c r="D6524"/>
      <c r="E6524"/>
      <c r="F6524"/>
    </row>
    <row r="6525" spans="1:6" ht="21" customHeight="1" x14ac:dyDescent="0.25">
      <c r="A6525"/>
      <c r="B6525"/>
      <c r="C6525"/>
      <c r="D6525"/>
      <c r="E6525"/>
      <c r="F6525"/>
    </row>
    <row r="6526" spans="1:6" ht="21" customHeight="1" x14ac:dyDescent="0.25">
      <c r="A6526"/>
      <c r="B6526"/>
      <c r="C6526"/>
      <c r="D6526"/>
      <c r="E6526"/>
      <c r="F6526"/>
    </row>
    <row r="6527" spans="1:6" ht="21" customHeight="1" x14ac:dyDescent="0.25">
      <c r="A6527"/>
      <c r="B6527"/>
      <c r="C6527"/>
      <c r="D6527"/>
      <c r="E6527"/>
      <c r="F6527"/>
    </row>
    <row r="6528" spans="1:6" ht="21" customHeight="1" x14ac:dyDescent="0.25">
      <c r="A6528"/>
      <c r="B6528"/>
      <c r="C6528"/>
      <c r="D6528"/>
      <c r="E6528"/>
      <c r="F6528"/>
    </row>
    <row r="6529" spans="1:6" ht="21" customHeight="1" x14ac:dyDescent="0.25">
      <c r="A6529"/>
      <c r="B6529"/>
      <c r="C6529"/>
      <c r="D6529"/>
      <c r="E6529"/>
      <c r="F6529"/>
    </row>
    <row r="6530" spans="1:6" ht="21" customHeight="1" x14ac:dyDescent="0.25">
      <c r="A6530"/>
      <c r="B6530"/>
      <c r="C6530"/>
      <c r="D6530"/>
      <c r="E6530"/>
      <c r="F6530"/>
    </row>
    <row r="6531" spans="1:6" ht="21" customHeight="1" x14ac:dyDescent="0.25">
      <c r="A6531"/>
      <c r="B6531"/>
      <c r="C6531"/>
      <c r="D6531"/>
      <c r="E6531"/>
      <c r="F6531"/>
    </row>
    <row r="6532" spans="1:6" ht="21" customHeight="1" x14ac:dyDescent="0.25">
      <c r="A6532"/>
      <c r="B6532"/>
      <c r="C6532"/>
      <c r="D6532"/>
      <c r="E6532"/>
      <c r="F6532"/>
    </row>
    <row r="6533" spans="1:6" ht="21" customHeight="1" x14ac:dyDescent="0.25">
      <c r="A6533"/>
      <c r="B6533"/>
      <c r="C6533"/>
      <c r="D6533"/>
      <c r="E6533"/>
      <c r="F6533"/>
    </row>
    <row r="6534" spans="1:6" ht="21" customHeight="1" x14ac:dyDescent="0.25">
      <c r="A6534"/>
      <c r="B6534"/>
      <c r="C6534"/>
      <c r="D6534"/>
      <c r="E6534"/>
      <c r="F6534"/>
    </row>
    <row r="6535" spans="1:6" ht="21" customHeight="1" x14ac:dyDescent="0.25">
      <c r="A6535"/>
      <c r="B6535"/>
      <c r="C6535"/>
      <c r="D6535"/>
      <c r="E6535"/>
      <c r="F6535"/>
    </row>
    <row r="6536" spans="1:6" ht="21" customHeight="1" x14ac:dyDescent="0.25">
      <c r="A6536"/>
      <c r="B6536"/>
      <c r="C6536"/>
      <c r="D6536"/>
      <c r="E6536"/>
      <c r="F6536"/>
    </row>
    <row r="6537" spans="1:6" ht="23.1" customHeight="1" x14ac:dyDescent="0.25">
      <c r="A6537"/>
      <c r="B6537"/>
      <c r="C6537"/>
      <c r="D6537"/>
      <c r="E6537"/>
      <c r="F6537"/>
    </row>
    <row r="6538" spans="1:6" ht="21" customHeight="1" x14ac:dyDescent="0.25">
      <c r="A6538"/>
      <c r="B6538"/>
      <c r="C6538"/>
      <c r="D6538"/>
      <c r="E6538"/>
      <c r="F6538"/>
    </row>
    <row r="6539" spans="1:6" ht="21" customHeight="1" x14ac:dyDescent="0.25">
      <c r="A6539"/>
      <c r="B6539"/>
      <c r="C6539"/>
      <c r="D6539"/>
      <c r="E6539"/>
      <c r="F6539"/>
    </row>
    <row r="6540" spans="1:6" ht="21" customHeight="1" x14ac:dyDescent="0.25">
      <c r="A6540"/>
      <c r="B6540"/>
      <c r="C6540"/>
      <c r="D6540"/>
      <c r="E6540"/>
      <c r="F6540"/>
    </row>
    <row r="6541" spans="1:6" ht="21" customHeight="1" x14ac:dyDescent="0.25">
      <c r="A6541"/>
      <c r="B6541"/>
      <c r="C6541"/>
      <c r="D6541"/>
      <c r="E6541"/>
      <c r="F6541"/>
    </row>
    <row r="6542" spans="1:6" ht="21" customHeight="1" x14ac:dyDescent="0.25">
      <c r="A6542"/>
      <c r="B6542"/>
      <c r="C6542"/>
      <c r="D6542"/>
      <c r="E6542"/>
      <c r="F6542"/>
    </row>
    <row r="6543" spans="1:6" ht="21" customHeight="1" x14ac:dyDescent="0.25">
      <c r="A6543"/>
      <c r="B6543"/>
      <c r="C6543"/>
      <c r="D6543"/>
      <c r="E6543"/>
      <c r="F6543"/>
    </row>
    <row r="6544" spans="1:6" ht="39" customHeight="1" x14ac:dyDescent="0.25">
      <c r="A6544"/>
      <c r="B6544"/>
      <c r="C6544"/>
      <c r="D6544"/>
      <c r="E6544"/>
      <c r="F6544"/>
    </row>
    <row r="6545" spans="1:6" ht="21" customHeight="1" x14ac:dyDescent="0.25">
      <c r="A6545"/>
      <c r="B6545"/>
      <c r="C6545"/>
      <c r="D6545"/>
      <c r="E6545"/>
      <c r="F6545"/>
    </row>
    <row r="6546" spans="1:6" ht="21" customHeight="1" x14ac:dyDescent="0.25">
      <c r="A6546"/>
      <c r="B6546"/>
      <c r="C6546"/>
      <c r="D6546"/>
      <c r="E6546"/>
      <c r="F6546"/>
    </row>
    <row r="6547" spans="1:6" ht="21" customHeight="1" x14ac:dyDescent="0.25">
      <c r="A6547"/>
      <c r="B6547"/>
      <c r="C6547"/>
      <c r="D6547"/>
      <c r="E6547"/>
      <c r="F6547"/>
    </row>
    <row r="6548" spans="1:6" ht="39" customHeight="1" x14ac:dyDescent="0.25">
      <c r="A6548"/>
      <c r="B6548"/>
      <c r="C6548"/>
      <c r="D6548"/>
      <c r="E6548"/>
      <c r="F6548"/>
    </row>
    <row r="6549" spans="1:6" ht="21" customHeight="1" x14ac:dyDescent="0.25">
      <c r="A6549"/>
      <c r="B6549"/>
      <c r="C6549"/>
      <c r="D6549"/>
      <c r="E6549"/>
      <c r="F6549"/>
    </row>
    <row r="6550" spans="1:6" ht="21" customHeight="1" x14ac:dyDescent="0.25">
      <c r="A6550"/>
      <c r="B6550"/>
      <c r="C6550"/>
      <c r="D6550"/>
      <c r="E6550"/>
      <c r="F6550"/>
    </row>
    <row r="6551" spans="1:6" ht="21" customHeight="1" x14ac:dyDescent="0.25">
      <c r="A6551"/>
      <c r="B6551"/>
      <c r="C6551"/>
      <c r="D6551"/>
      <c r="E6551"/>
      <c r="F6551"/>
    </row>
    <row r="6552" spans="1:6" ht="21" customHeight="1" x14ac:dyDescent="0.25">
      <c r="A6552"/>
      <c r="B6552"/>
      <c r="C6552"/>
      <c r="D6552"/>
      <c r="E6552"/>
      <c r="F6552"/>
    </row>
    <row r="6553" spans="1:6" ht="21" customHeight="1" x14ac:dyDescent="0.25">
      <c r="A6553"/>
      <c r="B6553"/>
      <c r="C6553"/>
      <c r="D6553"/>
      <c r="E6553"/>
      <c r="F6553"/>
    </row>
    <row r="6554" spans="1:6" ht="21" customHeight="1" x14ac:dyDescent="0.25">
      <c r="A6554"/>
      <c r="B6554"/>
      <c r="C6554"/>
      <c r="D6554"/>
      <c r="E6554"/>
      <c r="F6554"/>
    </row>
    <row r="6555" spans="1:6" ht="21" customHeight="1" x14ac:dyDescent="0.25">
      <c r="A6555"/>
      <c r="B6555"/>
      <c r="C6555"/>
      <c r="D6555"/>
      <c r="E6555"/>
      <c r="F6555"/>
    </row>
    <row r="6556" spans="1:6" ht="21" customHeight="1" x14ac:dyDescent="0.25">
      <c r="A6556"/>
      <c r="B6556"/>
      <c r="C6556"/>
      <c r="D6556"/>
      <c r="E6556"/>
      <c r="F6556"/>
    </row>
    <row r="6557" spans="1:6" ht="21" customHeight="1" x14ac:dyDescent="0.25">
      <c r="A6557"/>
      <c r="B6557"/>
      <c r="C6557"/>
      <c r="D6557"/>
      <c r="E6557"/>
      <c r="F6557"/>
    </row>
    <row r="6558" spans="1:6" ht="21" customHeight="1" x14ac:dyDescent="0.25">
      <c r="A6558"/>
      <c r="B6558"/>
      <c r="C6558"/>
      <c r="D6558"/>
      <c r="E6558"/>
      <c r="F6558"/>
    </row>
    <row r="6559" spans="1:6" ht="21" customHeight="1" x14ac:dyDescent="0.25">
      <c r="A6559"/>
      <c r="B6559"/>
      <c r="C6559"/>
      <c r="D6559"/>
      <c r="E6559"/>
      <c r="F6559"/>
    </row>
    <row r="6560" spans="1:6" ht="21" customHeight="1" x14ac:dyDescent="0.25">
      <c r="A6560"/>
      <c r="B6560"/>
      <c r="C6560"/>
      <c r="D6560"/>
      <c r="E6560"/>
      <c r="F6560"/>
    </row>
    <row r="6561" spans="1:6" ht="21" customHeight="1" x14ac:dyDescent="0.25">
      <c r="A6561"/>
      <c r="B6561"/>
      <c r="C6561"/>
      <c r="D6561"/>
      <c r="E6561"/>
      <c r="F6561"/>
    </row>
    <row r="6562" spans="1:6" ht="23.1" customHeight="1" x14ac:dyDescent="0.25">
      <c r="A6562"/>
      <c r="B6562"/>
      <c r="C6562"/>
      <c r="D6562"/>
      <c r="E6562"/>
      <c r="F6562"/>
    </row>
    <row r="6563" spans="1:6" ht="21" customHeight="1" x14ac:dyDescent="0.25">
      <c r="A6563"/>
      <c r="B6563"/>
      <c r="C6563"/>
      <c r="D6563"/>
      <c r="E6563"/>
      <c r="F6563"/>
    </row>
    <row r="6564" spans="1:6" ht="21" customHeight="1" x14ac:dyDescent="0.25">
      <c r="A6564"/>
      <c r="B6564"/>
      <c r="C6564"/>
      <c r="D6564"/>
      <c r="E6564"/>
      <c r="F6564"/>
    </row>
    <row r="6565" spans="1:6" ht="21" customHeight="1" x14ac:dyDescent="0.25">
      <c r="A6565"/>
      <c r="B6565"/>
      <c r="C6565"/>
      <c r="D6565"/>
      <c r="E6565"/>
      <c r="F6565"/>
    </row>
    <row r="6566" spans="1:6" ht="21" customHeight="1" x14ac:dyDescent="0.25">
      <c r="A6566"/>
      <c r="B6566"/>
      <c r="C6566"/>
      <c r="D6566"/>
      <c r="E6566"/>
      <c r="F6566"/>
    </row>
    <row r="6567" spans="1:6" ht="21" customHeight="1" x14ac:dyDescent="0.25">
      <c r="A6567"/>
      <c r="B6567"/>
      <c r="C6567"/>
      <c r="D6567"/>
      <c r="E6567"/>
      <c r="F6567"/>
    </row>
    <row r="6568" spans="1:6" ht="21" customHeight="1" x14ac:dyDescent="0.25">
      <c r="A6568"/>
      <c r="B6568"/>
      <c r="C6568"/>
      <c r="D6568"/>
      <c r="E6568"/>
      <c r="F6568"/>
    </row>
    <row r="6569" spans="1:6" ht="39" customHeight="1" x14ac:dyDescent="0.25">
      <c r="A6569"/>
      <c r="B6569"/>
      <c r="C6569"/>
      <c r="D6569"/>
      <c r="E6569"/>
      <c r="F6569"/>
    </row>
    <row r="6570" spans="1:6" ht="21" customHeight="1" x14ac:dyDescent="0.25">
      <c r="A6570"/>
      <c r="B6570"/>
      <c r="C6570"/>
      <c r="D6570"/>
      <c r="E6570"/>
      <c r="F6570"/>
    </row>
    <row r="6571" spans="1:6" ht="21" customHeight="1" x14ac:dyDescent="0.25">
      <c r="A6571"/>
      <c r="B6571"/>
      <c r="C6571"/>
      <c r="D6571"/>
      <c r="E6571"/>
      <c r="F6571"/>
    </row>
    <row r="6572" spans="1:6" ht="21" customHeight="1" x14ac:dyDescent="0.25">
      <c r="A6572"/>
      <c r="B6572"/>
      <c r="C6572"/>
      <c r="D6572"/>
      <c r="E6572"/>
      <c r="F6572"/>
    </row>
    <row r="6573" spans="1:6" ht="39" customHeight="1" x14ac:dyDescent="0.25">
      <c r="A6573"/>
      <c r="B6573"/>
      <c r="C6573"/>
      <c r="D6573"/>
      <c r="E6573"/>
      <c r="F6573"/>
    </row>
    <row r="6574" spans="1:6" ht="21" customHeight="1" x14ac:dyDescent="0.25">
      <c r="A6574"/>
      <c r="B6574"/>
      <c r="C6574"/>
      <c r="D6574"/>
      <c r="E6574"/>
      <c r="F6574"/>
    </row>
    <row r="6575" spans="1:6" ht="21" customHeight="1" x14ac:dyDescent="0.25">
      <c r="A6575"/>
      <c r="B6575"/>
      <c r="C6575"/>
      <c r="D6575"/>
      <c r="E6575"/>
      <c r="F6575"/>
    </row>
    <row r="6576" spans="1:6" ht="21" customHeight="1" x14ac:dyDescent="0.25">
      <c r="A6576"/>
      <c r="B6576"/>
      <c r="C6576"/>
      <c r="D6576"/>
      <c r="E6576"/>
      <c r="F6576"/>
    </row>
    <row r="6577" spans="1:6" ht="21" customHeight="1" x14ac:dyDescent="0.25">
      <c r="A6577"/>
      <c r="B6577"/>
      <c r="C6577"/>
      <c r="D6577"/>
      <c r="E6577"/>
      <c r="F6577"/>
    </row>
    <row r="6578" spans="1:6" ht="21" customHeight="1" x14ac:dyDescent="0.25">
      <c r="A6578"/>
      <c r="B6578"/>
      <c r="C6578"/>
      <c r="D6578"/>
      <c r="E6578"/>
      <c r="F6578"/>
    </row>
    <row r="6579" spans="1:6" ht="21" customHeight="1" x14ac:dyDescent="0.25">
      <c r="A6579"/>
      <c r="B6579"/>
      <c r="C6579"/>
      <c r="D6579"/>
      <c r="E6579"/>
      <c r="F6579"/>
    </row>
    <row r="6580" spans="1:6" ht="21" customHeight="1" x14ac:dyDescent="0.25">
      <c r="A6580"/>
      <c r="B6580"/>
      <c r="C6580"/>
      <c r="D6580"/>
      <c r="E6580"/>
      <c r="F6580"/>
    </row>
    <row r="6581" spans="1:6" ht="21" customHeight="1" x14ac:dyDescent="0.25">
      <c r="A6581"/>
      <c r="B6581"/>
      <c r="C6581"/>
      <c r="D6581"/>
      <c r="E6581"/>
      <c r="F6581"/>
    </row>
    <row r="6582" spans="1:6" ht="21" customHeight="1" x14ac:dyDescent="0.25">
      <c r="A6582"/>
      <c r="B6582"/>
      <c r="C6582"/>
      <c r="D6582"/>
      <c r="E6582"/>
      <c r="F6582"/>
    </row>
    <row r="6583" spans="1:6" ht="21" customHeight="1" x14ac:dyDescent="0.25">
      <c r="A6583"/>
      <c r="B6583"/>
      <c r="C6583"/>
      <c r="D6583"/>
      <c r="E6583"/>
      <c r="F6583"/>
    </row>
    <row r="6584" spans="1:6" ht="21" customHeight="1" x14ac:dyDescent="0.25">
      <c r="A6584"/>
      <c r="B6584"/>
      <c r="C6584"/>
      <c r="D6584"/>
      <c r="E6584"/>
      <c r="F6584"/>
    </row>
    <row r="6585" spans="1:6" ht="21" customHeight="1" x14ac:dyDescent="0.25">
      <c r="A6585"/>
      <c r="B6585"/>
      <c r="C6585"/>
      <c r="D6585"/>
      <c r="E6585"/>
      <c r="F6585"/>
    </row>
    <row r="6586" spans="1:6" ht="21" customHeight="1" x14ac:dyDescent="0.25">
      <c r="A6586"/>
      <c r="B6586"/>
      <c r="C6586"/>
      <c r="D6586"/>
      <c r="E6586"/>
      <c r="F6586"/>
    </row>
    <row r="6587" spans="1:6" ht="23.1" customHeight="1" x14ac:dyDescent="0.25">
      <c r="A6587"/>
      <c r="B6587"/>
      <c r="C6587"/>
      <c r="D6587"/>
      <c r="E6587"/>
      <c r="F6587"/>
    </row>
    <row r="6588" spans="1:6" ht="21" customHeight="1" x14ac:dyDescent="0.25">
      <c r="A6588"/>
      <c r="B6588"/>
      <c r="C6588"/>
      <c r="D6588"/>
      <c r="E6588"/>
      <c r="F6588"/>
    </row>
    <row r="6589" spans="1:6" ht="21" customHeight="1" x14ac:dyDescent="0.25">
      <c r="A6589"/>
      <c r="B6589"/>
      <c r="C6589"/>
      <c r="D6589"/>
      <c r="E6589"/>
      <c r="F6589"/>
    </row>
    <row r="6590" spans="1:6" ht="21" customHeight="1" x14ac:dyDescent="0.25">
      <c r="A6590"/>
      <c r="B6590"/>
      <c r="C6590"/>
      <c r="D6590"/>
      <c r="E6590"/>
      <c r="F6590"/>
    </row>
    <row r="6591" spans="1:6" ht="21" customHeight="1" x14ac:dyDescent="0.25">
      <c r="A6591"/>
      <c r="B6591"/>
      <c r="C6591"/>
      <c r="D6591"/>
      <c r="E6591"/>
      <c r="F6591"/>
    </row>
    <row r="6592" spans="1:6" ht="21" customHeight="1" x14ac:dyDescent="0.25">
      <c r="A6592"/>
      <c r="B6592"/>
      <c r="C6592"/>
      <c r="D6592"/>
      <c r="E6592"/>
      <c r="F6592"/>
    </row>
    <row r="6593" spans="1:6" ht="21" customHeight="1" x14ac:dyDescent="0.25">
      <c r="A6593"/>
      <c r="B6593"/>
      <c r="C6593"/>
      <c r="D6593"/>
      <c r="E6593"/>
      <c r="F6593"/>
    </row>
    <row r="6594" spans="1:6" ht="39" customHeight="1" x14ac:dyDescent="0.25">
      <c r="A6594"/>
      <c r="B6594"/>
      <c r="C6594"/>
      <c r="D6594"/>
      <c r="E6594"/>
      <c r="F6594"/>
    </row>
    <row r="6595" spans="1:6" ht="57" customHeight="1" x14ac:dyDescent="0.25">
      <c r="A6595"/>
      <c r="B6595"/>
      <c r="C6595"/>
      <c r="D6595"/>
      <c r="E6595"/>
      <c r="F6595"/>
    </row>
    <row r="6596" spans="1:6" ht="21" customHeight="1" x14ac:dyDescent="0.25">
      <c r="A6596"/>
      <c r="B6596"/>
      <c r="C6596"/>
      <c r="D6596"/>
      <c r="E6596"/>
      <c r="F6596"/>
    </row>
    <row r="6597" spans="1:6" ht="21" customHeight="1" x14ac:dyDescent="0.25">
      <c r="A6597"/>
      <c r="B6597"/>
      <c r="C6597"/>
      <c r="D6597"/>
      <c r="E6597"/>
      <c r="F6597"/>
    </row>
    <row r="6598" spans="1:6" ht="21" customHeight="1" x14ac:dyDescent="0.25">
      <c r="A6598"/>
      <c r="B6598"/>
      <c r="C6598"/>
      <c r="D6598"/>
      <c r="E6598"/>
      <c r="F6598"/>
    </row>
    <row r="6599" spans="1:6" ht="39" customHeight="1" x14ac:dyDescent="0.25">
      <c r="A6599"/>
      <c r="B6599"/>
      <c r="C6599"/>
      <c r="D6599"/>
      <c r="E6599"/>
      <c r="F6599"/>
    </row>
    <row r="6600" spans="1:6" ht="21" customHeight="1" x14ac:dyDescent="0.25">
      <c r="A6600"/>
      <c r="B6600"/>
      <c r="C6600"/>
      <c r="D6600"/>
      <c r="E6600"/>
      <c r="F6600"/>
    </row>
    <row r="6601" spans="1:6" ht="21" customHeight="1" x14ac:dyDescent="0.25">
      <c r="A6601"/>
      <c r="B6601"/>
      <c r="C6601"/>
      <c r="D6601"/>
      <c r="E6601"/>
      <c r="F6601"/>
    </row>
    <row r="6602" spans="1:6" ht="21" customHeight="1" x14ac:dyDescent="0.25">
      <c r="A6602"/>
      <c r="B6602"/>
      <c r="C6602"/>
      <c r="D6602"/>
      <c r="E6602"/>
      <c r="F6602"/>
    </row>
    <row r="6603" spans="1:6" ht="21" customHeight="1" x14ac:dyDescent="0.25">
      <c r="A6603"/>
      <c r="B6603"/>
      <c r="C6603"/>
      <c r="D6603"/>
      <c r="E6603"/>
      <c r="F6603"/>
    </row>
    <row r="6604" spans="1:6" ht="21" customHeight="1" x14ac:dyDescent="0.25">
      <c r="A6604"/>
      <c r="B6604"/>
      <c r="C6604"/>
      <c r="D6604"/>
      <c r="E6604"/>
      <c r="F6604"/>
    </row>
    <row r="6605" spans="1:6" ht="21" customHeight="1" x14ac:dyDescent="0.25">
      <c r="A6605"/>
      <c r="B6605"/>
      <c r="C6605"/>
      <c r="D6605"/>
      <c r="E6605"/>
      <c r="F6605"/>
    </row>
    <row r="6606" spans="1:6" ht="21" customHeight="1" x14ac:dyDescent="0.25">
      <c r="A6606"/>
      <c r="B6606"/>
      <c r="C6606"/>
      <c r="D6606"/>
      <c r="E6606"/>
      <c r="F6606"/>
    </row>
    <row r="6607" spans="1:6" ht="21" customHeight="1" x14ac:dyDescent="0.25">
      <c r="A6607"/>
      <c r="B6607"/>
      <c r="C6607"/>
      <c r="D6607"/>
      <c r="E6607"/>
      <c r="F6607"/>
    </row>
    <row r="6608" spans="1:6" ht="21" customHeight="1" x14ac:dyDescent="0.25">
      <c r="A6608"/>
      <c r="B6608"/>
      <c r="C6608"/>
      <c r="D6608"/>
      <c r="E6608"/>
      <c r="F6608"/>
    </row>
    <row r="6609" spans="1:6" ht="21" customHeight="1" x14ac:dyDescent="0.25">
      <c r="A6609"/>
      <c r="B6609"/>
      <c r="C6609"/>
      <c r="D6609"/>
      <c r="E6609"/>
      <c r="F6609"/>
    </row>
    <row r="6610" spans="1:6" ht="21" customHeight="1" x14ac:dyDescent="0.25">
      <c r="A6610"/>
      <c r="B6610"/>
      <c r="C6610"/>
      <c r="D6610"/>
      <c r="E6610"/>
      <c r="F6610"/>
    </row>
    <row r="6611" spans="1:6" ht="21" customHeight="1" x14ac:dyDescent="0.25">
      <c r="A6611"/>
      <c r="B6611"/>
      <c r="C6611"/>
      <c r="D6611"/>
      <c r="E6611"/>
      <c r="F6611"/>
    </row>
    <row r="6612" spans="1:6" ht="21" customHeight="1" x14ac:dyDescent="0.25">
      <c r="A6612"/>
      <c r="B6612"/>
      <c r="C6612"/>
      <c r="D6612"/>
      <c r="E6612"/>
      <c r="F6612"/>
    </row>
    <row r="6613" spans="1:6" ht="23.1" customHeight="1" x14ac:dyDescent="0.25">
      <c r="A6613"/>
      <c r="B6613"/>
      <c r="C6613"/>
      <c r="D6613"/>
      <c r="E6613"/>
      <c r="F6613"/>
    </row>
    <row r="6614" spans="1:6" ht="21" customHeight="1" x14ac:dyDescent="0.25">
      <c r="A6614"/>
      <c r="B6614"/>
      <c r="C6614"/>
      <c r="D6614"/>
      <c r="E6614"/>
      <c r="F6614"/>
    </row>
    <row r="6615" spans="1:6" ht="21" customHeight="1" x14ac:dyDescent="0.25">
      <c r="A6615"/>
      <c r="B6615"/>
      <c r="C6615"/>
      <c r="D6615"/>
      <c r="E6615"/>
      <c r="F6615"/>
    </row>
    <row r="6616" spans="1:6" ht="21" customHeight="1" x14ac:dyDescent="0.25">
      <c r="A6616"/>
      <c r="B6616"/>
      <c r="C6616"/>
      <c r="D6616"/>
      <c r="E6616"/>
      <c r="F6616"/>
    </row>
    <row r="6617" spans="1:6" ht="21" customHeight="1" x14ac:dyDescent="0.25">
      <c r="A6617"/>
      <c r="B6617"/>
      <c r="C6617"/>
      <c r="D6617"/>
      <c r="E6617"/>
      <c r="F6617"/>
    </row>
    <row r="6618" spans="1:6" ht="21" customHeight="1" x14ac:dyDescent="0.25">
      <c r="A6618"/>
      <c r="B6618"/>
      <c r="C6618"/>
      <c r="D6618"/>
      <c r="E6618"/>
      <c r="F6618"/>
    </row>
    <row r="6619" spans="1:6" ht="21" customHeight="1" x14ac:dyDescent="0.25">
      <c r="A6619"/>
      <c r="B6619"/>
      <c r="C6619"/>
      <c r="D6619"/>
      <c r="E6619"/>
      <c r="F6619"/>
    </row>
    <row r="6620" spans="1:6" ht="39" customHeight="1" x14ac:dyDescent="0.25">
      <c r="A6620"/>
      <c r="B6620"/>
      <c r="C6620"/>
      <c r="D6620"/>
      <c r="E6620"/>
      <c r="F6620"/>
    </row>
    <row r="6621" spans="1:6" ht="21" customHeight="1" x14ac:dyDescent="0.25">
      <c r="A6621"/>
      <c r="B6621"/>
      <c r="C6621"/>
      <c r="D6621"/>
      <c r="E6621"/>
      <c r="F6621"/>
    </row>
    <row r="6622" spans="1:6" ht="21" customHeight="1" x14ac:dyDescent="0.25">
      <c r="A6622"/>
      <c r="B6622"/>
      <c r="C6622"/>
      <c r="D6622"/>
      <c r="E6622"/>
      <c r="F6622"/>
    </row>
    <row r="6623" spans="1:6" ht="21" customHeight="1" x14ac:dyDescent="0.25">
      <c r="A6623"/>
      <c r="B6623"/>
      <c r="C6623"/>
      <c r="D6623"/>
      <c r="E6623"/>
      <c r="F6623"/>
    </row>
    <row r="6624" spans="1:6" ht="39" customHeight="1" x14ac:dyDescent="0.25">
      <c r="A6624"/>
      <c r="B6624"/>
      <c r="C6624"/>
      <c r="D6624"/>
      <c r="E6624"/>
      <c r="F6624"/>
    </row>
    <row r="6625" spans="1:6" ht="21" customHeight="1" x14ac:dyDescent="0.25">
      <c r="A6625"/>
      <c r="B6625"/>
      <c r="C6625"/>
      <c r="D6625"/>
      <c r="E6625"/>
      <c r="F6625"/>
    </row>
    <row r="6626" spans="1:6" ht="21" customHeight="1" x14ac:dyDescent="0.25">
      <c r="A6626"/>
      <c r="B6626"/>
      <c r="C6626"/>
      <c r="D6626"/>
      <c r="E6626"/>
      <c r="F6626"/>
    </row>
    <row r="6627" spans="1:6" ht="21" customHeight="1" x14ac:dyDescent="0.25">
      <c r="A6627"/>
      <c r="B6627"/>
      <c r="C6627"/>
      <c r="D6627"/>
      <c r="E6627"/>
      <c r="F6627"/>
    </row>
    <row r="6628" spans="1:6" ht="21" customHeight="1" x14ac:dyDescent="0.25">
      <c r="A6628"/>
      <c r="B6628"/>
      <c r="C6628"/>
      <c r="D6628"/>
      <c r="E6628"/>
      <c r="F6628"/>
    </row>
    <row r="6629" spans="1:6" ht="21" customHeight="1" x14ac:dyDescent="0.25">
      <c r="A6629"/>
      <c r="B6629"/>
      <c r="C6629"/>
      <c r="D6629"/>
      <c r="E6629"/>
      <c r="F6629"/>
    </row>
    <row r="6630" spans="1:6" ht="21" customHeight="1" x14ac:dyDescent="0.25">
      <c r="A6630"/>
      <c r="B6630"/>
      <c r="C6630"/>
      <c r="D6630"/>
      <c r="E6630"/>
      <c r="F6630"/>
    </row>
    <row r="6631" spans="1:6" ht="21" customHeight="1" x14ac:dyDescent="0.25">
      <c r="A6631"/>
      <c r="B6631"/>
      <c r="C6631"/>
      <c r="D6631"/>
      <c r="E6631"/>
      <c r="F6631"/>
    </row>
    <row r="6632" spans="1:6" ht="21" customHeight="1" x14ac:dyDescent="0.25">
      <c r="A6632"/>
      <c r="B6632"/>
      <c r="C6632"/>
      <c r="D6632"/>
      <c r="E6632"/>
      <c r="F6632"/>
    </row>
    <row r="6633" spans="1:6" ht="21" customHeight="1" x14ac:dyDescent="0.25">
      <c r="A6633"/>
      <c r="B6633"/>
      <c r="C6633"/>
      <c r="D6633"/>
      <c r="E6633"/>
      <c r="F6633"/>
    </row>
    <row r="6634" spans="1:6" ht="21" customHeight="1" x14ac:dyDescent="0.25">
      <c r="A6634"/>
      <c r="B6634"/>
      <c r="C6634"/>
      <c r="D6634"/>
      <c r="E6634"/>
      <c r="F6634"/>
    </row>
    <row r="6635" spans="1:6" ht="21" customHeight="1" x14ac:dyDescent="0.25">
      <c r="A6635"/>
      <c r="B6635"/>
      <c r="C6635"/>
      <c r="D6635"/>
      <c r="E6635"/>
      <c r="F6635"/>
    </row>
    <row r="6636" spans="1:6" ht="21" customHeight="1" x14ac:dyDescent="0.25">
      <c r="A6636"/>
      <c r="B6636"/>
      <c r="C6636"/>
      <c r="D6636"/>
      <c r="E6636"/>
      <c r="F6636"/>
    </row>
    <row r="6637" spans="1:6" ht="21" customHeight="1" x14ac:dyDescent="0.25">
      <c r="A6637"/>
      <c r="B6637"/>
      <c r="C6637"/>
      <c r="D6637"/>
      <c r="E6637"/>
      <c r="F6637"/>
    </row>
    <row r="6638" spans="1:6" ht="23.1" customHeight="1" x14ac:dyDescent="0.25">
      <c r="A6638"/>
      <c r="B6638"/>
      <c r="C6638"/>
      <c r="D6638"/>
      <c r="E6638"/>
      <c r="F6638"/>
    </row>
    <row r="6639" spans="1:6" ht="21" customHeight="1" x14ac:dyDescent="0.25">
      <c r="A6639"/>
      <c r="B6639"/>
      <c r="C6639"/>
      <c r="D6639"/>
      <c r="E6639"/>
      <c r="F6639"/>
    </row>
    <row r="6640" spans="1:6" ht="21" customHeight="1" x14ac:dyDescent="0.25">
      <c r="A6640"/>
      <c r="B6640"/>
      <c r="C6640"/>
      <c r="D6640"/>
      <c r="E6640"/>
      <c r="F6640"/>
    </row>
    <row r="6641" spans="1:6" ht="21" customHeight="1" x14ac:dyDescent="0.25">
      <c r="A6641"/>
      <c r="B6641"/>
      <c r="C6641"/>
      <c r="D6641"/>
      <c r="E6641"/>
      <c r="F6641"/>
    </row>
    <row r="6642" spans="1:6" ht="21" customHeight="1" x14ac:dyDescent="0.25">
      <c r="A6642"/>
      <c r="B6642"/>
      <c r="C6642"/>
      <c r="D6642"/>
      <c r="E6642"/>
      <c r="F6642"/>
    </row>
    <row r="6643" spans="1:6" ht="21" customHeight="1" x14ac:dyDescent="0.25">
      <c r="A6643"/>
      <c r="B6643"/>
      <c r="C6643"/>
      <c r="D6643"/>
      <c r="E6643"/>
      <c r="F6643"/>
    </row>
    <row r="6644" spans="1:6" ht="21" customHeight="1" x14ac:dyDescent="0.25">
      <c r="A6644"/>
      <c r="B6644"/>
      <c r="C6644"/>
      <c r="D6644"/>
      <c r="E6644"/>
      <c r="F6644"/>
    </row>
    <row r="6645" spans="1:6" ht="39" customHeight="1" x14ac:dyDescent="0.25">
      <c r="A6645"/>
      <c r="B6645"/>
      <c r="C6645"/>
      <c r="D6645"/>
      <c r="E6645"/>
      <c r="F6645"/>
    </row>
    <row r="6646" spans="1:6" ht="21" customHeight="1" x14ac:dyDescent="0.25">
      <c r="A6646"/>
      <c r="B6646"/>
      <c r="C6646"/>
      <c r="D6646"/>
      <c r="E6646"/>
      <c r="F6646"/>
    </row>
    <row r="6647" spans="1:6" ht="21" customHeight="1" x14ac:dyDescent="0.25">
      <c r="A6647"/>
      <c r="B6647"/>
      <c r="C6647"/>
      <c r="D6647"/>
      <c r="E6647"/>
      <c r="F6647"/>
    </row>
    <row r="6648" spans="1:6" ht="21" customHeight="1" x14ac:dyDescent="0.25">
      <c r="A6648"/>
      <c r="B6648"/>
      <c r="C6648"/>
      <c r="D6648"/>
      <c r="E6648"/>
      <c r="F6648"/>
    </row>
    <row r="6649" spans="1:6" ht="39" customHeight="1" x14ac:dyDescent="0.25">
      <c r="A6649"/>
      <c r="B6649"/>
      <c r="C6649"/>
      <c r="D6649"/>
      <c r="E6649"/>
      <c r="F6649"/>
    </row>
    <row r="6650" spans="1:6" ht="21" customHeight="1" x14ac:dyDescent="0.25">
      <c r="A6650"/>
      <c r="B6650"/>
      <c r="C6650"/>
      <c r="D6650"/>
      <c r="E6650"/>
      <c r="F6650"/>
    </row>
    <row r="6651" spans="1:6" ht="21" customHeight="1" x14ac:dyDescent="0.25">
      <c r="A6651"/>
      <c r="B6651"/>
      <c r="C6651"/>
      <c r="D6651"/>
      <c r="E6651"/>
      <c r="F6651"/>
    </row>
    <row r="6652" spans="1:6" ht="21" customHeight="1" x14ac:dyDescent="0.25">
      <c r="A6652"/>
      <c r="B6652"/>
      <c r="C6652"/>
      <c r="D6652"/>
      <c r="E6652"/>
      <c r="F6652"/>
    </row>
    <row r="6653" spans="1:6" ht="21" customHeight="1" x14ac:dyDescent="0.25">
      <c r="A6653"/>
      <c r="B6653"/>
      <c r="C6653"/>
      <c r="D6653"/>
      <c r="E6653"/>
      <c r="F6653"/>
    </row>
    <row r="6654" spans="1:6" ht="21" customHeight="1" x14ac:dyDescent="0.25">
      <c r="A6654"/>
      <c r="B6654"/>
      <c r="C6654"/>
      <c r="D6654"/>
      <c r="E6654"/>
      <c r="F6654"/>
    </row>
    <row r="6655" spans="1:6" ht="21" customHeight="1" x14ac:dyDescent="0.25">
      <c r="A6655"/>
      <c r="B6655"/>
      <c r="C6655"/>
      <c r="D6655"/>
      <c r="E6655"/>
      <c r="F6655"/>
    </row>
    <row r="6656" spans="1:6" ht="21" customHeight="1" x14ac:dyDescent="0.25">
      <c r="A6656"/>
      <c r="B6656"/>
      <c r="C6656"/>
      <c r="D6656"/>
      <c r="E6656"/>
      <c r="F6656"/>
    </row>
    <row r="6657" spans="1:6" ht="21" customHeight="1" x14ac:dyDescent="0.25">
      <c r="A6657"/>
      <c r="B6657"/>
      <c r="C6657"/>
      <c r="D6657"/>
      <c r="E6657"/>
      <c r="F6657"/>
    </row>
    <row r="6658" spans="1:6" ht="21" customHeight="1" x14ac:dyDescent="0.25">
      <c r="A6658"/>
      <c r="B6658"/>
      <c r="C6658"/>
      <c r="D6658"/>
      <c r="E6658"/>
      <c r="F6658"/>
    </row>
    <row r="6659" spans="1:6" ht="21" customHeight="1" x14ac:dyDescent="0.25">
      <c r="A6659"/>
      <c r="B6659"/>
      <c r="C6659"/>
      <c r="D6659"/>
      <c r="E6659"/>
      <c r="F6659"/>
    </row>
    <row r="6660" spans="1:6" ht="21" customHeight="1" x14ac:dyDescent="0.25">
      <c r="A6660"/>
      <c r="B6660"/>
      <c r="C6660"/>
      <c r="D6660"/>
      <c r="E6660"/>
      <c r="F6660"/>
    </row>
    <row r="6661" spans="1:6" ht="21" customHeight="1" x14ac:dyDescent="0.25">
      <c r="A6661"/>
      <c r="B6661"/>
      <c r="C6661"/>
      <c r="D6661"/>
      <c r="E6661"/>
      <c r="F6661"/>
    </row>
    <row r="6662" spans="1:6" ht="21" customHeight="1" x14ac:dyDescent="0.25">
      <c r="A6662"/>
      <c r="B6662"/>
      <c r="C6662"/>
      <c r="D6662"/>
      <c r="E6662"/>
      <c r="F6662"/>
    </row>
    <row r="6663" spans="1:6" ht="23.1" customHeight="1" x14ac:dyDescent="0.25">
      <c r="A6663"/>
      <c r="B6663"/>
      <c r="C6663"/>
      <c r="D6663"/>
      <c r="E6663"/>
      <c r="F6663"/>
    </row>
    <row r="6664" spans="1:6" ht="21" customHeight="1" x14ac:dyDescent="0.25">
      <c r="A6664"/>
      <c r="B6664"/>
      <c r="C6664"/>
      <c r="D6664"/>
      <c r="E6664"/>
      <c r="F6664"/>
    </row>
    <row r="6665" spans="1:6" ht="21" customHeight="1" x14ac:dyDescent="0.25">
      <c r="A6665"/>
      <c r="B6665"/>
      <c r="C6665"/>
      <c r="D6665"/>
      <c r="E6665"/>
      <c r="F6665"/>
    </row>
    <row r="6666" spans="1:6" ht="21" customHeight="1" x14ac:dyDescent="0.25">
      <c r="A6666"/>
      <c r="B6666"/>
      <c r="C6666"/>
      <c r="D6666"/>
      <c r="E6666"/>
      <c r="F6666"/>
    </row>
    <row r="6667" spans="1:6" ht="21" customHeight="1" x14ac:dyDescent="0.25">
      <c r="A6667"/>
      <c r="B6667"/>
      <c r="C6667"/>
      <c r="D6667"/>
      <c r="E6667"/>
      <c r="F6667"/>
    </row>
    <row r="6668" spans="1:6" ht="21" customHeight="1" x14ac:dyDescent="0.25">
      <c r="A6668"/>
      <c r="B6668"/>
      <c r="C6668"/>
      <c r="D6668"/>
      <c r="E6668"/>
      <c r="F6668"/>
    </row>
    <row r="6669" spans="1:6" ht="21" customHeight="1" x14ac:dyDescent="0.25">
      <c r="A6669"/>
      <c r="B6669"/>
      <c r="C6669"/>
      <c r="D6669"/>
      <c r="E6669"/>
      <c r="F6669"/>
    </row>
    <row r="6670" spans="1:6" ht="39" customHeight="1" x14ac:dyDescent="0.25">
      <c r="A6670"/>
      <c r="B6670"/>
      <c r="C6670"/>
      <c r="D6670"/>
      <c r="E6670"/>
      <c r="F6670"/>
    </row>
    <row r="6671" spans="1:6" ht="21" customHeight="1" x14ac:dyDescent="0.25">
      <c r="A6671"/>
      <c r="B6671"/>
      <c r="C6671"/>
      <c r="D6671"/>
      <c r="E6671"/>
      <c r="F6671"/>
    </row>
    <row r="6672" spans="1:6" ht="21" customHeight="1" x14ac:dyDescent="0.25">
      <c r="A6672"/>
      <c r="B6672"/>
      <c r="C6672"/>
      <c r="D6672"/>
      <c r="E6672"/>
      <c r="F6672"/>
    </row>
    <row r="6673" spans="1:6" ht="21" customHeight="1" x14ac:dyDescent="0.25">
      <c r="A6673"/>
      <c r="B6673"/>
      <c r="C6673"/>
      <c r="D6673"/>
      <c r="E6673"/>
      <c r="F6673"/>
    </row>
    <row r="6674" spans="1:6" ht="39" customHeight="1" x14ac:dyDescent="0.25">
      <c r="A6674"/>
      <c r="B6674"/>
      <c r="C6674"/>
      <c r="D6674"/>
      <c r="E6674"/>
      <c r="F6674"/>
    </row>
    <row r="6675" spans="1:6" ht="21" customHeight="1" x14ac:dyDescent="0.25">
      <c r="A6675"/>
      <c r="B6675"/>
      <c r="C6675"/>
      <c r="D6675"/>
      <c r="E6675"/>
      <c r="F6675"/>
    </row>
    <row r="6676" spans="1:6" ht="21" customHeight="1" x14ac:dyDescent="0.25">
      <c r="A6676"/>
      <c r="B6676"/>
      <c r="C6676"/>
      <c r="D6676"/>
      <c r="E6676"/>
      <c r="F6676"/>
    </row>
    <row r="6677" spans="1:6" ht="21" customHeight="1" x14ac:dyDescent="0.25">
      <c r="A6677"/>
      <c r="B6677"/>
      <c r="C6677"/>
      <c r="D6677"/>
      <c r="E6677"/>
      <c r="F6677"/>
    </row>
    <row r="6678" spans="1:6" ht="21" customHeight="1" x14ac:dyDescent="0.25">
      <c r="A6678"/>
      <c r="B6678"/>
      <c r="C6678"/>
      <c r="D6678"/>
      <c r="E6678"/>
      <c r="F6678"/>
    </row>
    <row r="6679" spans="1:6" ht="21" customHeight="1" x14ac:dyDescent="0.25">
      <c r="A6679"/>
      <c r="B6679"/>
      <c r="C6679"/>
      <c r="D6679"/>
      <c r="E6679"/>
      <c r="F6679"/>
    </row>
    <row r="6680" spans="1:6" ht="21" customHeight="1" x14ac:dyDescent="0.25">
      <c r="A6680"/>
      <c r="B6680"/>
      <c r="C6680"/>
      <c r="D6680"/>
      <c r="E6680"/>
      <c r="F6680"/>
    </row>
    <row r="6681" spans="1:6" ht="21" customHeight="1" x14ac:dyDescent="0.25">
      <c r="A6681"/>
      <c r="B6681"/>
      <c r="C6681"/>
      <c r="D6681"/>
      <c r="E6681"/>
      <c r="F6681"/>
    </row>
    <row r="6682" spans="1:6" ht="21" customHeight="1" x14ac:dyDescent="0.25">
      <c r="A6682"/>
      <c r="B6682"/>
      <c r="C6682"/>
      <c r="D6682"/>
      <c r="E6682"/>
      <c r="F6682"/>
    </row>
    <row r="6683" spans="1:6" ht="21" customHeight="1" x14ac:dyDescent="0.25">
      <c r="A6683"/>
      <c r="B6683"/>
      <c r="C6683"/>
      <c r="D6683"/>
      <c r="E6683"/>
      <c r="F6683"/>
    </row>
    <row r="6684" spans="1:6" ht="21" customHeight="1" x14ac:dyDescent="0.25">
      <c r="A6684"/>
      <c r="B6684"/>
      <c r="C6684"/>
      <c r="D6684"/>
      <c r="E6684"/>
      <c r="F6684"/>
    </row>
    <row r="6685" spans="1:6" ht="21" customHeight="1" x14ac:dyDescent="0.25">
      <c r="A6685"/>
      <c r="B6685"/>
      <c r="C6685"/>
      <c r="D6685"/>
      <c r="E6685"/>
      <c r="F6685"/>
    </row>
    <row r="6686" spans="1:6" ht="21" customHeight="1" x14ac:dyDescent="0.25">
      <c r="A6686"/>
      <c r="B6686"/>
      <c r="C6686"/>
      <c r="D6686"/>
      <c r="E6686"/>
      <c r="F6686"/>
    </row>
    <row r="6687" spans="1:6" ht="21" customHeight="1" x14ac:dyDescent="0.25">
      <c r="A6687"/>
      <c r="B6687"/>
      <c r="C6687"/>
      <c r="D6687"/>
      <c r="E6687"/>
      <c r="F6687"/>
    </row>
    <row r="6688" spans="1:6" ht="23.1" customHeight="1" x14ac:dyDescent="0.25">
      <c r="A6688"/>
      <c r="B6688"/>
      <c r="C6688"/>
      <c r="D6688"/>
      <c r="E6688"/>
      <c r="F6688"/>
    </row>
    <row r="6689" spans="1:6" ht="21" customHeight="1" x14ac:dyDescent="0.25">
      <c r="A6689"/>
      <c r="B6689"/>
      <c r="C6689"/>
      <c r="D6689"/>
      <c r="E6689"/>
      <c r="F6689"/>
    </row>
    <row r="6690" spans="1:6" ht="21" customHeight="1" x14ac:dyDescent="0.25">
      <c r="A6690"/>
      <c r="B6690"/>
      <c r="C6690"/>
      <c r="D6690"/>
      <c r="E6690"/>
      <c r="F6690"/>
    </row>
    <row r="6691" spans="1:6" ht="21" customHeight="1" x14ac:dyDescent="0.25">
      <c r="A6691"/>
      <c r="B6691"/>
      <c r="C6691"/>
      <c r="D6691"/>
      <c r="E6691"/>
      <c r="F6691"/>
    </row>
    <row r="6692" spans="1:6" ht="21" customHeight="1" x14ac:dyDescent="0.25">
      <c r="A6692"/>
      <c r="B6692"/>
      <c r="C6692"/>
      <c r="D6692"/>
      <c r="E6692"/>
      <c r="F6692"/>
    </row>
    <row r="6693" spans="1:6" ht="21" customHeight="1" x14ac:dyDescent="0.25">
      <c r="A6693"/>
      <c r="B6693"/>
      <c r="C6693"/>
      <c r="D6693"/>
      <c r="E6693"/>
      <c r="F6693"/>
    </row>
    <row r="6694" spans="1:6" ht="21" customHeight="1" x14ac:dyDescent="0.25">
      <c r="A6694"/>
      <c r="B6694"/>
      <c r="C6694"/>
      <c r="D6694"/>
      <c r="E6694"/>
      <c r="F6694"/>
    </row>
    <row r="6695" spans="1:6" ht="39" customHeight="1" x14ac:dyDescent="0.25">
      <c r="A6695"/>
      <c r="B6695"/>
      <c r="C6695"/>
      <c r="D6695"/>
      <c r="E6695"/>
      <c r="F6695"/>
    </row>
    <row r="6696" spans="1:6" ht="21" customHeight="1" x14ac:dyDescent="0.25">
      <c r="A6696"/>
      <c r="B6696"/>
      <c r="C6696"/>
      <c r="D6696"/>
      <c r="E6696"/>
      <c r="F6696"/>
    </row>
    <row r="6697" spans="1:6" ht="21" customHeight="1" x14ac:dyDescent="0.25">
      <c r="A6697"/>
      <c r="B6697"/>
      <c r="C6697"/>
      <c r="D6697"/>
      <c r="E6697"/>
      <c r="F6697"/>
    </row>
    <row r="6698" spans="1:6" ht="21" customHeight="1" x14ac:dyDescent="0.25">
      <c r="A6698"/>
      <c r="B6698"/>
      <c r="C6698"/>
      <c r="D6698"/>
      <c r="E6698"/>
      <c r="F6698"/>
    </row>
    <row r="6699" spans="1:6" ht="39" customHeight="1" x14ac:dyDescent="0.25">
      <c r="A6699"/>
      <c r="B6699"/>
      <c r="C6699"/>
      <c r="D6699"/>
      <c r="E6699"/>
      <c r="F6699"/>
    </row>
    <row r="6700" spans="1:6" ht="21" customHeight="1" x14ac:dyDescent="0.25">
      <c r="A6700"/>
      <c r="B6700"/>
      <c r="C6700"/>
      <c r="D6700"/>
      <c r="E6700"/>
      <c r="F6700"/>
    </row>
    <row r="6701" spans="1:6" ht="21" customHeight="1" x14ac:dyDescent="0.25">
      <c r="A6701"/>
      <c r="B6701"/>
      <c r="C6701"/>
      <c r="D6701"/>
      <c r="E6701"/>
      <c r="F6701"/>
    </row>
    <row r="6702" spans="1:6" ht="21" customHeight="1" x14ac:dyDescent="0.25">
      <c r="A6702"/>
      <c r="B6702"/>
      <c r="C6702"/>
      <c r="D6702"/>
      <c r="E6702"/>
      <c r="F6702"/>
    </row>
    <row r="6703" spans="1:6" ht="21" customHeight="1" x14ac:dyDescent="0.25">
      <c r="A6703"/>
      <c r="B6703"/>
      <c r="C6703"/>
      <c r="D6703"/>
      <c r="E6703"/>
      <c r="F6703"/>
    </row>
    <row r="6704" spans="1:6" ht="21" customHeight="1" x14ac:dyDescent="0.25">
      <c r="A6704"/>
      <c r="B6704"/>
      <c r="C6704"/>
      <c r="D6704"/>
      <c r="E6704"/>
      <c r="F6704"/>
    </row>
    <row r="6705" spans="1:6" ht="21" customHeight="1" x14ac:dyDescent="0.25">
      <c r="A6705"/>
      <c r="B6705"/>
      <c r="C6705"/>
      <c r="D6705"/>
      <c r="E6705"/>
      <c r="F6705"/>
    </row>
    <row r="6706" spans="1:6" ht="21" customHeight="1" x14ac:dyDescent="0.25">
      <c r="A6706"/>
      <c r="B6706"/>
      <c r="C6706"/>
      <c r="D6706"/>
      <c r="E6706"/>
      <c r="F6706"/>
    </row>
    <row r="6707" spans="1:6" ht="21" customHeight="1" x14ac:dyDescent="0.25">
      <c r="A6707"/>
      <c r="B6707"/>
      <c r="C6707"/>
      <c r="D6707"/>
      <c r="E6707"/>
      <c r="F6707"/>
    </row>
    <row r="6708" spans="1:6" ht="21" customHeight="1" x14ac:dyDescent="0.25">
      <c r="A6708"/>
      <c r="B6708"/>
      <c r="C6708"/>
      <c r="D6708"/>
      <c r="E6708"/>
      <c r="F6708"/>
    </row>
    <row r="6709" spans="1:6" ht="21" customHeight="1" x14ac:dyDescent="0.25">
      <c r="A6709"/>
      <c r="B6709"/>
      <c r="C6709"/>
      <c r="D6709"/>
      <c r="E6709"/>
      <c r="F6709"/>
    </row>
    <row r="6710" spans="1:6" ht="21" customHeight="1" x14ac:dyDescent="0.25">
      <c r="A6710"/>
      <c r="B6710"/>
      <c r="C6710"/>
      <c r="D6710"/>
      <c r="E6710"/>
      <c r="F6710"/>
    </row>
    <row r="6711" spans="1:6" ht="21" customHeight="1" x14ac:dyDescent="0.25">
      <c r="A6711"/>
      <c r="B6711"/>
      <c r="C6711"/>
      <c r="D6711"/>
      <c r="E6711"/>
      <c r="F6711"/>
    </row>
    <row r="6712" spans="1:6" ht="21" customHeight="1" x14ac:dyDescent="0.25">
      <c r="A6712"/>
      <c r="B6712"/>
      <c r="C6712"/>
      <c r="D6712"/>
      <c r="E6712"/>
      <c r="F6712"/>
    </row>
    <row r="6713" spans="1:6" ht="23.1" customHeight="1" x14ac:dyDescent="0.25">
      <c r="A6713"/>
      <c r="B6713"/>
      <c r="C6713"/>
      <c r="D6713"/>
      <c r="E6713"/>
      <c r="F6713"/>
    </row>
    <row r="6714" spans="1:6" ht="21" customHeight="1" x14ac:dyDescent="0.25">
      <c r="A6714"/>
      <c r="B6714"/>
      <c r="C6714"/>
      <c r="D6714"/>
      <c r="E6714"/>
      <c r="F6714"/>
    </row>
    <row r="6715" spans="1:6" ht="21" customHeight="1" x14ac:dyDescent="0.25">
      <c r="A6715"/>
      <c r="B6715"/>
      <c r="C6715"/>
      <c r="D6715"/>
      <c r="E6715"/>
      <c r="F6715"/>
    </row>
    <row r="6716" spans="1:6" ht="21" customHeight="1" x14ac:dyDescent="0.25">
      <c r="A6716"/>
      <c r="B6716"/>
      <c r="C6716"/>
      <c r="D6716"/>
      <c r="E6716"/>
      <c r="F6716"/>
    </row>
    <row r="6717" spans="1:6" ht="21" customHeight="1" x14ac:dyDescent="0.25">
      <c r="A6717"/>
      <c r="B6717"/>
      <c r="C6717"/>
      <c r="D6717"/>
      <c r="E6717"/>
      <c r="F6717"/>
    </row>
    <row r="6718" spans="1:6" ht="21" customHeight="1" x14ac:dyDescent="0.25">
      <c r="A6718"/>
      <c r="B6718"/>
      <c r="C6718"/>
      <c r="D6718"/>
      <c r="E6718"/>
      <c r="F6718"/>
    </row>
    <row r="6719" spans="1:6" ht="21" customHeight="1" x14ac:dyDescent="0.25">
      <c r="A6719"/>
      <c r="B6719"/>
      <c r="C6719"/>
      <c r="D6719"/>
      <c r="E6719"/>
      <c r="F6719"/>
    </row>
    <row r="6720" spans="1:6" ht="39" customHeight="1" x14ac:dyDescent="0.25">
      <c r="A6720"/>
      <c r="B6720"/>
      <c r="C6720"/>
      <c r="D6720"/>
      <c r="E6720"/>
      <c r="F6720"/>
    </row>
    <row r="6721" spans="1:6" ht="21" customHeight="1" x14ac:dyDescent="0.25">
      <c r="A6721"/>
      <c r="B6721"/>
      <c r="C6721"/>
      <c r="D6721"/>
      <c r="E6721"/>
      <c r="F6721"/>
    </row>
    <row r="6722" spans="1:6" ht="21" customHeight="1" x14ac:dyDescent="0.25">
      <c r="A6722"/>
      <c r="B6722"/>
      <c r="C6722"/>
      <c r="D6722"/>
      <c r="E6722"/>
      <c r="F6722"/>
    </row>
    <row r="6723" spans="1:6" ht="21" customHeight="1" x14ac:dyDescent="0.25">
      <c r="A6723"/>
      <c r="B6723"/>
      <c r="C6723"/>
      <c r="D6723"/>
      <c r="E6723"/>
      <c r="F6723"/>
    </row>
    <row r="6724" spans="1:6" ht="39" customHeight="1" x14ac:dyDescent="0.25">
      <c r="A6724"/>
      <c r="B6724"/>
      <c r="C6724"/>
      <c r="D6724"/>
      <c r="E6724"/>
      <c r="F6724"/>
    </row>
    <row r="6725" spans="1:6" ht="21" customHeight="1" x14ac:dyDescent="0.25">
      <c r="A6725"/>
      <c r="B6725"/>
      <c r="C6725"/>
      <c r="D6725"/>
      <c r="E6725"/>
      <c r="F6725"/>
    </row>
    <row r="6726" spans="1:6" ht="21" customHeight="1" x14ac:dyDescent="0.25">
      <c r="A6726"/>
      <c r="B6726"/>
      <c r="C6726"/>
      <c r="D6726"/>
      <c r="E6726"/>
      <c r="F6726"/>
    </row>
    <row r="6727" spans="1:6" ht="21" customHeight="1" x14ac:dyDescent="0.25">
      <c r="A6727"/>
      <c r="B6727"/>
      <c r="C6727"/>
      <c r="D6727"/>
      <c r="E6727"/>
      <c r="F6727"/>
    </row>
    <row r="6728" spans="1:6" ht="21" customHeight="1" x14ac:dyDescent="0.25">
      <c r="A6728"/>
      <c r="B6728"/>
      <c r="C6728"/>
      <c r="D6728"/>
      <c r="E6728"/>
      <c r="F6728"/>
    </row>
    <row r="6729" spans="1:6" ht="21" customHeight="1" x14ac:dyDescent="0.25">
      <c r="A6729"/>
      <c r="B6729"/>
      <c r="C6729"/>
      <c r="D6729"/>
      <c r="E6729"/>
      <c r="F6729"/>
    </row>
    <row r="6730" spans="1:6" ht="21" customHeight="1" x14ac:dyDescent="0.25">
      <c r="A6730"/>
      <c r="B6730"/>
      <c r="C6730"/>
      <c r="D6730"/>
      <c r="E6730"/>
      <c r="F6730"/>
    </row>
    <row r="6731" spans="1:6" ht="21" customHeight="1" x14ac:dyDescent="0.25">
      <c r="A6731"/>
      <c r="B6731"/>
      <c r="C6731"/>
      <c r="D6731"/>
      <c r="E6731"/>
      <c r="F6731"/>
    </row>
    <row r="6732" spans="1:6" ht="21" customHeight="1" x14ac:dyDescent="0.25">
      <c r="A6732"/>
      <c r="B6732"/>
      <c r="C6732"/>
      <c r="D6732"/>
      <c r="E6732"/>
      <c r="F6732"/>
    </row>
    <row r="6733" spans="1:6" ht="21" customHeight="1" x14ac:dyDescent="0.25">
      <c r="A6733"/>
      <c r="B6733"/>
      <c r="C6733"/>
      <c r="D6733"/>
      <c r="E6733"/>
      <c r="F6733"/>
    </row>
    <row r="6734" spans="1:6" ht="21" customHeight="1" x14ac:dyDescent="0.25">
      <c r="A6734"/>
      <c r="B6734"/>
      <c r="C6734"/>
      <c r="D6734"/>
      <c r="E6734"/>
      <c r="F6734"/>
    </row>
    <row r="6735" spans="1:6" ht="21" customHeight="1" x14ac:dyDescent="0.25">
      <c r="A6735"/>
      <c r="B6735"/>
      <c r="C6735"/>
      <c r="D6735"/>
      <c r="E6735"/>
      <c r="F6735"/>
    </row>
    <row r="6736" spans="1:6" ht="21" customHeight="1" x14ac:dyDescent="0.25">
      <c r="A6736"/>
      <c r="B6736"/>
      <c r="C6736"/>
      <c r="D6736"/>
      <c r="E6736"/>
      <c r="F6736"/>
    </row>
    <row r="6737" spans="1:6" ht="21" customHeight="1" x14ac:dyDescent="0.25">
      <c r="A6737"/>
      <c r="B6737"/>
      <c r="C6737"/>
      <c r="D6737"/>
      <c r="E6737"/>
      <c r="F6737"/>
    </row>
    <row r="6738" spans="1:6" ht="23.1" customHeight="1" x14ac:dyDescent="0.25">
      <c r="A6738"/>
      <c r="B6738"/>
      <c r="C6738"/>
      <c r="D6738"/>
      <c r="E6738"/>
      <c r="F6738"/>
    </row>
    <row r="6739" spans="1:6" ht="21" customHeight="1" x14ac:dyDescent="0.25">
      <c r="A6739"/>
      <c r="B6739"/>
      <c r="C6739"/>
      <c r="D6739"/>
      <c r="E6739"/>
      <c r="F6739"/>
    </row>
    <row r="6740" spans="1:6" ht="21" customHeight="1" x14ac:dyDescent="0.25">
      <c r="A6740"/>
      <c r="B6740"/>
      <c r="C6740"/>
      <c r="D6740"/>
      <c r="E6740"/>
      <c r="F6740"/>
    </row>
    <row r="6741" spans="1:6" ht="21" customHeight="1" x14ac:dyDescent="0.25">
      <c r="A6741"/>
      <c r="B6741"/>
      <c r="C6741"/>
      <c r="D6741"/>
      <c r="E6741"/>
      <c r="F6741"/>
    </row>
    <row r="6742" spans="1:6" ht="21" customHeight="1" x14ac:dyDescent="0.25">
      <c r="A6742"/>
      <c r="B6742"/>
      <c r="C6742"/>
      <c r="D6742"/>
      <c r="E6742"/>
      <c r="F6742"/>
    </row>
    <row r="6743" spans="1:6" ht="21" customHeight="1" x14ac:dyDescent="0.25">
      <c r="A6743"/>
      <c r="B6743"/>
      <c r="C6743"/>
      <c r="D6743"/>
      <c r="E6743"/>
      <c r="F6743"/>
    </row>
    <row r="6744" spans="1:6" ht="21" customHeight="1" x14ac:dyDescent="0.25">
      <c r="A6744"/>
      <c r="B6744"/>
      <c r="C6744"/>
      <c r="D6744"/>
      <c r="E6744"/>
      <c r="F6744"/>
    </row>
    <row r="6745" spans="1:6" ht="39" customHeight="1" x14ac:dyDescent="0.25">
      <c r="A6745"/>
      <c r="B6745"/>
      <c r="C6745"/>
      <c r="D6745"/>
      <c r="E6745"/>
      <c r="F6745"/>
    </row>
    <row r="6746" spans="1:6" ht="21" customHeight="1" x14ac:dyDescent="0.25">
      <c r="A6746"/>
      <c r="B6746"/>
      <c r="C6746"/>
      <c r="D6746"/>
      <c r="E6746"/>
      <c r="F6746"/>
    </row>
    <row r="6747" spans="1:6" ht="21" customHeight="1" x14ac:dyDescent="0.25">
      <c r="A6747"/>
      <c r="B6747"/>
      <c r="C6747"/>
      <c r="D6747"/>
      <c r="E6747"/>
      <c r="F6747"/>
    </row>
    <row r="6748" spans="1:6" ht="21" customHeight="1" x14ac:dyDescent="0.25">
      <c r="A6748"/>
      <c r="B6748"/>
      <c r="C6748"/>
      <c r="D6748"/>
      <c r="E6748"/>
      <c r="F6748"/>
    </row>
    <row r="6749" spans="1:6" ht="39" customHeight="1" x14ac:dyDescent="0.25">
      <c r="A6749"/>
      <c r="B6749"/>
      <c r="C6749"/>
      <c r="D6749"/>
      <c r="E6749"/>
      <c r="F6749"/>
    </row>
    <row r="6750" spans="1:6" ht="21" customHeight="1" x14ac:dyDescent="0.25">
      <c r="A6750"/>
      <c r="B6750"/>
      <c r="C6750"/>
      <c r="D6750"/>
      <c r="E6750"/>
      <c r="F6750"/>
    </row>
    <row r="6751" spans="1:6" ht="21" customHeight="1" x14ac:dyDescent="0.25">
      <c r="A6751"/>
      <c r="B6751"/>
      <c r="C6751"/>
      <c r="D6751"/>
      <c r="E6751"/>
      <c r="F6751"/>
    </row>
    <row r="6752" spans="1:6" ht="21" customHeight="1" x14ac:dyDescent="0.25">
      <c r="A6752"/>
      <c r="B6752"/>
      <c r="C6752"/>
      <c r="D6752"/>
      <c r="E6752"/>
      <c r="F6752"/>
    </row>
    <row r="6753" spans="1:6" ht="21" customHeight="1" x14ac:dyDescent="0.25">
      <c r="A6753"/>
      <c r="B6753"/>
      <c r="C6753"/>
      <c r="D6753"/>
      <c r="E6753"/>
      <c r="F6753"/>
    </row>
    <row r="6754" spans="1:6" ht="21" customHeight="1" x14ac:dyDescent="0.25">
      <c r="A6754"/>
      <c r="B6754"/>
      <c r="C6754"/>
      <c r="D6754"/>
      <c r="E6754"/>
      <c r="F6754"/>
    </row>
    <row r="6755" spans="1:6" ht="21" customHeight="1" x14ac:dyDescent="0.25">
      <c r="A6755"/>
      <c r="B6755"/>
      <c r="C6755"/>
      <c r="D6755"/>
      <c r="E6755"/>
      <c r="F6755"/>
    </row>
    <row r="6756" spans="1:6" ht="21" customHeight="1" x14ac:dyDescent="0.25">
      <c r="A6756"/>
      <c r="B6756"/>
      <c r="C6756"/>
      <c r="D6756"/>
      <c r="E6756"/>
      <c r="F6756"/>
    </row>
    <row r="6757" spans="1:6" ht="21" customHeight="1" x14ac:dyDescent="0.25">
      <c r="A6757"/>
      <c r="B6757"/>
      <c r="C6757"/>
      <c r="D6757"/>
      <c r="E6757"/>
      <c r="F6757"/>
    </row>
    <row r="6758" spans="1:6" ht="21" customHeight="1" x14ac:dyDescent="0.25">
      <c r="A6758"/>
      <c r="B6758"/>
      <c r="C6758"/>
      <c r="D6758"/>
      <c r="E6758"/>
      <c r="F6758"/>
    </row>
    <row r="6759" spans="1:6" ht="21" customHeight="1" x14ac:dyDescent="0.25">
      <c r="A6759"/>
      <c r="B6759"/>
      <c r="C6759"/>
      <c r="D6759"/>
      <c r="E6759"/>
      <c r="F6759"/>
    </row>
    <row r="6760" spans="1:6" ht="21" customHeight="1" x14ac:dyDescent="0.25">
      <c r="A6760"/>
      <c r="B6760"/>
      <c r="C6760"/>
      <c r="D6760"/>
      <c r="E6760"/>
      <c r="F6760"/>
    </row>
    <row r="6761" spans="1:6" ht="21" customHeight="1" x14ac:dyDescent="0.25">
      <c r="A6761"/>
      <c r="B6761"/>
      <c r="C6761"/>
      <c r="D6761"/>
      <c r="E6761"/>
      <c r="F6761"/>
    </row>
    <row r="6762" spans="1:6" ht="21" customHeight="1" x14ac:dyDescent="0.25">
      <c r="A6762"/>
      <c r="B6762"/>
      <c r="C6762"/>
      <c r="D6762"/>
      <c r="E6762"/>
      <c r="F6762"/>
    </row>
    <row r="6763" spans="1:6" ht="23.1" customHeight="1" x14ac:dyDescent="0.25">
      <c r="A6763"/>
      <c r="B6763"/>
      <c r="C6763"/>
      <c r="D6763"/>
      <c r="E6763"/>
      <c r="F6763"/>
    </row>
    <row r="6764" spans="1:6" ht="21" customHeight="1" x14ac:dyDescent="0.25">
      <c r="A6764"/>
      <c r="B6764"/>
      <c r="C6764"/>
      <c r="D6764"/>
      <c r="E6764"/>
      <c r="F6764"/>
    </row>
    <row r="6765" spans="1:6" ht="21" customHeight="1" x14ac:dyDescent="0.25">
      <c r="A6765"/>
      <c r="B6765"/>
      <c r="C6765"/>
      <c r="D6765"/>
      <c r="E6765"/>
      <c r="F6765"/>
    </row>
    <row r="6766" spans="1:6" ht="21" customHeight="1" x14ac:dyDescent="0.25">
      <c r="A6766"/>
      <c r="B6766"/>
      <c r="C6766"/>
      <c r="D6766"/>
      <c r="E6766"/>
      <c r="F6766"/>
    </row>
    <row r="6767" spans="1:6" ht="21" customHeight="1" x14ac:dyDescent="0.25">
      <c r="A6767"/>
      <c r="B6767"/>
      <c r="C6767"/>
      <c r="D6767"/>
      <c r="E6767"/>
      <c r="F6767"/>
    </row>
    <row r="6768" spans="1:6" ht="21" customHeight="1" x14ac:dyDescent="0.25">
      <c r="A6768"/>
      <c r="B6768"/>
      <c r="C6768"/>
      <c r="D6768"/>
      <c r="E6768"/>
      <c r="F6768"/>
    </row>
    <row r="6769" spans="1:6" ht="21" customHeight="1" x14ac:dyDescent="0.25">
      <c r="A6769"/>
      <c r="B6769"/>
      <c r="C6769"/>
      <c r="D6769"/>
      <c r="E6769"/>
      <c r="F6769"/>
    </row>
    <row r="6770" spans="1:6" ht="39" customHeight="1" x14ac:dyDescent="0.25">
      <c r="A6770"/>
      <c r="B6770"/>
      <c r="C6770"/>
      <c r="D6770"/>
      <c r="E6770"/>
      <c r="F6770"/>
    </row>
    <row r="6771" spans="1:6" ht="21" customHeight="1" x14ac:dyDescent="0.25">
      <c r="A6771"/>
      <c r="B6771"/>
      <c r="C6771"/>
      <c r="D6771"/>
      <c r="E6771"/>
      <c r="F6771"/>
    </row>
    <row r="6772" spans="1:6" ht="21" customHeight="1" x14ac:dyDescent="0.25">
      <c r="A6772"/>
      <c r="B6772"/>
      <c r="C6772"/>
      <c r="D6772"/>
      <c r="E6772"/>
      <c r="F6772"/>
    </row>
    <row r="6773" spans="1:6" ht="21" customHeight="1" x14ac:dyDescent="0.25">
      <c r="A6773"/>
      <c r="B6773"/>
      <c r="C6773"/>
      <c r="D6773"/>
      <c r="E6773"/>
      <c r="F6773"/>
    </row>
    <row r="6774" spans="1:6" ht="39" customHeight="1" x14ac:dyDescent="0.25">
      <c r="A6774"/>
      <c r="B6774"/>
      <c r="C6774"/>
      <c r="D6774"/>
      <c r="E6774"/>
      <c r="F6774"/>
    </row>
    <row r="6775" spans="1:6" ht="21" customHeight="1" x14ac:dyDescent="0.25">
      <c r="A6775"/>
      <c r="B6775"/>
      <c r="C6775"/>
      <c r="D6775"/>
      <c r="E6775"/>
      <c r="F6775"/>
    </row>
    <row r="6776" spans="1:6" ht="21" customHeight="1" x14ac:dyDescent="0.25">
      <c r="A6776"/>
      <c r="B6776"/>
      <c r="C6776"/>
      <c r="D6776"/>
      <c r="E6776"/>
      <c r="F6776"/>
    </row>
    <row r="6777" spans="1:6" ht="21" customHeight="1" x14ac:dyDescent="0.25">
      <c r="A6777"/>
      <c r="B6777"/>
      <c r="C6777"/>
      <c r="D6777"/>
      <c r="E6777"/>
      <c r="F6777"/>
    </row>
    <row r="6778" spans="1:6" ht="21" customHeight="1" x14ac:dyDescent="0.25">
      <c r="A6778"/>
      <c r="B6778"/>
      <c r="C6778"/>
      <c r="D6778"/>
      <c r="E6778"/>
      <c r="F6778"/>
    </row>
    <row r="6779" spans="1:6" ht="21" customHeight="1" x14ac:dyDescent="0.25">
      <c r="A6779"/>
      <c r="B6779"/>
      <c r="C6779"/>
      <c r="D6779"/>
      <c r="E6779"/>
      <c r="F6779"/>
    </row>
    <row r="6780" spans="1:6" ht="21" customHeight="1" x14ac:dyDescent="0.25">
      <c r="A6780"/>
      <c r="B6780"/>
      <c r="C6780"/>
      <c r="D6780"/>
      <c r="E6780"/>
      <c r="F6780"/>
    </row>
    <row r="6781" spans="1:6" ht="21" customHeight="1" x14ac:dyDescent="0.25">
      <c r="A6781"/>
      <c r="B6781"/>
      <c r="C6781"/>
      <c r="D6781"/>
      <c r="E6781"/>
      <c r="F6781"/>
    </row>
    <row r="6782" spans="1:6" ht="21" customHeight="1" x14ac:dyDescent="0.25">
      <c r="A6782"/>
      <c r="B6782"/>
      <c r="C6782"/>
      <c r="D6782"/>
      <c r="E6782"/>
      <c r="F6782"/>
    </row>
    <row r="6783" spans="1:6" ht="21" customHeight="1" x14ac:dyDescent="0.25">
      <c r="A6783"/>
      <c r="B6783"/>
      <c r="C6783"/>
      <c r="D6783"/>
      <c r="E6783"/>
      <c r="F6783"/>
    </row>
    <row r="6784" spans="1:6" ht="21" customHeight="1" x14ac:dyDescent="0.25">
      <c r="A6784"/>
      <c r="B6784"/>
      <c r="C6784"/>
      <c r="D6784"/>
      <c r="E6784"/>
      <c r="F6784"/>
    </row>
    <row r="6785" spans="1:6" ht="21" customHeight="1" x14ac:dyDescent="0.25">
      <c r="A6785"/>
      <c r="B6785"/>
      <c r="C6785"/>
      <c r="D6785"/>
      <c r="E6785"/>
      <c r="F6785"/>
    </row>
    <row r="6786" spans="1:6" ht="21" customHeight="1" x14ac:dyDescent="0.25">
      <c r="A6786"/>
      <c r="B6786"/>
      <c r="C6786"/>
      <c r="D6786"/>
      <c r="E6786"/>
      <c r="F6786"/>
    </row>
    <row r="6787" spans="1:6" ht="21" customHeight="1" x14ac:dyDescent="0.25">
      <c r="A6787"/>
      <c r="B6787"/>
      <c r="C6787"/>
      <c r="D6787"/>
      <c r="E6787"/>
      <c r="F6787"/>
    </row>
    <row r="6788" spans="1:6" ht="23.1" customHeight="1" x14ac:dyDescent="0.25">
      <c r="A6788"/>
      <c r="B6788"/>
      <c r="C6788"/>
      <c r="D6788"/>
      <c r="E6788"/>
      <c r="F6788"/>
    </row>
    <row r="6789" spans="1:6" ht="21" customHeight="1" x14ac:dyDescent="0.25">
      <c r="A6789"/>
      <c r="B6789"/>
      <c r="C6789"/>
      <c r="D6789"/>
      <c r="E6789"/>
      <c r="F6789"/>
    </row>
    <row r="6790" spans="1:6" ht="21" customHeight="1" x14ac:dyDescent="0.25">
      <c r="A6790"/>
      <c r="B6790"/>
      <c r="C6790"/>
      <c r="D6790"/>
      <c r="E6790"/>
      <c r="F6790"/>
    </row>
    <row r="6791" spans="1:6" ht="21" customHeight="1" x14ac:dyDescent="0.25">
      <c r="A6791"/>
      <c r="B6791"/>
      <c r="C6791"/>
      <c r="D6791"/>
      <c r="E6791"/>
      <c r="F6791"/>
    </row>
    <row r="6792" spans="1:6" ht="21" customHeight="1" x14ac:dyDescent="0.25">
      <c r="A6792"/>
      <c r="B6792"/>
      <c r="C6792"/>
      <c r="D6792"/>
      <c r="E6792"/>
      <c r="F6792"/>
    </row>
    <row r="6793" spans="1:6" ht="21" customHeight="1" x14ac:dyDescent="0.25">
      <c r="A6793"/>
      <c r="B6793"/>
      <c r="C6793"/>
      <c r="D6793"/>
      <c r="E6793"/>
      <c r="F6793"/>
    </row>
    <row r="6794" spans="1:6" ht="21" customHeight="1" x14ac:dyDescent="0.25">
      <c r="A6794"/>
      <c r="B6794"/>
      <c r="C6794"/>
      <c r="D6794"/>
      <c r="E6794"/>
      <c r="F6794"/>
    </row>
    <row r="6795" spans="1:6" ht="39" customHeight="1" x14ac:dyDescent="0.25">
      <c r="A6795"/>
      <c r="B6795"/>
      <c r="C6795"/>
      <c r="D6795"/>
      <c r="E6795"/>
      <c r="F6795"/>
    </row>
    <row r="6796" spans="1:6" ht="21" customHeight="1" x14ac:dyDescent="0.25">
      <c r="A6796"/>
      <c r="B6796"/>
      <c r="C6796"/>
      <c r="D6796"/>
      <c r="E6796"/>
      <c r="F6796"/>
    </row>
    <row r="6797" spans="1:6" ht="21" customHeight="1" x14ac:dyDescent="0.25">
      <c r="A6797"/>
      <c r="B6797"/>
      <c r="C6797"/>
      <c r="D6797"/>
      <c r="E6797"/>
      <c r="F6797"/>
    </row>
    <row r="6798" spans="1:6" ht="21" customHeight="1" x14ac:dyDescent="0.25">
      <c r="A6798"/>
      <c r="B6798"/>
      <c r="C6798"/>
      <c r="D6798"/>
      <c r="E6798"/>
      <c r="F6798"/>
    </row>
    <row r="6799" spans="1:6" ht="39" customHeight="1" x14ac:dyDescent="0.25">
      <c r="A6799"/>
      <c r="B6799"/>
      <c r="C6799"/>
      <c r="D6799"/>
      <c r="E6799"/>
      <c r="F6799"/>
    </row>
    <row r="6800" spans="1:6" ht="21" customHeight="1" x14ac:dyDescent="0.25">
      <c r="A6800"/>
      <c r="B6800"/>
      <c r="C6800"/>
      <c r="D6800"/>
      <c r="E6800"/>
      <c r="F6800"/>
    </row>
    <row r="6801" spans="1:6" ht="21" customHeight="1" x14ac:dyDescent="0.25">
      <c r="A6801"/>
      <c r="B6801"/>
      <c r="C6801"/>
      <c r="D6801"/>
      <c r="E6801"/>
      <c r="F6801"/>
    </row>
    <row r="6802" spans="1:6" ht="21" customHeight="1" x14ac:dyDescent="0.25">
      <c r="A6802"/>
      <c r="B6802"/>
      <c r="C6802"/>
      <c r="D6802"/>
      <c r="E6802"/>
      <c r="F6802"/>
    </row>
    <row r="6803" spans="1:6" ht="21" customHeight="1" x14ac:dyDescent="0.25">
      <c r="A6803"/>
      <c r="B6803"/>
      <c r="C6803"/>
      <c r="D6803"/>
      <c r="E6803"/>
      <c r="F6803"/>
    </row>
    <row r="6804" spans="1:6" ht="21" customHeight="1" x14ac:dyDescent="0.25">
      <c r="A6804"/>
      <c r="B6804"/>
      <c r="C6804"/>
      <c r="D6804"/>
      <c r="E6804"/>
      <c r="F6804"/>
    </row>
    <row r="6805" spans="1:6" ht="21" customHeight="1" x14ac:dyDescent="0.25">
      <c r="A6805"/>
      <c r="B6805"/>
      <c r="C6805"/>
      <c r="D6805"/>
      <c r="E6805"/>
      <c r="F6805"/>
    </row>
    <row r="6806" spans="1:6" ht="21" customHeight="1" x14ac:dyDescent="0.25">
      <c r="A6806"/>
      <c r="B6806"/>
      <c r="C6806"/>
      <c r="D6806"/>
      <c r="E6806"/>
      <c r="F6806"/>
    </row>
    <row r="6807" spans="1:6" ht="21" customHeight="1" x14ac:dyDescent="0.25">
      <c r="A6807"/>
      <c r="B6807"/>
      <c r="C6807"/>
      <c r="D6807"/>
      <c r="E6807"/>
      <c r="F6807"/>
    </row>
    <row r="6808" spans="1:6" ht="21" customHeight="1" x14ac:dyDescent="0.25">
      <c r="A6808"/>
      <c r="B6808"/>
      <c r="C6808"/>
      <c r="D6808"/>
      <c r="E6808"/>
      <c r="F6808"/>
    </row>
    <row r="6809" spans="1:6" ht="21" customHeight="1" x14ac:dyDescent="0.25">
      <c r="A6809"/>
      <c r="B6809"/>
      <c r="C6809"/>
      <c r="D6809"/>
      <c r="E6809"/>
      <c r="F6809"/>
    </row>
    <row r="6810" spans="1:6" ht="21" customHeight="1" x14ac:dyDescent="0.25">
      <c r="A6810"/>
      <c r="B6810"/>
      <c r="C6810"/>
      <c r="D6810"/>
      <c r="E6810"/>
      <c r="F6810"/>
    </row>
    <row r="6811" spans="1:6" ht="21" customHeight="1" x14ac:dyDescent="0.25">
      <c r="A6811"/>
      <c r="B6811"/>
      <c r="C6811"/>
      <c r="D6811"/>
      <c r="E6811"/>
      <c r="F6811"/>
    </row>
    <row r="6812" spans="1:6" ht="21" customHeight="1" x14ac:dyDescent="0.25">
      <c r="A6812"/>
      <c r="B6812"/>
      <c r="C6812"/>
      <c r="D6812"/>
      <c r="E6812"/>
      <c r="F6812"/>
    </row>
    <row r="6813" spans="1:6" ht="23.1" customHeight="1" x14ac:dyDescent="0.25">
      <c r="A6813"/>
      <c r="B6813"/>
      <c r="C6813"/>
      <c r="D6813"/>
      <c r="E6813"/>
      <c r="F6813"/>
    </row>
    <row r="6814" spans="1:6" ht="21" customHeight="1" x14ac:dyDescent="0.25">
      <c r="A6814"/>
      <c r="B6814"/>
      <c r="C6814"/>
      <c r="D6814"/>
      <c r="E6814"/>
      <c r="F6814"/>
    </row>
    <row r="6815" spans="1:6" ht="21" customHeight="1" x14ac:dyDescent="0.25">
      <c r="A6815"/>
      <c r="B6815"/>
      <c r="C6815"/>
      <c r="D6815"/>
      <c r="E6815"/>
      <c r="F6815"/>
    </row>
    <row r="6816" spans="1:6" ht="21" customHeight="1" x14ac:dyDescent="0.25">
      <c r="A6816"/>
      <c r="B6816"/>
      <c r="C6816"/>
      <c r="D6816"/>
      <c r="E6816"/>
      <c r="F6816"/>
    </row>
    <row r="6817" spans="1:6" ht="21" customHeight="1" x14ac:dyDescent="0.25">
      <c r="A6817"/>
      <c r="B6817"/>
      <c r="C6817"/>
      <c r="D6817"/>
      <c r="E6817"/>
      <c r="F6817"/>
    </row>
    <row r="6818" spans="1:6" ht="21" customHeight="1" x14ac:dyDescent="0.25">
      <c r="A6818"/>
      <c r="B6818"/>
      <c r="C6818"/>
      <c r="D6818"/>
      <c r="E6818"/>
      <c r="F6818"/>
    </row>
    <row r="6819" spans="1:6" ht="21" customHeight="1" x14ac:dyDescent="0.25">
      <c r="A6819"/>
      <c r="B6819"/>
      <c r="C6819"/>
      <c r="D6819"/>
      <c r="E6819"/>
      <c r="F6819"/>
    </row>
    <row r="6820" spans="1:6" ht="39" customHeight="1" x14ac:dyDescent="0.25">
      <c r="A6820"/>
      <c r="B6820"/>
      <c r="C6820"/>
      <c r="D6820"/>
      <c r="E6820"/>
      <c r="F6820"/>
    </row>
    <row r="6821" spans="1:6" ht="21" customHeight="1" x14ac:dyDescent="0.25">
      <c r="A6821"/>
      <c r="B6821"/>
      <c r="C6821"/>
      <c r="D6821"/>
      <c r="E6821"/>
      <c r="F6821"/>
    </row>
    <row r="6822" spans="1:6" ht="21" customHeight="1" x14ac:dyDescent="0.25">
      <c r="A6822"/>
      <c r="B6822"/>
      <c r="C6822"/>
      <c r="D6822"/>
      <c r="E6822"/>
      <c r="F6822"/>
    </row>
    <row r="6823" spans="1:6" ht="21" customHeight="1" x14ac:dyDescent="0.25">
      <c r="A6823"/>
      <c r="B6823"/>
      <c r="C6823"/>
      <c r="D6823"/>
      <c r="E6823"/>
      <c r="F6823"/>
    </row>
    <row r="6824" spans="1:6" ht="39" customHeight="1" x14ac:dyDescent="0.25">
      <c r="A6824"/>
      <c r="B6824"/>
      <c r="C6824"/>
      <c r="D6824"/>
      <c r="E6824"/>
      <c r="F6824"/>
    </row>
    <row r="6825" spans="1:6" ht="21" customHeight="1" x14ac:dyDescent="0.25">
      <c r="A6825"/>
      <c r="B6825"/>
      <c r="C6825"/>
      <c r="D6825"/>
      <c r="E6825"/>
      <c r="F6825"/>
    </row>
    <row r="6826" spans="1:6" ht="21" customHeight="1" x14ac:dyDescent="0.25">
      <c r="A6826"/>
      <c r="B6826"/>
      <c r="C6826"/>
      <c r="D6826"/>
      <c r="E6826"/>
      <c r="F6826"/>
    </row>
    <row r="6827" spans="1:6" ht="21" customHeight="1" x14ac:dyDescent="0.25">
      <c r="A6827"/>
      <c r="B6827"/>
      <c r="C6827"/>
      <c r="D6827"/>
      <c r="E6827"/>
      <c r="F6827"/>
    </row>
    <row r="6828" spans="1:6" ht="21" customHeight="1" x14ac:dyDescent="0.25">
      <c r="A6828"/>
      <c r="B6828"/>
      <c r="C6828"/>
      <c r="D6828"/>
      <c r="E6828"/>
      <c r="F6828"/>
    </row>
    <row r="6829" spans="1:6" ht="21" customHeight="1" x14ac:dyDescent="0.25">
      <c r="A6829"/>
      <c r="B6829"/>
      <c r="C6829"/>
      <c r="D6829"/>
      <c r="E6829"/>
      <c r="F6829"/>
    </row>
    <row r="6830" spans="1:6" ht="21" customHeight="1" x14ac:dyDescent="0.25">
      <c r="A6830"/>
      <c r="B6830"/>
      <c r="C6830"/>
      <c r="D6830"/>
      <c r="E6830"/>
      <c r="F6830"/>
    </row>
    <row r="6831" spans="1:6" ht="21" customHeight="1" x14ac:dyDescent="0.25">
      <c r="A6831"/>
      <c r="B6831"/>
      <c r="C6831"/>
      <c r="D6831"/>
      <c r="E6831"/>
      <c r="F6831"/>
    </row>
    <row r="6832" spans="1:6" ht="21" customHeight="1" x14ac:dyDescent="0.25">
      <c r="A6832"/>
      <c r="B6832"/>
      <c r="C6832"/>
      <c r="D6832"/>
      <c r="E6832"/>
      <c r="F6832"/>
    </row>
    <row r="6833" spans="1:6" ht="21" customHeight="1" x14ac:dyDescent="0.25">
      <c r="A6833"/>
      <c r="B6833"/>
      <c r="C6833"/>
      <c r="D6833"/>
      <c r="E6833"/>
      <c r="F6833"/>
    </row>
    <row r="6834" spans="1:6" ht="21" customHeight="1" x14ac:dyDescent="0.25">
      <c r="A6834"/>
      <c r="B6834"/>
      <c r="C6834"/>
      <c r="D6834"/>
      <c r="E6834"/>
      <c r="F6834"/>
    </row>
    <row r="6835" spans="1:6" ht="21" customHeight="1" x14ac:dyDescent="0.25">
      <c r="A6835"/>
      <c r="B6835"/>
      <c r="C6835"/>
      <c r="D6835"/>
      <c r="E6835"/>
      <c r="F6835"/>
    </row>
    <row r="6836" spans="1:6" ht="21" customHeight="1" x14ac:dyDescent="0.25">
      <c r="A6836"/>
      <c r="B6836"/>
      <c r="C6836"/>
      <c r="D6836"/>
      <c r="E6836"/>
      <c r="F6836"/>
    </row>
    <row r="6837" spans="1:6" ht="21" customHeight="1" x14ac:dyDescent="0.25">
      <c r="A6837"/>
      <c r="B6837"/>
      <c r="C6837"/>
      <c r="D6837"/>
      <c r="E6837"/>
      <c r="F6837"/>
    </row>
    <row r="6838" spans="1:6" ht="23.1" customHeight="1" x14ac:dyDescent="0.25">
      <c r="A6838"/>
      <c r="B6838"/>
      <c r="C6838"/>
      <c r="D6838"/>
      <c r="E6838"/>
      <c r="F6838"/>
    </row>
    <row r="6839" spans="1:6" ht="21" customHeight="1" x14ac:dyDescent="0.25">
      <c r="A6839"/>
      <c r="B6839"/>
      <c r="C6839"/>
      <c r="D6839"/>
      <c r="E6839"/>
      <c r="F6839"/>
    </row>
    <row r="6840" spans="1:6" ht="21" customHeight="1" x14ac:dyDescent="0.25">
      <c r="A6840"/>
      <c r="B6840"/>
      <c r="C6840"/>
      <c r="D6840"/>
      <c r="E6840"/>
      <c r="F6840"/>
    </row>
    <row r="6841" spans="1:6" ht="21" customHeight="1" x14ac:dyDescent="0.25">
      <c r="A6841"/>
      <c r="B6841"/>
      <c r="C6841"/>
      <c r="D6841"/>
      <c r="E6841"/>
      <c r="F6841"/>
    </row>
    <row r="6842" spans="1:6" ht="21" customHeight="1" x14ac:dyDescent="0.25">
      <c r="A6842"/>
      <c r="B6842"/>
      <c r="C6842"/>
      <c r="D6842"/>
      <c r="E6842"/>
      <c r="F6842"/>
    </row>
    <row r="6843" spans="1:6" ht="21" customHeight="1" x14ac:dyDescent="0.25">
      <c r="A6843"/>
      <c r="B6843"/>
      <c r="C6843"/>
      <c r="D6843"/>
      <c r="E6843"/>
      <c r="F6843"/>
    </row>
    <row r="6844" spans="1:6" ht="21" customHeight="1" x14ac:dyDescent="0.25">
      <c r="A6844"/>
      <c r="B6844"/>
      <c r="C6844"/>
      <c r="D6844"/>
      <c r="E6844"/>
      <c r="F6844"/>
    </row>
    <row r="6845" spans="1:6" ht="39" customHeight="1" x14ac:dyDescent="0.25">
      <c r="A6845"/>
      <c r="B6845"/>
      <c r="C6845"/>
      <c r="D6845"/>
      <c r="E6845"/>
      <c r="F6845"/>
    </row>
    <row r="6846" spans="1:6" ht="21" customHeight="1" x14ac:dyDescent="0.25">
      <c r="A6846"/>
      <c r="B6846"/>
      <c r="C6846"/>
      <c r="D6846"/>
      <c r="E6846"/>
      <c r="F6846"/>
    </row>
    <row r="6847" spans="1:6" ht="21" customHeight="1" x14ac:dyDescent="0.25">
      <c r="A6847"/>
      <c r="B6847"/>
      <c r="C6847"/>
      <c r="D6847"/>
      <c r="E6847"/>
      <c r="F6847"/>
    </row>
    <row r="6848" spans="1:6" ht="21" customHeight="1" x14ac:dyDescent="0.25">
      <c r="A6848"/>
      <c r="B6848"/>
      <c r="C6848"/>
      <c r="D6848"/>
      <c r="E6848"/>
      <c r="F6848"/>
    </row>
    <row r="6849" spans="1:6" ht="39" customHeight="1" x14ac:dyDescent="0.25">
      <c r="A6849"/>
      <c r="B6849"/>
      <c r="C6849"/>
      <c r="D6849"/>
      <c r="E6849"/>
      <c r="F6849"/>
    </row>
    <row r="6850" spans="1:6" ht="21" customHeight="1" x14ac:dyDescent="0.25">
      <c r="A6850"/>
      <c r="B6850"/>
      <c r="C6850"/>
      <c r="D6850"/>
      <c r="E6850"/>
      <c r="F6850"/>
    </row>
    <row r="6851" spans="1:6" ht="21" customHeight="1" x14ac:dyDescent="0.25">
      <c r="A6851"/>
      <c r="B6851"/>
      <c r="C6851"/>
      <c r="D6851"/>
      <c r="E6851"/>
      <c r="F6851"/>
    </row>
    <row r="6852" spans="1:6" ht="21" customHeight="1" x14ac:dyDescent="0.25">
      <c r="A6852"/>
      <c r="B6852"/>
      <c r="C6852"/>
      <c r="D6852"/>
      <c r="E6852"/>
      <c r="F6852"/>
    </row>
    <row r="6853" spans="1:6" ht="21" customHeight="1" x14ac:dyDescent="0.25">
      <c r="A6853"/>
      <c r="B6853"/>
      <c r="C6853"/>
      <c r="D6853"/>
      <c r="E6853"/>
      <c r="F6853"/>
    </row>
    <row r="6854" spans="1:6" ht="21" customHeight="1" x14ac:dyDescent="0.25">
      <c r="A6854"/>
      <c r="B6854"/>
      <c r="C6854"/>
      <c r="D6854"/>
      <c r="E6854"/>
      <c r="F6854"/>
    </row>
    <row r="6855" spans="1:6" ht="21" customHeight="1" x14ac:dyDescent="0.25">
      <c r="A6855"/>
      <c r="B6855"/>
      <c r="C6855"/>
      <c r="D6855"/>
      <c r="E6855"/>
      <c r="F6855"/>
    </row>
    <row r="6856" spans="1:6" ht="21" customHeight="1" x14ac:dyDescent="0.25">
      <c r="A6856"/>
      <c r="B6856"/>
      <c r="C6856"/>
      <c r="D6856"/>
      <c r="E6856"/>
      <c r="F6856"/>
    </row>
    <row r="6857" spans="1:6" ht="21" customHeight="1" x14ac:dyDescent="0.25">
      <c r="A6857"/>
      <c r="B6857"/>
      <c r="C6857"/>
      <c r="D6857"/>
      <c r="E6857"/>
      <c r="F6857"/>
    </row>
    <row r="6858" spans="1:6" ht="21" customHeight="1" x14ac:dyDescent="0.25">
      <c r="A6858"/>
      <c r="B6858"/>
      <c r="C6858"/>
      <c r="D6858"/>
      <c r="E6858"/>
      <c r="F6858"/>
    </row>
    <row r="6859" spans="1:6" ht="21" customHeight="1" x14ac:dyDescent="0.25">
      <c r="A6859"/>
      <c r="B6859"/>
      <c r="C6859"/>
      <c r="D6859"/>
      <c r="E6859"/>
      <c r="F6859"/>
    </row>
    <row r="6860" spans="1:6" ht="21" customHeight="1" x14ac:dyDescent="0.25">
      <c r="A6860"/>
      <c r="B6860"/>
      <c r="C6860"/>
      <c r="D6860"/>
      <c r="E6860"/>
      <c r="F6860"/>
    </row>
    <row r="6861" spans="1:6" ht="21" customHeight="1" x14ac:dyDescent="0.25">
      <c r="A6861"/>
      <c r="B6861"/>
      <c r="C6861"/>
      <c r="D6861"/>
      <c r="E6861"/>
      <c r="F6861"/>
    </row>
    <row r="6862" spans="1:6" ht="21" customHeight="1" x14ac:dyDescent="0.25">
      <c r="A6862"/>
      <c r="B6862"/>
      <c r="C6862"/>
      <c r="D6862"/>
      <c r="E6862"/>
      <c r="F6862"/>
    </row>
    <row r="6863" spans="1:6" ht="23.1" customHeight="1" x14ac:dyDescent="0.25">
      <c r="A6863"/>
      <c r="B6863"/>
      <c r="C6863"/>
      <c r="D6863"/>
      <c r="E6863"/>
      <c r="F6863"/>
    </row>
    <row r="6864" spans="1:6" ht="21" customHeight="1" x14ac:dyDescent="0.25">
      <c r="A6864"/>
      <c r="B6864"/>
      <c r="C6864"/>
      <c r="D6864"/>
      <c r="E6864"/>
      <c r="F6864"/>
    </row>
    <row r="6865" spans="1:6" ht="21" customHeight="1" x14ac:dyDescent="0.25">
      <c r="A6865"/>
      <c r="B6865"/>
      <c r="C6865"/>
      <c r="D6865"/>
      <c r="E6865"/>
      <c r="F6865"/>
    </row>
    <row r="6866" spans="1:6" ht="21" customHeight="1" x14ac:dyDescent="0.25">
      <c r="A6866"/>
      <c r="B6866"/>
      <c r="C6866"/>
      <c r="D6866"/>
      <c r="E6866"/>
      <c r="F6866"/>
    </row>
    <row r="6867" spans="1:6" ht="21" customHeight="1" x14ac:dyDescent="0.25">
      <c r="A6867"/>
      <c r="B6867"/>
      <c r="C6867"/>
      <c r="D6867"/>
      <c r="E6867"/>
      <c r="F6867"/>
    </row>
    <row r="6868" spans="1:6" ht="21" customHeight="1" x14ac:dyDescent="0.25">
      <c r="A6868"/>
      <c r="B6868"/>
      <c r="C6868"/>
      <c r="D6868"/>
      <c r="E6868"/>
      <c r="F6868"/>
    </row>
    <row r="6869" spans="1:6" ht="21" customHeight="1" x14ac:dyDescent="0.25">
      <c r="A6869"/>
      <c r="B6869"/>
      <c r="C6869"/>
      <c r="D6869"/>
      <c r="E6869"/>
      <c r="F6869"/>
    </row>
    <row r="6870" spans="1:6" ht="39" customHeight="1" x14ac:dyDescent="0.25">
      <c r="A6870"/>
      <c r="B6870"/>
      <c r="C6870"/>
      <c r="D6870"/>
      <c r="E6870"/>
      <c r="F6870"/>
    </row>
    <row r="6871" spans="1:6" ht="21" customHeight="1" x14ac:dyDescent="0.25">
      <c r="A6871"/>
      <c r="B6871"/>
      <c r="C6871"/>
      <c r="D6871"/>
      <c r="E6871"/>
      <c r="F6871"/>
    </row>
    <row r="6872" spans="1:6" ht="21" customHeight="1" x14ac:dyDescent="0.25">
      <c r="A6872"/>
      <c r="B6872"/>
      <c r="C6872"/>
      <c r="D6872"/>
      <c r="E6872"/>
      <c r="F6872"/>
    </row>
    <row r="6873" spans="1:6" ht="21" customHeight="1" x14ac:dyDescent="0.25">
      <c r="A6873"/>
      <c r="B6873"/>
      <c r="C6873"/>
      <c r="D6873"/>
      <c r="E6873"/>
      <c r="F6873"/>
    </row>
    <row r="6874" spans="1:6" ht="39" customHeight="1" x14ac:dyDescent="0.25">
      <c r="A6874"/>
      <c r="B6874"/>
      <c r="C6874"/>
      <c r="D6874"/>
      <c r="E6874"/>
      <c r="F6874"/>
    </row>
    <row r="6875" spans="1:6" ht="21" customHeight="1" x14ac:dyDescent="0.25">
      <c r="A6875"/>
      <c r="B6875"/>
      <c r="C6875"/>
      <c r="D6875"/>
      <c r="E6875"/>
      <c r="F6875"/>
    </row>
    <row r="6876" spans="1:6" ht="21" customHeight="1" x14ac:dyDescent="0.25">
      <c r="A6876"/>
      <c r="B6876"/>
      <c r="C6876"/>
      <c r="D6876"/>
      <c r="E6876"/>
      <c r="F6876"/>
    </row>
    <row r="6877" spans="1:6" ht="21" customHeight="1" x14ac:dyDescent="0.25">
      <c r="A6877"/>
      <c r="B6877"/>
      <c r="C6877"/>
      <c r="D6877"/>
      <c r="E6877"/>
      <c r="F6877"/>
    </row>
    <row r="6878" spans="1:6" ht="21" customHeight="1" x14ac:dyDescent="0.25">
      <c r="A6878"/>
      <c r="B6878"/>
      <c r="C6878"/>
      <c r="D6878"/>
      <c r="E6878"/>
      <c r="F6878"/>
    </row>
    <row r="6879" spans="1:6" ht="21" customHeight="1" x14ac:dyDescent="0.25">
      <c r="A6879"/>
      <c r="B6879"/>
      <c r="C6879"/>
      <c r="D6879"/>
      <c r="E6879"/>
      <c r="F6879"/>
    </row>
    <row r="6880" spans="1:6" ht="21" customHeight="1" x14ac:dyDescent="0.25">
      <c r="A6880"/>
      <c r="B6880"/>
      <c r="C6880"/>
      <c r="D6880"/>
      <c r="E6880"/>
      <c r="F6880"/>
    </row>
    <row r="6881" spans="1:6" ht="21" customHeight="1" x14ac:dyDescent="0.25">
      <c r="A6881"/>
      <c r="B6881"/>
      <c r="C6881"/>
      <c r="D6881"/>
      <c r="E6881"/>
      <c r="F6881"/>
    </row>
    <row r="6882" spans="1:6" ht="21" customHeight="1" x14ac:dyDescent="0.25">
      <c r="A6882"/>
      <c r="B6882"/>
      <c r="C6882"/>
      <c r="D6882"/>
      <c r="E6882"/>
      <c r="F6882"/>
    </row>
    <row r="6883" spans="1:6" ht="21" customHeight="1" x14ac:dyDescent="0.25">
      <c r="A6883"/>
      <c r="B6883"/>
      <c r="C6883"/>
      <c r="D6883"/>
      <c r="E6883"/>
      <c r="F6883"/>
    </row>
    <row r="6884" spans="1:6" ht="21" customHeight="1" x14ac:dyDescent="0.25">
      <c r="A6884"/>
      <c r="B6884"/>
      <c r="C6884"/>
      <c r="D6884"/>
      <c r="E6884"/>
      <c r="F6884"/>
    </row>
    <row r="6885" spans="1:6" ht="21" customHeight="1" x14ac:dyDescent="0.25">
      <c r="A6885"/>
      <c r="B6885"/>
      <c r="C6885"/>
      <c r="D6885"/>
      <c r="E6885"/>
      <c r="F6885"/>
    </row>
    <row r="6886" spans="1:6" ht="21" customHeight="1" x14ac:dyDescent="0.25">
      <c r="A6886"/>
      <c r="B6886"/>
      <c r="C6886"/>
      <c r="D6886"/>
      <c r="E6886"/>
      <c r="F6886"/>
    </row>
    <row r="6887" spans="1:6" ht="21" customHeight="1" x14ac:dyDescent="0.25">
      <c r="A6887"/>
      <c r="B6887"/>
      <c r="C6887"/>
      <c r="D6887"/>
      <c r="E6887"/>
      <c r="F6887"/>
    </row>
    <row r="6888" spans="1:6" ht="23.1" customHeight="1" x14ac:dyDescent="0.25">
      <c r="A6888"/>
      <c r="B6888"/>
      <c r="C6888"/>
      <c r="D6888"/>
      <c r="E6888"/>
      <c r="F6888"/>
    </row>
    <row r="6889" spans="1:6" ht="21" customHeight="1" x14ac:dyDescent="0.25">
      <c r="A6889"/>
      <c r="B6889"/>
      <c r="C6889"/>
      <c r="D6889"/>
      <c r="E6889"/>
      <c r="F6889"/>
    </row>
    <row r="6890" spans="1:6" ht="21" customHeight="1" x14ac:dyDescent="0.25">
      <c r="A6890"/>
      <c r="B6890"/>
      <c r="C6890"/>
      <c r="D6890"/>
      <c r="E6890"/>
      <c r="F6890"/>
    </row>
    <row r="6891" spans="1:6" ht="21" customHeight="1" x14ac:dyDescent="0.25">
      <c r="A6891"/>
      <c r="B6891"/>
      <c r="C6891"/>
      <c r="D6891"/>
      <c r="E6891"/>
      <c r="F6891"/>
    </row>
    <row r="6892" spans="1:6" ht="21" customHeight="1" x14ac:dyDescent="0.25">
      <c r="A6892"/>
      <c r="B6892"/>
      <c r="C6892"/>
      <c r="D6892"/>
      <c r="E6892"/>
      <c r="F6892"/>
    </row>
    <row r="6893" spans="1:6" ht="21" customHeight="1" x14ac:dyDescent="0.25">
      <c r="A6893"/>
      <c r="B6893"/>
      <c r="C6893"/>
      <c r="D6893"/>
      <c r="E6893"/>
      <c r="F6893"/>
    </row>
    <row r="6894" spans="1:6" ht="21" customHeight="1" x14ac:dyDescent="0.25">
      <c r="A6894"/>
      <c r="B6894"/>
      <c r="C6894"/>
      <c r="D6894"/>
      <c r="E6894"/>
      <c r="F6894"/>
    </row>
    <row r="6895" spans="1:6" ht="39" customHeight="1" x14ac:dyDescent="0.25">
      <c r="A6895"/>
      <c r="B6895"/>
      <c r="C6895"/>
      <c r="D6895"/>
      <c r="E6895"/>
      <c r="F6895"/>
    </row>
    <row r="6896" spans="1:6" ht="39" customHeight="1" x14ac:dyDescent="0.25">
      <c r="A6896"/>
      <c r="B6896"/>
      <c r="C6896"/>
      <c r="D6896"/>
      <c r="E6896"/>
      <c r="F6896"/>
    </row>
    <row r="6897" spans="1:6" ht="21" customHeight="1" x14ac:dyDescent="0.25">
      <c r="A6897"/>
      <c r="B6897"/>
      <c r="C6897"/>
      <c r="D6897"/>
      <c r="E6897"/>
      <c r="F6897"/>
    </row>
    <row r="6898" spans="1:6" ht="21" customHeight="1" x14ac:dyDescent="0.25">
      <c r="A6898"/>
      <c r="B6898"/>
      <c r="C6898"/>
      <c r="D6898"/>
      <c r="E6898"/>
      <c r="F6898"/>
    </row>
    <row r="6899" spans="1:6" ht="21" customHeight="1" x14ac:dyDescent="0.25">
      <c r="A6899"/>
      <c r="B6899"/>
      <c r="C6899"/>
      <c r="D6899"/>
      <c r="E6899"/>
      <c r="F6899"/>
    </row>
    <row r="6900" spans="1:6" ht="39" customHeight="1" x14ac:dyDescent="0.25">
      <c r="A6900"/>
      <c r="B6900"/>
      <c r="C6900"/>
      <c r="D6900"/>
      <c r="E6900"/>
      <c r="F6900"/>
    </row>
    <row r="6901" spans="1:6" ht="21" customHeight="1" x14ac:dyDescent="0.25">
      <c r="A6901"/>
      <c r="B6901"/>
      <c r="C6901"/>
      <c r="D6901"/>
      <c r="E6901"/>
      <c r="F6901"/>
    </row>
    <row r="6902" spans="1:6" ht="21" customHeight="1" x14ac:dyDescent="0.25">
      <c r="A6902"/>
      <c r="B6902"/>
      <c r="C6902"/>
      <c r="D6902"/>
      <c r="E6902"/>
      <c r="F6902"/>
    </row>
    <row r="6903" spans="1:6" ht="21" customHeight="1" x14ac:dyDescent="0.25">
      <c r="A6903"/>
      <c r="B6903"/>
      <c r="C6903"/>
      <c r="D6903"/>
      <c r="E6903"/>
      <c r="F6903"/>
    </row>
    <row r="6904" spans="1:6" ht="21" customHeight="1" x14ac:dyDescent="0.25">
      <c r="A6904"/>
      <c r="B6904"/>
      <c r="C6904"/>
      <c r="D6904"/>
      <c r="E6904"/>
      <c r="F6904"/>
    </row>
    <row r="6905" spans="1:6" ht="21" customHeight="1" x14ac:dyDescent="0.25">
      <c r="A6905"/>
      <c r="B6905"/>
      <c r="C6905"/>
      <c r="D6905"/>
      <c r="E6905"/>
      <c r="F6905"/>
    </row>
    <row r="6906" spans="1:6" ht="21" customHeight="1" x14ac:dyDescent="0.25">
      <c r="A6906"/>
      <c r="B6906"/>
      <c r="C6906"/>
      <c r="D6906"/>
      <c r="E6906"/>
      <c r="F6906"/>
    </row>
    <row r="6907" spans="1:6" ht="21" customHeight="1" x14ac:dyDescent="0.25">
      <c r="A6907"/>
      <c r="B6907"/>
      <c r="C6907"/>
      <c r="D6907"/>
      <c r="E6907"/>
      <c r="F6907"/>
    </row>
    <row r="6908" spans="1:6" ht="21" customHeight="1" x14ac:dyDescent="0.25">
      <c r="A6908"/>
      <c r="B6908"/>
      <c r="C6908"/>
      <c r="D6908"/>
      <c r="E6908"/>
      <c r="F6908"/>
    </row>
    <row r="6909" spans="1:6" ht="21" customHeight="1" x14ac:dyDescent="0.25">
      <c r="A6909"/>
      <c r="B6909"/>
      <c r="C6909"/>
      <c r="D6909"/>
      <c r="E6909"/>
      <c r="F6909"/>
    </row>
    <row r="6910" spans="1:6" ht="21" customHeight="1" x14ac:dyDescent="0.25">
      <c r="A6910"/>
      <c r="B6910"/>
      <c r="C6910"/>
      <c r="D6910"/>
      <c r="E6910"/>
      <c r="F6910"/>
    </row>
    <row r="6911" spans="1:6" ht="21" customHeight="1" x14ac:dyDescent="0.25">
      <c r="A6911"/>
      <c r="B6911"/>
      <c r="C6911"/>
      <c r="D6911"/>
      <c r="E6911"/>
      <c r="F6911"/>
    </row>
    <row r="6912" spans="1:6" ht="21" customHeight="1" x14ac:dyDescent="0.25">
      <c r="A6912"/>
      <c r="B6912"/>
      <c r="C6912"/>
      <c r="D6912"/>
      <c r="E6912"/>
      <c r="F6912"/>
    </row>
    <row r="6913" spans="1:6" ht="21" customHeight="1" x14ac:dyDescent="0.25">
      <c r="A6913"/>
      <c r="B6913"/>
      <c r="C6913"/>
      <c r="D6913"/>
      <c r="E6913"/>
      <c r="F6913"/>
    </row>
    <row r="6914" spans="1:6" ht="23.1" customHeight="1" x14ac:dyDescent="0.25">
      <c r="A6914"/>
      <c r="B6914"/>
      <c r="C6914"/>
      <c r="D6914"/>
      <c r="E6914"/>
      <c r="F6914"/>
    </row>
    <row r="6915" spans="1:6" ht="21" customHeight="1" x14ac:dyDescent="0.25">
      <c r="A6915"/>
      <c r="B6915"/>
      <c r="C6915"/>
      <c r="D6915"/>
      <c r="E6915"/>
      <c r="F6915"/>
    </row>
    <row r="6916" spans="1:6" ht="21" customHeight="1" x14ac:dyDescent="0.25">
      <c r="A6916"/>
      <c r="B6916"/>
      <c r="C6916"/>
      <c r="D6916"/>
      <c r="E6916"/>
      <c r="F6916"/>
    </row>
    <row r="6917" spans="1:6" ht="21" customHeight="1" x14ac:dyDescent="0.25">
      <c r="A6917"/>
      <c r="B6917"/>
      <c r="C6917"/>
      <c r="D6917"/>
      <c r="E6917"/>
      <c r="F6917"/>
    </row>
    <row r="6918" spans="1:6" ht="21" customHeight="1" x14ac:dyDescent="0.25">
      <c r="A6918"/>
      <c r="B6918"/>
      <c r="C6918"/>
      <c r="D6918"/>
      <c r="E6918"/>
      <c r="F6918"/>
    </row>
    <row r="6919" spans="1:6" ht="21" customHeight="1" x14ac:dyDescent="0.25">
      <c r="A6919"/>
      <c r="B6919"/>
      <c r="C6919"/>
      <c r="D6919"/>
      <c r="E6919"/>
      <c r="F6919"/>
    </row>
    <row r="6920" spans="1:6" ht="21" customHeight="1" x14ac:dyDescent="0.25">
      <c r="A6920"/>
      <c r="B6920"/>
      <c r="C6920"/>
      <c r="D6920"/>
      <c r="E6920"/>
      <c r="F6920"/>
    </row>
    <row r="6921" spans="1:6" ht="39" customHeight="1" x14ac:dyDescent="0.25">
      <c r="A6921"/>
      <c r="B6921"/>
      <c r="C6921"/>
      <c r="D6921"/>
      <c r="E6921"/>
      <c r="F6921"/>
    </row>
    <row r="6922" spans="1:6" ht="21" customHeight="1" x14ac:dyDescent="0.25">
      <c r="A6922"/>
      <c r="B6922"/>
      <c r="C6922"/>
      <c r="D6922"/>
      <c r="E6922"/>
      <c r="F6922"/>
    </row>
    <row r="6923" spans="1:6" ht="21" customHeight="1" x14ac:dyDescent="0.25">
      <c r="A6923"/>
      <c r="B6923"/>
      <c r="C6923"/>
      <c r="D6923"/>
      <c r="E6923"/>
      <c r="F6923"/>
    </row>
    <row r="6924" spans="1:6" ht="21" customHeight="1" x14ac:dyDescent="0.25">
      <c r="A6924"/>
      <c r="B6924"/>
      <c r="C6924"/>
      <c r="D6924"/>
      <c r="E6924"/>
      <c r="F6924"/>
    </row>
    <row r="6925" spans="1:6" ht="39" customHeight="1" x14ac:dyDescent="0.25">
      <c r="A6925"/>
      <c r="B6925"/>
      <c r="C6925"/>
      <c r="D6925"/>
      <c r="E6925"/>
      <c r="F6925"/>
    </row>
    <row r="6926" spans="1:6" ht="21" customHeight="1" x14ac:dyDescent="0.25">
      <c r="A6926"/>
      <c r="B6926"/>
      <c r="C6926"/>
      <c r="D6926"/>
      <c r="E6926"/>
      <c r="F6926"/>
    </row>
    <row r="6927" spans="1:6" ht="21" customHeight="1" x14ac:dyDescent="0.25">
      <c r="A6927"/>
      <c r="B6927"/>
      <c r="C6927"/>
      <c r="D6927"/>
      <c r="E6927"/>
      <c r="F6927"/>
    </row>
    <row r="6928" spans="1:6" ht="21" customHeight="1" x14ac:dyDescent="0.25">
      <c r="A6928"/>
      <c r="B6928"/>
      <c r="C6928"/>
      <c r="D6928"/>
      <c r="E6928"/>
      <c r="F6928"/>
    </row>
    <row r="6929" spans="1:6" ht="21" customHeight="1" x14ac:dyDescent="0.25">
      <c r="A6929"/>
      <c r="B6929"/>
      <c r="C6929"/>
      <c r="D6929"/>
      <c r="E6929"/>
      <c r="F6929"/>
    </row>
    <row r="6930" spans="1:6" ht="21" customHeight="1" x14ac:dyDescent="0.25">
      <c r="A6930"/>
      <c r="B6930"/>
      <c r="C6930"/>
      <c r="D6930"/>
      <c r="E6930"/>
      <c r="F6930"/>
    </row>
    <row r="6931" spans="1:6" ht="21" customHeight="1" x14ac:dyDescent="0.25">
      <c r="A6931"/>
      <c r="B6931"/>
      <c r="C6931"/>
      <c r="D6931"/>
      <c r="E6931"/>
      <c r="F6931"/>
    </row>
    <row r="6932" spans="1:6" ht="21" customHeight="1" x14ac:dyDescent="0.25">
      <c r="A6932"/>
      <c r="B6932"/>
      <c r="C6932"/>
      <c r="D6932"/>
      <c r="E6932"/>
      <c r="F6932"/>
    </row>
    <row r="6933" spans="1:6" ht="21" customHeight="1" x14ac:dyDescent="0.25">
      <c r="A6933"/>
      <c r="B6933"/>
      <c r="C6933"/>
      <c r="D6933"/>
      <c r="E6933"/>
      <c r="F6933"/>
    </row>
    <row r="6934" spans="1:6" ht="21" customHeight="1" x14ac:dyDescent="0.25">
      <c r="A6934"/>
      <c r="B6934"/>
      <c r="C6934"/>
      <c r="D6934"/>
      <c r="E6934"/>
      <c r="F6934"/>
    </row>
    <row r="6935" spans="1:6" ht="21" customHeight="1" x14ac:dyDescent="0.25">
      <c r="A6935"/>
      <c r="B6935"/>
      <c r="C6935"/>
      <c r="D6935"/>
      <c r="E6935"/>
      <c r="F6935"/>
    </row>
    <row r="6936" spans="1:6" ht="21" customHeight="1" x14ac:dyDescent="0.25">
      <c r="A6936"/>
      <c r="B6936"/>
      <c r="C6936"/>
      <c r="D6936"/>
      <c r="E6936"/>
      <c r="F6936"/>
    </row>
    <row r="6937" spans="1:6" ht="21" customHeight="1" x14ac:dyDescent="0.25">
      <c r="A6937"/>
      <c r="B6937"/>
      <c r="C6937"/>
      <c r="D6937"/>
      <c r="E6937"/>
      <c r="F6937"/>
    </row>
    <row r="6938" spans="1:6" ht="21" customHeight="1" x14ac:dyDescent="0.25">
      <c r="A6938"/>
      <c r="B6938"/>
      <c r="C6938"/>
      <c r="D6938"/>
      <c r="E6938"/>
      <c r="F6938"/>
    </row>
    <row r="6939" spans="1:6" ht="23.1" customHeight="1" x14ac:dyDescent="0.25">
      <c r="A6939"/>
      <c r="B6939"/>
      <c r="C6939"/>
      <c r="D6939"/>
      <c r="E6939"/>
      <c r="F6939"/>
    </row>
    <row r="6940" spans="1:6" ht="21" customHeight="1" x14ac:dyDescent="0.25">
      <c r="A6940"/>
      <c r="B6940"/>
      <c r="C6940"/>
      <c r="D6940"/>
      <c r="E6940"/>
      <c r="F6940"/>
    </row>
    <row r="6941" spans="1:6" ht="21" customHeight="1" x14ac:dyDescent="0.25">
      <c r="A6941"/>
      <c r="B6941"/>
      <c r="C6941"/>
      <c r="D6941"/>
      <c r="E6941"/>
      <c r="F6941"/>
    </row>
    <row r="6942" spans="1:6" ht="21" customHeight="1" x14ac:dyDescent="0.25">
      <c r="A6942"/>
      <c r="B6942"/>
      <c r="C6942"/>
      <c r="D6942"/>
      <c r="E6942"/>
      <c r="F6942"/>
    </row>
    <row r="6943" spans="1:6" ht="21" customHeight="1" x14ac:dyDescent="0.25">
      <c r="A6943"/>
      <c r="B6943"/>
      <c r="C6943"/>
      <c r="D6943"/>
      <c r="E6943"/>
      <c r="F6943"/>
    </row>
    <row r="6944" spans="1:6" ht="21" customHeight="1" x14ac:dyDescent="0.25">
      <c r="A6944"/>
      <c r="B6944"/>
      <c r="C6944"/>
      <c r="D6944"/>
      <c r="E6944"/>
      <c r="F6944"/>
    </row>
    <row r="6945" spans="1:6" ht="21" customHeight="1" x14ac:dyDescent="0.25">
      <c r="A6945"/>
      <c r="B6945"/>
      <c r="C6945"/>
      <c r="D6945"/>
      <c r="E6945"/>
      <c r="F6945"/>
    </row>
    <row r="6946" spans="1:6" ht="39" customHeight="1" x14ac:dyDescent="0.25">
      <c r="A6946"/>
      <c r="B6946"/>
      <c r="C6946"/>
      <c r="D6946"/>
      <c r="E6946"/>
      <c r="F6946"/>
    </row>
    <row r="6947" spans="1:6" ht="39" customHeight="1" x14ac:dyDescent="0.25">
      <c r="A6947"/>
      <c r="B6947"/>
      <c r="C6947"/>
      <c r="D6947"/>
      <c r="E6947"/>
      <c r="F6947"/>
    </row>
    <row r="6948" spans="1:6" ht="21" customHeight="1" x14ac:dyDescent="0.25">
      <c r="A6948"/>
      <c r="B6948"/>
      <c r="C6948"/>
      <c r="D6948"/>
      <c r="E6948"/>
      <c r="F6948"/>
    </row>
    <row r="6949" spans="1:6" ht="21" customHeight="1" x14ac:dyDescent="0.25">
      <c r="A6949"/>
      <c r="B6949"/>
      <c r="C6949"/>
      <c r="D6949"/>
      <c r="E6949"/>
      <c r="F6949"/>
    </row>
    <row r="6950" spans="1:6" ht="21" customHeight="1" x14ac:dyDescent="0.25">
      <c r="A6950"/>
      <c r="B6950"/>
      <c r="C6950"/>
      <c r="D6950"/>
      <c r="E6950"/>
      <c r="F6950"/>
    </row>
    <row r="6951" spans="1:6" ht="39" customHeight="1" x14ac:dyDescent="0.25">
      <c r="A6951"/>
      <c r="B6951"/>
      <c r="C6951"/>
      <c r="D6951"/>
      <c r="E6951"/>
      <c r="F6951"/>
    </row>
    <row r="6952" spans="1:6" ht="21" customHeight="1" x14ac:dyDescent="0.25">
      <c r="A6952"/>
      <c r="B6952"/>
      <c r="C6952"/>
      <c r="D6952"/>
      <c r="E6952"/>
      <c r="F6952"/>
    </row>
    <row r="6953" spans="1:6" ht="21" customHeight="1" x14ac:dyDescent="0.25">
      <c r="A6953"/>
      <c r="B6953"/>
      <c r="C6953"/>
      <c r="D6953"/>
      <c r="E6953"/>
      <c r="F6953"/>
    </row>
    <row r="6954" spans="1:6" ht="21" customHeight="1" x14ac:dyDescent="0.25">
      <c r="A6954"/>
      <c r="B6954"/>
      <c r="C6954"/>
      <c r="D6954"/>
      <c r="E6954"/>
      <c r="F6954"/>
    </row>
    <row r="6955" spans="1:6" ht="21" customHeight="1" x14ac:dyDescent="0.25">
      <c r="A6955"/>
      <c r="B6955"/>
      <c r="C6955"/>
      <c r="D6955"/>
      <c r="E6955"/>
      <c r="F6955"/>
    </row>
    <row r="6956" spans="1:6" ht="21" customHeight="1" x14ac:dyDescent="0.25">
      <c r="A6956"/>
      <c r="B6956"/>
      <c r="C6956"/>
      <c r="D6956"/>
      <c r="E6956"/>
      <c r="F6956"/>
    </row>
    <row r="6957" spans="1:6" ht="21" customHeight="1" x14ac:dyDescent="0.25">
      <c r="A6957"/>
      <c r="B6957"/>
      <c r="C6957"/>
      <c r="D6957"/>
      <c r="E6957"/>
      <c r="F6957"/>
    </row>
    <row r="6958" spans="1:6" ht="21" customHeight="1" x14ac:dyDescent="0.25">
      <c r="A6958"/>
      <c r="B6958"/>
      <c r="C6958"/>
      <c r="D6958"/>
      <c r="E6958"/>
      <c r="F6958"/>
    </row>
    <row r="6959" spans="1:6" ht="21" customHeight="1" x14ac:dyDescent="0.25">
      <c r="A6959"/>
      <c r="B6959"/>
      <c r="C6959"/>
      <c r="D6959"/>
      <c r="E6959"/>
      <c r="F6959"/>
    </row>
    <row r="6960" spans="1:6" ht="21" customHeight="1" x14ac:dyDescent="0.25">
      <c r="A6960"/>
      <c r="B6960"/>
      <c r="C6960"/>
      <c r="D6960"/>
      <c r="E6960"/>
      <c r="F6960"/>
    </row>
    <row r="6961" spans="1:6" ht="21" customHeight="1" x14ac:dyDescent="0.25">
      <c r="A6961"/>
      <c r="B6961"/>
      <c r="C6961"/>
      <c r="D6961"/>
      <c r="E6961"/>
      <c r="F6961"/>
    </row>
    <row r="6962" spans="1:6" ht="21" customHeight="1" x14ac:dyDescent="0.25">
      <c r="A6962"/>
      <c r="B6962"/>
      <c r="C6962"/>
      <c r="D6962"/>
      <c r="E6962"/>
      <c r="F6962"/>
    </row>
    <row r="6963" spans="1:6" ht="21" customHeight="1" x14ac:dyDescent="0.25">
      <c r="A6963"/>
      <c r="B6963"/>
      <c r="C6963"/>
      <c r="D6963"/>
      <c r="E6963"/>
      <c r="F6963"/>
    </row>
    <row r="6964" spans="1:6" ht="21" customHeight="1" x14ac:dyDescent="0.25">
      <c r="A6964"/>
      <c r="B6964"/>
      <c r="C6964"/>
      <c r="D6964"/>
      <c r="E6964"/>
      <c r="F6964"/>
    </row>
    <row r="6965" spans="1:6" ht="23.1" customHeight="1" x14ac:dyDescent="0.25">
      <c r="A6965"/>
      <c r="B6965"/>
      <c r="C6965"/>
      <c r="D6965"/>
      <c r="E6965"/>
      <c r="F6965"/>
    </row>
    <row r="6966" spans="1:6" ht="21" customHeight="1" x14ac:dyDescent="0.25">
      <c r="A6966"/>
      <c r="B6966"/>
      <c r="C6966"/>
      <c r="D6966"/>
      <c r="E6966"/>
      <c r="F6966"/>
    </row>
    <row r="6967" spans="1:6" ht="21" customHeight="1" x14ac:dyDescent="0.25">
      <c r="A6967"/>
      <c r="B6967"/>
      <c r="C6967"/>
      <c r="D6967"/>
      <c r="E6967"/>
      <c r="F6967"/>
    </row>
    <row r="6968" spans="1:6" ht="21" customHeight="1" x14ac:dyDescent="0.25">
      <c r="A6968"/>
      <c r="B6968"/>
      <c r="C6968"/>
      <c r="D6968"/>
      <c r="E6968"/>
      <c r="F6968"/>
    </row>
    <row r="6969" spans="1:6" ht="21" customHeight="1" x14ac:dyDescent="0.25">
      <c r="A6969"/>
      <c r="B6969"/>
      <c r="C6969"/>
      <c r="D6969"/>
      <c r="E6969"/>
      <c r="F6969"/>
    </row>
    <row r="6970" spans="1:6" ht="21" customHeight="1" x14ac:dyDescent="0.25">
      <c r="A6970"/>
      <c r="B6970"/>
      <c r="C6970"/>
      <c r="D6970"/>
      <c r="E6970"/>
      <c r="F6970"/>
    </row>
    <row r="6971" spans="1:6" ht="21" customHeight="1" x14ac:dyDescent="0.25">
      <c r="A6971"/>
      <c r="B6971"/>
      <c r="C6971"/>
      <c r="D6971"/>
      <c r="E6971"/>
      <c r="F6971"/>
    </row>
    <row r="6972" spans="1:6" ht="39" customHeight="1" x14ac:dyDescent="0.25">
      <c r="A6972"/>
      <c r="B6972"/>
      <c r="C6972"/>
      <c r="D6972"/>
      <c r="E6972"/>
      <c r="F6972"/>
    </row>
    <row r="6973" spans="1:6" ht="21" customHeight="1" x14ac:dyDescent="0.25">
      <c r="A6973"/>
      <c r="B6973"/>
      <c r="C6973"/>
      <c r="D6973"/>
      <c r="E6973"/>
      <c r="F6973"/>
    </row>
    <row r="6974" spans="1:6" ht="21" customHeight="1" x14ac:dyDescent="0.25">
      <c r="A6974"/>
      <c r="B6974"/>
      <c r="C6974"/>
      <c r="D6974"/>
      <c r="E6974"/>
      <c r="F6974"/>
    </row>
    <row r="6975" spans="1:6" ht="21" customHeight="1" x14ac:dyDescent="0.25">
      <c r="A6975"/>
      <c r="B6975"/>
      <c r="C6975"/>
      <c r="D6975"/>
      <c r="E6975"/>
      <c r="F6975"/>
    </row>
    <row r="6976" spans="1:6" ht="39" customHeight="1" x14ac:dyDescent="0.25">
      <c r="A6976"/>
      <c r="B6976"/>
      <c r="C6976"/>
      <c r="D6976"/>
      <c r="E6976"/>
      <c r="F6976"/>
    </row>
    <row r="6977" spans="1:6" ht="21" customHeight="1" x14ac:dyDescent="0.25">
      <c r="A6977"/>
      <c r="B6977"/>
      <c r="C6977"/>
      <c r="D6977"/>
      <c r="E6977"/>
      <c r="F6977"/>
    </row>
    <row r="6978" spans="1:6" ht="21" customHeight="1" x14ac:dyDescent="0.25">
      <c r="A6978"/>
      <c r="B6978"/>
      <c r="C6978"/>
      <c r="D6978"/>
      <c r="E6978"/>
      <c r="F6978"/>
    </row>
    <row r="6979" spans="1:6" ht="21" customHeight="1" x14ac:dyDescent="0.25">
      <c r="A6979"/>
      <c r="B6979"/>
      <c r="C6979"/>
      <c r="D6979"/>
      <c r="E6979"/>
      <c r="F6979"/>
    </row>
    <row r="6980" spans="1:6" ht="21" customHeight="1" x14ac:dyDescent="0.25">
      <c r="A6980"/>
      <c r="B6980"/>
      <c r="C6980"/>
      <c r="D6980"/>
      <c r="E6980"/>
      <c r="F6980"/>
    </row>
    <row r="6981" spans="1:6" ht="21" customHeight="1" x14ac:dyDescent="0.25">
      <c r="A6981"/>
      <c r="B6981"/>
      <c r="C6981"/>
      <c r="D6981"/>
      <c r="E6981"/>
      <c r="F6981"/>
    </row>
    <row r="6982" spans="1:6" ht="21" customHeight="1" x14ac:dyDescent="0.25">
      <c r="A6982"/>
      <c r="B6982"/>
      <c r="C6982"/>
      <c r="D6982"/>
      <c r="E6982"/>
      <c r="F6982"/>
    </row>
    <row r="6983" spans="1:6" ht="21" customHeight="1" x14ac:dyDescent="0.25">
      <c r="A6983"/>
      <c r="B6983"/>
      <c r="C6983"/>
      <c r="D6983"/>
      <c r="E6983"/>
      <c r="F6983"/>
    </row>
    <row r="6984" spans="1:6" ht="21" customHeight="1" x14ac:dyDescent="0.25">
      <c r="A6984"/>
      <c r="B6984"/>
      <c r="C6984"/>
      <c r="D6984"/>
      <c r="E6984"/>
      <c r="F6984"/>
    </row>
    <row r="6985" spans="1:6" ht="21" customHeight="1" x14ac:dyDescent="0.25">
      <c r="A6985"/>
      <c r="B6985"/>
      <c r="C6985"/>
      <c r="D6985"/>
      <c r="E6985"/>
      <c r="F6985"/>
    </row>
    <row r="6986" spans="1:6" ht="21" customHeight="1" x14ac:dyDescent="0.25">
      <c r="A6986"/>
      <c r="B6986"/>
      <c r="C6986"/>
      <c r="D6986"/>
      <c r="E6986"/>
      <c r="F6986"/>
    </row>
    <row r="6987" spans="1:6" ht="21" customHeight="1" x14ac:dyDescent="0.25">
      <c r="A6987"/>
      <c r="B6987"/>
      <c r="C6987"/>
      <c r="D6987"/>
      <c r="E6987"/>
      <c r="F6987"/>
    </row>
    <row r="6988" spans="1:6" ht="21" customHeight="1" x14ac:dyDescent="0.25">
      <c r="A6988"/>
      <c r="B6988"/>
      <c r="C6988"/>
      <c r="D6988"/>
      <c r="E6988"/>
      <c r="F6988"/>
    </row>
    <row r="6989" spans="1:6" ht="21" customHeight="1" x14ac:dyDescent="0.25">
      <c r="A6989"/>
      <c r="B6989"/>
      <c r="C6989"/>
      <c r="D6989"/>
      <c r="E6989"/>
      <c r="F6989"/>
    </row>
    <row r="6990" spans="1:6" ht="23.1" customHeight="1" x14ac:dyDescent="0.25">
      <c r="A6990"/>
      <c r="B6990"/>
      <c r="C6990"/>
      <c r="D6990"/>
      <c r="E6990"/>
      <c r="F6990"/>
    </row>
    <row r="6991" spans="1:6" ht="21" customHeight="1" x14ac:dyDescent="0.25">
      <c r="A6991"/>
      <c r="B6991"/>
      <c r="C6991"/>
      <c r="D6991"/>
      <c r="E6991"/>
      <c r="F6991"/>
    </row>
    <row r="6992" spans="1:6" ht="21" customHeight="1" x14ac:dyDescent="0.25">
      <c r="A6992"/>
      <c r="B6992"/>
      <c r="C6992"/>
      <c r="D6992"/>
      <c r="E6992"/>
      <c r="F6992"/>
    </row>
    <row r="6993" spans="1:6" ht="21" customHeight="1" x14ac:dyDescent="0.25">
      <c r="A6993"/>
      <c r="B6993"/>
      <c r="C6993"/>
      <c r="D6993"/>
      <c r="E6993"/>
      <c r="F6993"/>
    </row>
    <row r="6994" spans="1:6" ht="21" customHeight="1" x14ac:dyDescent="0.25">
      <c r="A6994"/>
      <c r="B6994"/>
      <c r="C6994"/>
      <c r="D6994"/>
      <c r="E6994"/>
      <c r="F6994"/>
    </row>
    <row r="6995" spans="1:6" ht="21" customHeight="1" x14ac:dyDescent="0.25">
      <c r="A6995"/>
      <c r="B6995"/>
      <c r="C6995"/>
      <c r="D6995"/>
      <c r="E6995"/>
      <c r="F6995"/>
    </row>
    <row r="6996" spans="1:6" ht="21" customHeight="1" x14ac:dyDescent="0.25">
      <c r="A6996"/>
      <c r="B6996"/>
      <c r="C6996"/>
      <c r="D6996"/>
      <c r="E6996"/>
      <c r="F6996"/>
    </row>
    <row r="6997" spans="1:6" ht="21" customHeight="1" x14ac:dyDescent="0.25">
      <c r="A6997"/>
      <c r="B6997"/>
      <c r="C6997"/>
      <c r="D6997"/>
      <c r="E6997"/>
      <c r="F6997"/>
    </row>
    <row r="6998" spans="1:6" ht="39" customHeight="1" x14ac:dyDescent="0.25">
      <c r="A6998"/>
      <c r="B6998"/>
      <c r="C6998"/>
      <c r="D6998"/>
      <c r="E6998"/>
      <c r="F6998"/>
    </row>
    <row r="6999" spans="1:6" ht="21" customHeight="1" x14ac:dyDescent="0.25">
      <c r="A6999"/>
      <c r="B6999"/>
      <c r="C6999"/>
      <c r="D6999"/>
      <c r="E6999"/>
      <c r="F6999"/>
    </row>
    <row r="7000" spans="1:6" ht="21" customHeight="1" x14ac:dyDescent="0.25">
      <c r="A7000"/>
      <c r="B7000"/>
      <c r="C7000"/>
      <c r="D7000"/>
      <c r="E7000"/>
      <c r="F7000"/>
    </row>
    <row r="7001" spans="1:6" ht="21" customHeight="1" x14ac:dyDescent="0.25">
      <c r="A7001"/>
      <c r="B7001"/>
      <c r="C7001"/>
      <c r="D7001"/>
      <c r="E7001"/>
      <c r="F7001"/>
    </row>
    <row r="7002" spans="1:6" ht="21" customHeight="1" x14ac:dyDescent="0.25">
      <c r="A7002"/>
      <c r="B7002"/>
      <c r="C7002"/>
      <c r="D7002"/>
      <c r="E7002"/>
      <c r="F7002"/>
    </row>
    <row r="7003" spans="1:6" ht="21" customHeight="1" x14ac:dyDescent="0.25">
      <c r="A7003"/>
      <c r="B7003"/>
      <c r="C7003"/>
      <c r="D7003"/>
      <c r="E7003"/>
      <c r="F7003"/>
    </row>
    <row r="7004" spans="1:6" ht="21" customHeight="1" x14ac:dyDescent="0.25">
      <c r="A7004"/>
      <c r="B7004"/>
      <c r="C7004"/>
      <c r="D7004"/>
      <c r="E7004"/>
      <c r="F7004"/>
    </row>
    <row r="7005" spans="1:6" ht="21" customHeight="1" x14ac:dyDescent="0.25">
      <c r="A7005"/>
      <c r="B7005"/>
      <c r="C7005"/>
      <c r="D7005"/>
      <c r="E7005"/>
      <c r="F7005"/>
    </row>
    <row r="7006" spans="1:6" ht="21" customHeight="1" x14ac:dyDescent="0.25">
      <c r="A7006"/>
      <c r="B7006"/>
      <c r="C7006"/>
      <c r="D7006"/>
      <c r="E7006"/>
      <c r="F7006"/>
    </row>
    <row r="7007" spans="1:6" ht="21" customHeight="1" x14ac:dyDescent="0.25">
      <c r="A7007"/>
      <c r="B7007"/>
      <c r="C7007"/>
      <c r="D7007"/>
      <c r="E7007"/>
      <c r="F7007"/>
    </row>
    <row r="7008" spans="1:6" ht="21" customHeight="1" x14ac:dyDescent="0.25">
      <c r="A7008"/>
      <c r="B7008"/>
      <c r="C7008"/>
      <c r="D7008"/>
      <c r="E7008"/>
      <c r="F7008"/>
    </row>
    <row r="7009" spans="1:6" ht="21" customHeight="1" x14ac:dyDescent="0.25">
      <c r="A7009"/>
      <c r="B7009"/>
      <c r="C7009"/>
      <c r="D7009"/>
      <c r="E7009"/>
      <c r="F7009"/>
    </row>
    <row r="7010" spans="1:6" ht="21" customHeight="1" x14ac:dyDescent="0.25">
      <c r="A7010"/>
      <c r="B7010"/>
      <c r="C7010"/>
      <c r="D7010"/>
      <c r="E7010"/>
      <c r="F7010"/>
    </row>
    <row r="7011" spans="1:6" ht="21" customHeight="1" x14ac:dyDescent="0.25">
      <c r="A7011"/>
      <c r="B7011"/>
      <c r="C7011"/>
      <c r="D7011"/>
      <c r="E7011"/>
      <c r="F7011"/>
    </row>
    <row r="7012" spans="1:6" ht="23.1" customHeight="1" x14ac:dyDescent="0.25">
      <c r="A7012"/>
      <c r="B7012"/>
      <c r="C7012"/>
      <c r="D7012"/>
      <c r="E7012"/>
      <c r="F7012"/>
    </row>
    <row r="7013" spans="1:6" ht="21" customHeight="1" x14ac:dyDescent="0.25">
      <c r="A7013"/>
      <c r="B7013"/>
      <c r="C7013"/>
      <c r="D7013"/>
      <c r="E7013"/>
      <c r="F7013"/>
    </row>
    <row r="7014" spans="1:6" ht="21" customHeight="1" x14ac:dyDescent="0.25">
      <c r="A7014"/>
      <c r="B7014"/>
      <c r="C7014"/>
      <c r="D7014"/>
      <c r="E7014"/>
      <c r="F7014"/>
    </row>
    <row r="7015" spans="1:6" ht="21" customHeight="1" x14ac:dyDescent="0.25">
      <c r="A7015"/>
      <c r="B7015"/>
      <c r="C7015"/>
      <c r="D7015"/>
      <c r="E7015"/>
      <c r="F7015"/>
    </row>
    <row r="7016" spans="1:6" ht="21" customHeight="1" x14ac:dyDescent="0.25">
      <c r="A7016"/>
      <c r="B7016"/>
      <c r="C7016"/>
      <c r="D7016"/>
      <c r="E7016"/>
      <c r="F7016"/>
    </row>
    <row r="7017" spans="1:6" ht="21" customHeight="1" x14ac:dyDescent="0.25">
      <c r="A7017"/>
      <c r="B7017"/>
      <c r="C7017"/>
      <c r="D7017"/>
      <c r="E7017"/>
      <c r="F7017"/>
    </row>
    <row r="7018" spans="1:6" ht="21" customHeight="1" x14ac:dyDescent="0.25">
      <c r="A7018"/>
      <c r="B7018"/>
      <c r="C7018"/>
      <c r="D7018"/>
      <c r="E7018"/>
      <c r="F7018"/>
    </row>
    <row r="7019" spans="1:6" ht="21" customHeight="1" x14ac:dyDescent="0.25">
      <c r="A7019"/>
      <c r="B7019"/>
      <c r="C7019"/>
      <c r="D7019"/>
      <c r="E7019"/>
      <c r="F7019"/>
    </row>
    <row r="7020" spans="1:6" ht="39" customHeight="1" x14ac:dyDescent="0.25">
      <c r="A7020"/>
      <c r="B7020"/>
      <c r="C7020"/>
      <c r="D7020"/>
      <c r="E7020"/>
      <c r="F7020"/>
    </row>
    <row r="7021" spans="1:6" ht="21" customHeight="1" x14ac:dyDescent="0.25">
      <c r="A7021"/>
      <c r="B7021"/>
      <c r="C7021"/>
      <c r="D7021"/>
      <c r="E7021"/>
      <c r="F7021"/>
    </row>
    <row r="7022" spans="1:6" ht="21" customHeight="1" x14ac:dyDescent="0.25">
      <c r="A7022"/>
      <c r="B7022"/>
      <c r="C7022"/>
      <c r="D7022"/>
      <c r="E7022"/>
      <c r="F7022"/>
    </row>
    <row r="7023" spans="1:6" ht="21" customHeight="1" x14ac:dyDescent="0.25">
      <c r="A7023"/>
      <c r="B7023"/>
      <c r="C7023"/>
      <c r="D7023"/>
      <c r="E7023"/>
      <c r="F7023"/>
    </row>
    <row r="7024" spans="1:6" ht="21" customHeight="1" x14ac:dyDescent="0.25">
      <c r="A7024"/>
      <c r="B7024"/>
      <c r="C7024"/>
      <c r="D7024"/>
      <c r="E7024"/>
      <c r="F7024"/>
    </row>
    <row r="7025" spans="1:6" ht="21" customHeight="1" x14ac:dyDescent="0.25">
      <c r="A7025"/>
      <c r="B7025"/>
      <c r="C7025"/>
      <c r="D7025"/>
      <c r="E7025"/>
      <c r="F7025"/>
    </row>
    <row r="7026" spans="1:6" ht="21" customHeight="1" x14ac:dyDescent="0.25">
      <c r="A7026"/>
      <c r="B7026"/>
      <c r="C7026"/>
      <c r="D7026"/>
      <c r="E7026"/>
      <c r="F7026"/>
    </row>
    <row r="7027" spans="1:6" ht="21" customHeight="1" x14ac:dyDescent="0.25">
      <c r="A7027"/>
      <c r="B7027"/>
      <c r="C7027"/>
      <c r="D7027"/>
      <c r="E7027"/>
      <c r="F7027"/>
    </row>
    <row r="7028" spans="1:6" ht="21" customHeight="1" x14ac:dyDescent="0.25">
      <c r="A7028"/>
      <c r="B7028"/>
      <c r="C7028"/>
      <c r="D7028"/>
      <c r="E7028"/>
      <c r="F7028"/>
    </row>
    <row r="7029" spans="1:6" ht="21" customHeight="1" x14ac:dyDescent="0.25">
      <c r="A7029"/>
      <c r="B7029"/>
      <c r="C7029"/>
      <c r="D7029"/>
      <c r="E7029"/>
      <c r="F7029"/>
    </row>
    <row r="7030" spans="1:6" ht="21" customHeight="1" x14ac:dyDescent="0.25">
      <c r="A7030"/>
      <c r="B7030"/>
      <c r="C7030"/>
      <c r="D7030"/>
      <c r="E7030"/>
      <c r="F7030"/>
    </row>
    <row r="7031" spans="1:6" ht="21" customHeight="1" x14ac:dyDescent="0.25">
      <c r="A7031"/>
      <c r="B7031"/>
      <c r="C7031"/>
      <c r="D7031"/>
      <c r="E7031"/>
      <c r="F7031"/>
    </row>
    <row r="7032" spans="1:6" ht="21" customHeight="1" x14ac:dyDescent="0.25">
      <c r="A7032"/>
      <c r="B7032"/>
      <c r="C7032"/>
      <c r="D7032"/>
      <c r="E7032"/>
      <c r="F7032"/>
    </row>
    <row r="7033" spans="1:6" ht="21" customHeight="1" x14ac:dyDescent="0.25">
      <c r="A7033"/>
      <c r="B7033"/>
      <c r="C7033"/>
      <c r="D7033"/>
      <c r="E7033"/>
      <c r="F7033"/>
    </row>
    <row r="7034" spans="1:6" ht="23.1" customHeight="1" x14ac:dyDescent="0.25">
      <c r="A7034"/>
      <c r="B7034"/>
      <c r="C7034"/>
      <c r="D7034"/>
      <c r="E7034"/>
      <c r="F7034"/>
    </row>
    <row r="7035" spans="1:6" ht="21" customHeight="1" x14ac:dyDescent="0.25">
      <c r="A7035"/>
      <c r="B7035"/>
      <c r="C7035"/>
      <c r="D7035"/>
      <c r="E7035"/>
      <c r="F7035"/>
    </row>
    <row r="7036" spans="1:6" ht="21" customHeight="1" x14ac:dyDescent="0.25">
      <c r="A7036"/>
      <c r="B7036"/>
      <c r="C7036"/>
      <c r="D7036"/>
      <c r="E7036"/>
      <c r="F7036"/>
    </row>
    <row r="7037" spans="1:6" ht="21" customHeight="1" x14ac:dyDescent="0.25">
      <c r="A7037"/>
      <c r="B7037"/>
      <c r="C7037"/>
      <c r="D7037"/>
      <c r="E7037"/>
      <c r="F7037"/>
    </row>
    <row r="7038" spans="1:6" ht="21" customHeight="1" x14ac:dyDescent="0.25">
      <c r="A7038"/>
      <c r="B7038"/>
      <c r="C7038"/>
      <c r="D7038"/>
      <c r="E7038"/>
      <c r="F7038"/>
    </row>
    <row r="7039" spans="1:6" ht="21" customHeight="1" x14ac:dyDescent="0.25">
      <c r="A7039"/>
      <c r="B7039"/>
      <c r="C7039"/>
      <c r="D7039"/>
      <c r="E7039"/>
      <c r="F7039"/>
    </row>
    <row r="7040" spans="1:6" ht="21" customHeight="1" x14ac:dyDescent="0.25">
      <c r="A7040"/>
      <c r="B7040"/>
      <c r="C7040"/>
      <c r="D7040"/>
      <c r="E7040"/>
      <c r="F7040"/>
    </row>
    <row r="7041" spans="1:6" ht="21" customHeight="1" x14ac:dyDescent="0.25">
      <c r="A7041"/>
      <c r="B7041"/>
      <c r="C7041"/>
      <c r="D7041"/>
      <c r="E7041"/>
      <c r="F7041"/>
    </row>
    <row r="7042" spans="1:6" ht="39" customHeight="1" x14ac:dyDescent="0.25">
      <c r="A7042"/>
      <c r="B7042"/>
      <c r="C7042"/>
      <c r="D7042"/>
      <c r="E7042"/>
      <c r="F7042"/>
    </row>
    <row r="7043" spans="1:6" ht="21" customHeight="1" x14ac:dyDescent="0.25">
      <c r="A7043"/>
      <c r="B7043"/>
      <c r="C7043"/>
      <c r="D7043"/>
      <c r="E7043"/>
      <c r="F7043"/>
    </row>
    <row r="7044" spans="1:6" ht="21" customHeight="1" x14ac:dyDescent="0.25">
      <c r="A7044"/>
      <c r="B7044"/>
      <c r="C7044"/>
      <c r="D7044"/>
      <c r="E7044"/>
      <c r="F7044"/>
    </row>
    <row r="7045" spans="1:6" ht="21" customHeight="1" x14ac:dyDescent="0.25">
      <c r="A7045"/>
      <c r="B7045"/>
      <c r="C7045"/>
      <c r="D7045"/>
      <c r="E7045"/>
      <c r="F7045"/>
    </row>
    <row r="7046" spans="1:6" ht="21" customHeight="1" x14ac:dyDescent="0.25">
      <c r="A7046"/>
      <c r="B7046"/>
      <c r="C7046"/>
      <c r="D7046"/>
      <c r="E7046"/>
      <c r="F7046"/>
    </row>
    <row r="7047" spans="1:6" ht="21" customHeight="1" x14ac:dyDescent="0.25">
      <c r="A7047"/>
      <c r="B7047"/>
      <c r="C7047"/>
      <c r="D7047"/>
      <c r="E7047"/>
      <c r="F7047"/>
    </row>
    <row r="7048" spans="1:6" ht="21" customHeight="1" x14ac:dyDescent="0.25">
      <c r="A7048"/>
      <c r="B7048"/>
      <c r="C7048"/>
      <c r="D7048"/>
      <c r="E7048"/>
      <c r="F7048"/>
    </row>
    <row r="7049" spans="1:6" ht="21" customHeight="1" x14ac:dyDescent="0.25">
      <c r="A7049"/>
      <c r="B7049"/>
      <c r="C7049"/>
      <c r="D7049"/>
      <c r="E7049"/>
      <c r="F7049"/>
    </row>
    <row r="7050" spans="1:6" ht="21" customHeight="1" x14ac:dyDescent="0.25">
      <c r="A7050"/>
      <c r="B7050"/>
      <c r="C7050"/>
      <c r="D7050"/>
      <c r="E7050"/>
      <c r="F7050"/>
    </row>
    <row r="7051" spans="1:6" ht="21" customHeight="1" x14ac:dyDescent="0.25">
      <c r="A7051"/>
      <c r="B7051"/>
      <c r="C7051"/>
      <c r="D7051"/>
      <c r="E7051"/>
      <c r="F7051"/>
    </row>
    <row r="7052" spans="1:6" ht="21" customHeight="1" x14ac:dyDescent="0.25">
      <c r="A7052"/>
      <c r="B7052"/>
      <c r="C7052"/>
      <c r="D7052"/>
      <c r="E7052"/>
      <c r="F7052"/>
    </row>
    <row r="7053" spans="1:6" ht="21" customHeight="1" x14ac:dyDescent="0.25">
      <c r="A7053"/>
      <c r="B7053"/>
      <c r="C7053"/>
      <c r="D7053"/>
      <c r="E7053"/>
      <c r="F7053"/>
    </row>
    <row r="7054" spans="1:6" ht="21" customHeight="1" x14ac:dyDescent="0.25">
      <c r="A7054"/>
      <c r="B7054"/>
      <c r="C7054"/>
      <c r="D7054"/>
      <c r="E7054"/>
      <c r="F7054"/>
    </row>
    <row r="7055" spans="1:6" ht="21" customHeight="1" x14ac:dyDescent="0.25">
      <c r="A7055"/>
      <c r="B7055"/>
      <c r="C7055"/>
      <c r="D7055"/>
      <c r="E7055"/>
      <c r="F7055"/>
    </row>
    <row r="7056" spans="1:6" ht="23.1" customHeight="1" x14ac:dyDescent="0.25">
      <c r="A7056"/>
      <c r="B7056"/>
      <c r="C7056"/>
      <c r="D7056"/>
      <c r="E7056"/>
      <c r="F7056"/>
    </row>
    <row r="7057" spans="1:6" ht="21" customHeight="1" x14ac:dyDescent="0.25">
      <c r="A7057"/>
      <c r="B7057"/>
      <c r="C7057"/>
      <c r="D7057"/>
      <c r="E7057"/>
      <c r="F7057"/>
    </row>
    <row r="7058" spans="1:6" ht="21" customHeight="1" x14ac:dyDescent="0.25">
      <c r="A7058"/>
      <c r="B7058"/>
      <c r="C7058"/>
      <c r="D7058"/>
      <c r="E7058"/>
      <c r="F7058"/>
    </row>
    <row r="7059" spans="1:6" ht="21" customHeight="1" x14ac:dyDescent="0.25">
      <c r="A7059"/>
      <c r="B7059"/>
      <c r="C7059"/>
      <c r="D7059"/>
      <c r="E7059"/>
      <c r="F7059"/>
    </row>
    <row r="7060" spans="1:6" ht="21" customHeight="1" x14ac:dyDescent="0.25">
      <c r="A7060"/>
      <c r="B7060"/>
      <c r="C7060"/>
      <c r="D7060"/>
      <c r="E7060"/>
      <c r="F7060"/>
    </row>
    <row r="7061" spans="1:6" ht="21" customHeight="1" x14ac:dyDescent="0.25">
      <c r="A7061"/>
      <c r="B7061"/>
      <c r="C7061"/>
      <c r="D7061"/>
      <c r="E7061"/>
      <c r="F7061"/>
    </row>
    <row r="7062" spans="1:6" ht="21" customHeight="1" x14ac:dyDescent="0.25">
      <c r="A7062"/>
      <c r="B7062"/>
      <c r="C7062"/>
      <c r="D7062"/>
      <c r="E7062"/>
      <c r="F7062"/>
    </row>
    <row r="7063" spans="1:6" ht="21" customHeight="1" x14ac:dyDescent="0.25">
      <c r="A7063"/>
      <c r="B7063"/>
      <c r="C7063"/>
      <c r="D7063"/>
      <c r="E7063"/>
      <c r="F7063"/>
    </row>
    <row r="7064" spans="1:6" ht="39" customHeight="1" x14ac:dyDescent="0.25">
      <c r="A7064"/>
      <c r="B7064"/>
      <c r="C7064"/>
      <c r="D7064"/>
      <c r="E7064"/>
      <c r="F7064"/>
    </row>
    <row r="7065" spans="1:6" ht="21" customHeight="1" x14ac:dyDescent="0.25">
      <c r="A7065"/>
      <c r="B7065"/>
      <c r="C7065"/>
      <c r="D7065"/>
      <c r="E7065"/>
      <c r="F7065"/>
    </row>
    <row r="7066" spans="1:6" ht="21" customHeight="1" x14ac:dyDescent="0.25">
      <c r="A7066"/>
      <c r="B7066"/>
      <c r="C7066"/>
      <c r="D7066"/>
      <c r="E7066"/>
      <c r="F7066"/>
    </row>
    <row r="7067" spans="1:6" ht="21" customHeight="1" x14ac:dyDescent="0.25">
      <c r="A7067"/>
      <c r="B7067"/>
      <c r="C7067"/>
      <c r="D7067"/>
      <c r="E7067"/>
      <c r="F7067"/>
    </row>
    <row r="7068" spans="1:6" ht="21" customHeight="1" x14ac:dyDescent="0.25">
      <c r="A7068"/>
      <c r="B7068"/>
      <c r="C7068"/>
      <c r="D7068"/>
      <c r="E7068"/>
      <c r="F7068"/>
    </row>
    <row r="7069" spans="1:6" ht="21" customHeight="1" x14ac:dyDescent="0.25">
      <c r="A7069"/>
      <c r="B7069"/>
      <c r="C7069"/>
      <c r="D7069"/>
      <c r="E7069"/>
      <c r="F7069"/>
    </row>
    <row r="7070" spans="1:6" ht="21" customHeight="1" x14ac:dyDescent="0.25">
      <c r="A7070"/>
      <c r="B7070"/>
      <c r="C7070"/>
      <c r="D7070"/>
      <c r="E7070"/>
      <c r="F7070"/>
    </row>
    <row r="7071" spans="1:6" ht="21" customHeight="1" x14ac:dyDescent="0.25">
      <c r="A7071"/>
      <c r="B7071"/>
      <c r="C7071"/>
      <c r="D7071"/>
      <c r="E7071"/>
      <c r="F7071"/>
    </row>
    <row r="7072" spans="1:6" ht="21" customHeight="1" x14ac:dyDescent="0.25">
      <c r="A7072"/>
      <c r="B7072"/>
      <c r="C7072"/>
      <c r="D7072"/>
      <c r="E7072"/>
      <c r="F7072"/>
    </row>
    <row r="7073" spans="1:6" ht="21" customHeight="1" x14ac:dyDescent="0.25">
      <c r="A7073"/>
      <c r="B7073"/>
      <c r="C7073"/>
      <c r="D7073"/>
      <c r="E7073"/>
      <c r="F7073"/>
    </row>
    <row r="7074" spans="1:6" ht="21" customHeight="1" x14ac:dyDescent="0.25">
      <c r="A7074"/>
      <c r="B7074"/>
      <c r="C7074"/>
      <c r="D7074"/>
      <c r="E7074"/>
      <c r="F7074"/>
    </row>
    <row r="7075" spans="1:6" ht="21" customHeight="1" x14ac:dyDescent="0.25">
      <c r="A7075"/>
      <c r="B7075"/>
      <c r="C7075"/>
      <c r="D7075"/>
      <c r="E7075"/>
      <c r="F7075"/>
    </row>
    <row r="7076" spans="1:6" ht="21" customHeight="1" x14ac:dyDescent="0.25">
      <c r="A7076"/>
      <c r="B7076"/>
      <c r="C7076"/>
      <c r="D7076"/>
      <c r="E7076"/>
      <c r="F7076"/>
    </row>
    <row r="7077" spans="1:6" ht="21" customHeight="1" x14ac:dyDescent="0.25">
      <c r="A7077"/>
      <c r="B7077"/>
      <c r="C7077"/>
      <c r="D7077"/>
      <c r="E7077"/>
      <c r="F7077"/>
    </row>
    <row r="7078" spans="1:6" ht="23.1" customHeight="1" x14ac:dyDescent="0.25">
      <c r="A7078"/>
      <c r="B7078"/>
      <c r="C7078"/>
      <c r="D7078"/>
      <c r="E7078"/>
      <c r="F7078"/>
    </row>
    <row r="7079" spans="1:6" ht="21" customHeight="1" x14ac:dyDescent="0.25">
      <c r="A7079"/>
      <c r="B7079"/>
      <c r="C7079"/>
      <c r="D7079"/>
      <c r="E7079"/>
      <c r="F7079"/>
    </row>
    <row r="7080" spans="1:6" ht="21" customHeight="1" x14ac:dyDescent="0.25">
      <c r="A7080"/>
      <c r="B7080"/>
      <c r="C7080"/>
      <c r="D7080"/>
      <c r="E7080"/>
      <c r="F7080"/>
    </row>
    <row r="7081" spans="1:6" ht="21" customHeight="1" x14ac:dyDescent="0.25">
      <c r="A7081"/>
      <c r="B7081"/>
      <c r="C7081"/>
      <c r="D7081"/>
      <c r="E7081"/>
      <c r="F7081"/>
    </row>
    <row r="7082" spans="1:6" ht="21" customHeight="1" x14ac:dyDescent="0.25">
      <c r="A7082"/>
      <c r="B7082"/>
      <c r="C7082"/>
      <c r="D7082"/>
      <c r="E7082"/>
      <c r="F7082"/>
    </row>
    <row r="7083" spans="1:6" ht="21" customHeight="1" x14ac:dyDescent="0.25">
      <c r="A7083"/>
      <c r="B7083"/>
      <c r="C7083"/>
      <c r="D7083"/>
      <c r="E7083"/>
      <c r="F7083"/>
    </row>
    <row r="7084" spans="1:6" ht="21" customHeight="1" x14ac:dyDescent="0.25">
      <c r="A7084"/>
      <c r="B7084"/>
      <c r="C7084"/>
      <c r="D7084"/>
      <c r="E7084"/>
      <c r="F7084"/>
    </row>
    <row r="7085" spans="1:6" ht="21" customHeight="1" x14ac:dyDescent="0.25">
      <c r="A7085"/>
      <c r="B7085"/>
      <c r="C7085"/>
      <c r="D7085"/>
      <c r="E7085"/>
      <c r="F7085"/>
    </row>
    <row r="7086" spans="1:6" ht="39" customHeight="1" x14ac:dyDescent="0.25">
      <c r="A7086"/>
      <c r="B7086"/>
      <c r="C7086"/>
      <c r="D7086"/>
      <c r="E7086"/>
      <c r="F7086"/>
    </row>
    <row r="7087" spans="1:6" ht="21" customHeight="1" x14ac:dyDescent="0.25">
      <c r="A7087"/>
      <c r="B7087"/>
      <c r="C7087"/>
      <c r="D7087"/>
      <c r="E7087"/>
      <c r="F7087"/>
    </row>
    <row r="7088" spans="1:6" ht="21" customHeight="1" x14ac:dyDescent="0.25">
      <c r="A7088"/>
      <c r="B7088"/>
      <c r="C7088"/>
      <c r="D7088"/>
      <c r="E7088"/>
      <c r="F7088"/>
    </row>
    <row r="7089" spans="1:6" ht="21" customHeight="1" x14ac:dyDescent="0.25">
      <c r="A7089"/>
      <c r="B7089"/>
      <c r="C7089"/>
      <c r="D7089"/>
      <c r="E7089"/>
      <c r="F7089"/>
    </row>
    <row r="7090" spans="1:6" ht="21" customHeight="1" x14ac:dyDescent="0.25">
      <c r="A7090"/>
      <c r="B7090"/>
      <c r="C7090"/>
      <c r="D7090"/>
      <c r="E7090"/>
      <c r="F7090"/>
    </row>
    <row r="7091" spans="1:6" ht="21" customHeight="1" x14ac:dyDescent="0.25">
      <c r="A7091"/>
      <c r="B7091"/>
      <c r="C7091"/>
      <c r="D7091"/>
      <c r="E7091"/>
      <c r="F7091"/>
    </row>
    <row r="7092" spans="1:6" ht="21" customHeight="1" x14ac:dyDescent="0.25">
      <c r="A7092"/>
      <c r="B7092"/>
      <c r="C7092"/>
      <c r="D7092"/>
      <c r="E7092"/>
      <c r="F7092"/>
    </row>
    <row r="7093" spans="1:6" ht="21" customHeight="1" x14ac:dyDescent="0.25">
      <c r="A7093"/>
      <c r="B7093"/>
      <c r="C7093"/>
      <c r="D7093"/>
      <c r="E7093"/>
      <c r="F7093"/>
    </row>
    <row r="7094" spans="1:6" ht="21" customHeight="1" x14ac:dyDescent="0.25">
      <c r="A7094"/>
      <c r="B7094"/>
      <c r="C7094"/>
      <c r="D7094"/>
      <c r="E7094"/>
      <c r="F7094"/>
    </row>
    <row r="7095" spans="1:6" ht="21" customHeight="1" x14ac:dyDescent="0.25">
      <c r="A7095"/>
      <c r="B7095"/>
      <c r="C7095"/>
      <c r="D7095"/>
      <c r="E7095"/>
      <c r="F7095"/>
    </row>
    <row r="7096" spans="1:6" ht="21" customHeight="1" x14ac:dyDescent="0.25">
      <c r="A7096"/>
      <c r="B7096"/>
      <c r="C7096"/>
      <c r="D7096"/>
      <c r="E7096"/>
      <c r="F7096"/>
    </row>
    <row r="7097" spans="1:6" ht="21" customHeight="1" x14ac:dyDescent="0.25">
      <c r="A7097"/>
      <c r="B7097"/>
      <c r="C7097"/>
      <c r="D7097"/>
      <c r="E7097"/>
      <c r="F7097"/>
    </row>
    <row r="7098" spans="1:6" ht="21" customHeight="1" x14ac:dyDescent="0.25">
      <c r="A7098"/>
      <c r="B7098"/>
      <c r="C7098"/>
      <c r="D7098"/>
      <c r="E7098"/>
      <c r="F7098"/>
    </row>
    <row r="7099" spans="1:6" ht="21" customHeight="1" x14ac:dyDescent="0.25">
      <c r="A7099"/>
      <c r="B7099"/>
      <c r="C7099"/>
      <c r="D7099"/>
      <c r="E7099"/>
      <c r="F7099"/>
    </row>
    <row r="7100" spans="1:6" ht="23.1" customHeight="1" x14ac:dyDescent="0.25">
      <c r="A7100"/>
      <c r="B7100"/>
      <c r="C7100"/>
      <c r="D7100"/>
      <c r="E7100"/>
      <c r="F7100"/>
    </row>
    <row r="7101" spans="1:6" ht="21" customHeight="1" x14ac:dyDescent="0.25">
      <c r="A7101"/>
      <c r="B7101"/>
      <c r="C7101"/>
      <c r="D7101"/>
      <c r="E7101"/>
      <c r="F7101"/>
    </row>
    <row r="7102" spans="1:6" ht="21" customHeight="1" x14ac:dyDescent="0.25">
      <c r="A7102"/>
      <c r="B7102"/>
      <c r="C7102"/>
      <c r="D7102"/>
      <c r="E7102"/>
      <c r="F7102"/>
    </row>
    <row r="7103" spans="1:6" ht="21" customHeight="1" x14ac:dyDescent="0.25">
      <c r="A7103"/>
      <c r="B7103"/>
      <c r="C7103"/>
      <c r="D7103"/>
      <c r="E7103"/>
      <c r="F7103"/>
    </row>
    <row r="7104" spans="1:6" ht="21" customHeight="1" x14ac:dyDescent="0.25">
      <c r="A7104"/>
      <c r="B7104"/>
      <c r="C7104"/>
      <c r="D7104"/>
      <c r="E7104"/>
      <c r="F7104"/>
    </row>
    <row r="7105" spans="1:6" ht="21" customHeight="1" x14ac:dyDescent="0.25">
      <c r="A7105"/>
      <c r="B7105"/>
      <c r="C7105"/>
      <c r="D7105"/>
      <c r="E7105"/>
      <c r="F7105"/>
    </row>
    <row r="7106" spans="1:6" ht="21" customHeight="1" x14ac:dyDescent="0.25">
      <c r="A7106"/>
      <c r="B7106"/>
      <c r="C7106"/>
      <c r="D7106"/>
      <c r="E7106"/>
      <c r="F7106"/>
    </row>
    <row r="7107" spans="1:6" ht="21" customHeight="1" x14ac:dyDescent="0.25">
      <c r="A7107"/>
      <c r="B7107"/>
      <c r="C7107"/>
      <c r="D7107"/>
      <c r="E7107"/>
      <c r="F7107"/>
    </row>
    <row r="7108" spans="1:6" ht="39" customHeight="1" x14ac:dyDescent="0.25">
      <c r="A7108"/>
      <c r="B7108"/>
      <c r="C7108"/>
      <c r="D7108"/>
      <c r="E7108"/>
      <c r="F7108"/>
    </row>
    <row r="7109" spans="1:6" ht="21" customHeight="1" x14ac:dyDescent="0.25">
      <c r="A7109"/>
      <c r="B7109"/>
      <c r="C7109"/>
      <c r="D7109"/>
      <c r="E7109"/>
      <c r="F7109"/>
    </row>
    <row r="7110" spans="1:6" ht="21" customHeight="1" x14ac:dyDescent="0.25">
      <c r="A7110"/>
      <c r="B7110"/>
      <c r="C7110"/>
      <c r="D7110"/>
      <c r="E7110"/>
      <c r="F7110"/>
    </row>
    <row r="7111" spans="1:6" ht="21" customHeight="1" x14ac:dyDescent="0.25">
      <c r="A7111"/>
      <c r="B7111"/>
      <c r="C7111"/>
      <c r="D7111"/>
      <c r="E7111"/>
      <c r="F7111"/>
    </row>
    <row r="7112" spans="1:6" ht="21" customHeight="1" x14ac:dyDescent="0.25">
      <c r="A7112"/>
      <c r="B7112"/>
      <c r="C7112"/>
      <c r="D7112"/>
      <c r="E7112"/>
      <c r="F7112"/>
    </row>
    <row r="7113" spans="1:6" ht="21" customHeight="1" x14ac:dyDescent="0.25">
      <c r="A7113"/>
      <c r="B7113"/>
      <c r="C7113"/>
      <c r="D7113"/>
      <c r="E7113"/>
      <c r="F7113"/>
    </row>
    <row r="7114" spans="1:6" ht="21" customHeight="1" x14ac:dyDescent="0.25">
      <c r="A7114"/>
      <c r="B7114"/>
      <c r="C7114"/>
      <c r="D7114"/>
      <c r="E7114"/>
      <c r="F7114"/>
    </row>
    <row r="7115" spans="1:6" ht="21" customHeight="1" x14ac:dyDescent="0.25">
      <c r="A7115"/>
      <c r="B7115"/>
      <c r="C7115"/>
      <c r="D7115"/>
      <c r="E7115"/>
      <c r="F7115"/>
    </row>
    <row r="7116" spans="1:6" ht="21" customHeight="1" x14ac:dyDescent="0.25">
      <c r="A7116"/>
      <c r="B7116"/>
      <c r="C7116"/>
      <c r="D7116"/>
      <c r="E7116"/>
      <c r="F7116"/>
    </row>
    <row r="7117" spans="1:6" ht="21" customHeight="1" x14ac:dyDescent="0.25">
      <c r="A7117"/>
      <c r="B7117"/>
      <c r="C7117"/>
      <c r="D7117"/>
      <c r="E7117"/>
      <c r="F7117"/>
    </row>
    <row r="7118" spans="1:6" ht="21" customHeight="1" x14ac:dyDescent="0.25">
      <c r="A7118"/>
      <c r="B7118"/>
      <c r="C7118"/>
      <c r="D7118"/>
      <c r="E7118"/>
      <c r="F7118"/>
    </row>
    <row r="7119" spans="1:6" ht="21" customHeight="1" x14ac:dyDescent="0.25">
      <c r="A7119"/>
      <c r="B7119"/>
      <c r="C7119"/>
      <c r="D7119"/>
      <c r="E7119"/>
      <c r="F7119"/>
    </row>
    <row r="7120" spans="1:6" ht="21" customHeight="1" x14ac:dyDescent="0.25">
      <c r="A7120"/>
      <c r="B7120"/>
      <c r="C7120"/>
      <c r="D7120"/>
      <c r="E7120"/>
      <c r="F7120"/>
    </row>
    <row r="7121" spans="1:6" ht="21" customHeight="1" x14ac:dyDescent="0.25">
      <c r="A7121"/>
      <c r="B7121"/>
      <c r="C7121"/>
      <c r="D7121"/>
      <c r="E7121"/>
      <c r="F7121"/>
    </row>
    <row r="7122" spans="1:6" ht="23.1" customHeight="1" x14ac:dyDescent="0.25">
      <c r="A7122"/>
      <c r="B7122"/>
      <c r="C7122"/>
      <c r="D7122"/>
      <c r="E7122"/>
      <c r="F7122"/>
    </row>
    <row r="7123" spans="1:6" ht="21" customHeight="1" x14ac:dyDescent="0.25">
      <c r="A7123"/>
      <c r="B7123"/>
      <c r="C7123"/>
      <c r="D7123"/>
      <c r="E7123"/>
      <c r="F7123"/>
    </row>
    <row r="7124" spans="1:6" ht="21" customHeight="1" x14ac:dyDescent="0.25">
      <c r="A7124"/>
      <c r="B7124"/>
      <c r="C7124"/>
      <c r="D7124"/>
      <c r="E7124"/>
      <c r="F7124"/>
    </row>
    <row r="7125" spans="1:6" ht="21" customHeight="1" x14ac:dyDescent="0.25">
      <c r="A7125"/>
      <c r="B7125"/>
      <c r="C7125"/>
      <c r="D7125"/>
      <c r="E7125"/>
      <c r="F7125"/>
    </row>
    <row r="7126" spans="1:6" ht="21" customHeight="1" x14ac:dyDescent="0.25">
      <c r="A7126"/>
      <c r="B7126"/>
      <c r="C7126"/>
      <c r="D7126"/>
      <c r="E7126"/>
      <c r="F7126"/>
    </row>
    <row r="7127" spans="1:6" ht="21" customHeight="1" x14ac:dyDescent="0.25">
      <c r="A7127"/>
      <c r="B7127"/>
      <c r="C7127"/>
      <c r="D7127"/>
      <c r="E7127"/>
      <c r="F7127"/>
    </row>
    <row r="7128" spans="1:6" ht="21" customHeight="1" x14ac:dyDescent="0.25">
      <c r="A7128"/>
      <c r="B7128"/>
      <c r="C7128"/>
      <c r="D7128"/>
      <c r="E7128"/>
      <c r="F7128"/>
    </row>
    <row r="7129" spans="1:6" ht="21" customHeight="1" x14ac:dyDescent="0.25">
      <c r="A7129"/>
      <c r="B7129"/>
      <c r="C7129"/>
      <c r="D7129"/>
      <c r="E7129"/>
      <c r="F7129"/>
    </row>
    <row r="7130" spans="1:6" ht="39" customHeight="1" x14ac:dyDescent="0.25">
      <c r="A7130"/>
      <c r="B7130"/>
      <c r="C7130"/>
      <c r="D7130"/>
      <c r="E7130"/>
      <c r="F7130"/>
    </row>
    <row r="7131" spans="1:6" ht="21" customHeight="1" x14ac:dyDescent="0.25">
      <c r="A7131"/>
      <c r="B7131"/>
      <c r="C7131"/>
      <c r="D7131"/>
      <c r="E7131"/>
      <c r="F7131"/>
    </row>
    <row r="7132" spans="1:6" ht="21" customHeight="1" x14ac:dyDescent="0.25">
      <c r="A7132"/>
      <c r="B7132"/>
      <c r="C7132"/>
      <c r="D7132"/>
      <c r="E7132"/>
      <c r="F7132"/>
    </row>
    <row r="7133" spans="1:6" ht="21" customHeight="1" x14ac:dyDescent="0.25">
      <c r="A7133"/>
      <c r="B7133"/>
      <c r="C7133"/>
      <c r="D7133"/>
      <c r="E7133"/>
      <c r="F7133"/>
    </row>
    <row r="7134" spans="1:6" ht="21" customHeight="1" x14ac:dyDescent="0.25">
      <c r="A7134"/>
      <c r="B7134"/>
      <c r="C7134"/>
      <c r="D7134"/>
      <c r="E7134"/>
      <c r="F7134"/>
    </row>
    <row r="7135" spans="1:6" ht="21" customHeight="1" x14ac:dyDescent="0.25">
      <c r="A7135"/>
      <c r="B7135"/>
      <c r="C7135"/>
      <c r="D7135"/>
      <c r="E7135"/>
      <c r="F7135"/>
    </row>
    <row r="7136" spans="1:6" ht="21" customHeight="1" x14ac:dyDescent="0.25">
      <c r="A7136"/>
      <c r="B7136"/>
      <c r="C7136"/>
      <c r="D7136"/>
      <c r="E7136"/>
      <c r="F7136"/>
    </row>
    <row r="7137" spans="1:6" ht="21" customHeight="1" x14ac:dyDescent="0.25">
      <c r="A7137"/>
      <c r="B7137"/>
      <c r="C7137"/>
      <c r="D7137"/>
      <c r="E7137"/>
      <c r="F7137"/>
    </row>
    <row r="7138" spans="1:6" ht="21" customHeight="1" x14ac:dyDescent="0.25">
      <c r="A7138"/>
      <c r="B7138"/>
      <c r="C7138"/>
      <c r="D7138"/>
      <c r="E7138"/>
      <c r="F7138"/>
    </row>
    <row r="7139" spans="1:6" ht="21" customHeight="1" x14ac:dyDescent="0.25">
      <c r="A7139"/>
      <c r="B7139"/>
      <c r="C7139"/>
      <c r="D7139"/>
      <c r="E7139"/>
      <c r="F7139"/>
    </row>
    <row r="7140" spans="1:6" ht="21" customHeight="1" x14ac:dyDescent="0.25">
      <c r="A7140"/>
      <c r="B7140"/>
      <c r="C7140"/>
      <c r="D7140"/>
      <c r="E7140"/>
      <c r="F7140"/>
    </row>
    <row r="7141" spans="1:6" ht="21" customHeight="1" x14ac:dyDescent="0.25">
      <c r="A7141"/>
      <c r="B7141"/>
      <c r="C7141"/>
      <c r="D7141"/>
      <c r="E7141"/>
      <c r="F7141"/>
    </row>
    <row r="7142" spans="1:6" ht="21" customHeight="1" x14ac:dyDescent="0.25">
      <c r="A7142"/>
      <c r="B7142"/>
      <c r="C7142"/>
      <c r="D7142"/>
      <c r="E7142"/>
      <c r="F7142"/>
    </row>
    <row r="7143" spans="1:6" ht="21" customHeight="1" x14ac:dyDescent="0.25">
      <c r="A7143"/>
      <c r="B7143"/>
      <c r="C7143"/>
      <c r="D7143"/>
      <c r="E7143"/>
      <c r="F7143"/>
    </row>
    <row r="7144" spans="1:6" ht="23.1" customHeight="1" x14ac:dyDescent="0.25">
      <c r="A7144"/>
      <c r="B7144"/>
      <c r="C7144"/>
      <c r="D7144"/>
      <c r="E7144"/>
      <c r="F7144"/>
    </row>
    <row r="7145" spans="1:6" ht="21" customHeight="1" x14ac:dyDescent="0.25">
      <c r="A7145"/>
      <c r="B7145"/>
      <c r="C7145"/>
      <c r="D7145"/>
      <c r="E7145"/>
      <c r="F7145"/>
    </row>
    <row r="7146" spans="1:6" ht="21" customHeight="1" x14ac:dyDescent="0.25">
      <c r="A7146"/>
      <c r="B7146"/>
      <c r="C7146"/>
      <c r="D7146"/>
      <c r="E7146"/>
      <c r="F7146"/>
    </row>
    <row r="7147" spans="1:6" ht="21" customHeight="1" x14ac:dyDescent="0.25">
      <c r="A7147"/>
      <c r="B7147"/>
      <c r="C7147"/>
      <c r="D7147"/>
      <c r="E7147"/>
      <c r="F7147"/>
    </row>
    <row r="7148" spans="1:6" ht="21" customHeight="1" x14ac:dyDescent="0.25">
      <c r="A7148"/>
      <c r="B7148"/>
      <c r="C7148"/>
      <c r="D7148"/>
      <c r="E7148"/>
      <c r="F7148"/>
    </row>
    <row r="7149" spans="1:6" ht="21" customHeight="1" x14ac:dyDescent="0.25">
      <c r="A7149"/>
      <c r="B7149"/>
      <c r="C7149"/>
      <c r="D7149"/>
      <c r="E7149"/>
      <c r="F7149"/>
    </row>
    <row r="7150" spans="1:6" ht="21" customHeight="1" x14ac:dyDescent="0.25">
      <c r="A7150"/>
      <c r="B7150"/>
      <c r="C7150"/>
      <c r="D7150"/>
      <c r="E7150"/>
      <c r="F7150"/>
    </row>
    <row r="7151" spans="1:6" ht="21" customHeight="1" x14ac:dyDescent="0.25">
      <c r="A7151"/>
      <c r="B7151"/>
      <c r="C7151"/>
      <c r="D7151"/>
      <c r="E7151"/>
      <c r="F7151"/>
    </row>
    <row r="7152" spans="1:6" ht="39" customHeight="1" x14ac:dyDescent="0.25">
      <c r="A7152"/>
      <c r="B7152"/>
      <c r="C7152"/>
      <c r="D7152"/>
      <c r="E7152"/>
      <c r="F7152"/>
    </row>
    <row r="7153" spans="1:6" ht="21" customHeight="1" x14ac:dyDescent="0.25">
      <c r="A7153"/>
      <c r="B7153"/>
      <c r="C7153"/>
      <c r="D7153"/>
      <c r="E7153"/>
      <c r="F7153"/>
    </row>
    <row r="7154" spans="1:6" ht="21" customHeight="1" x14ac:dyDescent="0.25">
      <c r="A7154"/>
      <c r="B7154"/>
      <c r="C7154"/>
      <c r="D7154"/>
      <c r="E7154"/>
      <c r="F7154"/>
    </row>
    <row r="7155" spans="1:6" ht="21" customHeight="1" x14ac:dyDescent="0.25">
      <c r="A7155"/>
      <c r="B7155"/>
      <c r="C7155"/>
      <c r="D7155"/>
      <c r="E7155"/>
      <c r="F7155"/>
    </row>
    <row r="7156" spans="1:6" ht="21" customHeight="1" x14ac:dyDescent="0.25">
      <c r="A7156"/>
      <c r="B7156"/>
      <c r="C7156"/>
      <c r="D7156"/>
      <c r="E7156"/>
      <c r="F7156"/>
    </row>
    <row r="7157" spans="1:6" ht="21" customHeight="1" x14ac:dyDescent="0.25">
      <c r="A7157"/>
      <c r="B7157"/>
      <c r="C7157"/>
      <c r="D7157"/>
      <c r="E7157"/>
      <c r="F7157"/>
    </row>
    <row r="7158" spans="1:6" ht="21" customHeight="1" x14ac:dyDescent="0.25">
      <c r="A7158"/>
      <c r="B7158"/>
      <c r="C7158"/>
      <c r="D7158"/>
      <c r="E7158"/>
      <c r="F7158"/>
    </row>
    <row r="7159" spans="1:6" ht="21" customHeight="1" x14ac:dyDescent="0.25">
      <c r="A7159"/>
      <c r="B7159"/>
      <c r="C7159"/>
      <c r="D7159"/>
      <c r="E7159"/>
      <c r="F7159"/>
    </row>
    <row r="7160" spans="1:6" ht="21" customHeight="1" x14ac:dyDescent="0.25">
      <c r="A7160"/>
      <c r="B7160"/>
      <c r="C7160"/>
      <c r="D7160"/>
      <c r="E7160"/>
      <c r="F7160"/>
    </row>
    <row r="7161" spans="1:6" ht="21" customHeight="1" x14ac:dyDescent="0.25">
      <c r="A7161"/>
      <c r="B7161"/>
      <c r="C7161"/>
      <c r="D7161"/>
      <c r="E7161"/>
      <c r="F7161"/>
    </row>
    <row r="7162" spans="1:6" ht="21" customHeight="1" x14ac:dyDescent="0.25">
      <c r="A7162"/>
      <c r="B7162"/>
      <c r="C7162"/>
      <c r="D7162"/>
      <c r="E7162"/>
      <c r="F7162"/>
    </row>
    <row r="7163" spans="1:6" ht="21" customHeight="1" x14ac:dyDescent="0.25">
      <c r="A7163"/>
      <c r="B7163"/>
      <c r="C7163"/>
      <c r="D7163"/>
      <c r="E7163"/>
      <c r="F7163"/>
    </row>
    <row r="7164" spans="1:6" ht="21" customHeight="1" x14ac:dyDescent="0.25">
      <c r="A7164"/>
      <c r="B7164"/>
      <c r="C7164"/>
      <c r="D7164"/>
      <c r="E7164"/>
      <c r="F7164"/>
    </row>
    <row r="7165" spans="1:6" ht="21" customHeight="1" x14ac:dyDescent="0.25">
      <c r="A7165"/>
      <c r="B7165"/>
      <c r="C7165"/>
      <c r="D7165"/>
      <c r="E7165"/>
      <c r="F7165"/>
    </row>
    <row r="7166" spans="1:6" ht="23.1" customHeight="1" x14ac:dyDescent="0.25">
      <c r="A7166"/>
      <c r="B7166"/>
      <c r="C7166"/>
      <c r="D7166"/>
      <c r="E7166"/>
      <c r="F7166"/>
    </row>
    <row r="7167" spans="1:6" ht="21" customHeight="1" x14ac:dyDescent="0.25">
      <c r="A7167"/>
      <c r="B7167"/>
      <c r="C7167"/>
      <c r="D7167"/>
      <c r="E7167"/>
      <c r="F7167"/>
    </row>
    <row r="7168" spans="1:6" ht="21" customHeight="1" x14ac:dyDescent="0.25">
      <c r="A7168"/>
      <c r="B7168"/>
      <c r="C7168"/>
      <c r="D7168"/>
      <c r="E7168"/>
      <c r="F7168"/>
    </row>
    <row r="7169" spans="1:6" ht="21" customHeight="1" x14ac:dyDescent="0.25">
      <c r="A7169"/>
      <c r="B7169"/>
      <c r="C7169"/>
      <c r="D7169"/>
      <c r="E7169"/>
      <c r="F7169"/>
    </row>
    <row r="7170" spans="1:6" ht="21" customHeight="1" x14ac:dyDescent="0.25">
      <c r="A7170"/>
      <c r="B7170"/>
      <c r="C7170"/>
      <c r="D7170"/>
      <c r="E7170"/>
      <c r="F7170"/>
    </row>
    <row r="7171" spans="1:6" ht="21" customHeight="1" x14ac:dyDescent="0.25">
      <c r="A7171"/>
      <c r="B7171"/>
      <c r="C7171"/>
      <c r="D7171"/>
      <c r="E7171"/>
      <c r="F7171"/>
    </row>
    <row r="7172" spans="1:6" ht="21" customHeight="1" x14ac:dyDescent="0.25">
      <c r="A7172"/>
      <c r="B7172"/>
      <c r="C7172"/>
      <c r="D7172"/>
      <c r="E7172"/>
      <c r="F7172"/>
    </row>
    <row r="7173" spans="1:6" ht="21" customHeight="1" x14ac:dyDescent="0.25">
      <c r="A7173"/>
      <c r="B7173"/>
      <c r="C7173"/>
      <c r="D7173"/>
      <c r="E7173"/>
      <c r="F7173"/>
    </row>
    <row r="7174" spans="1:6" ht="39" customHeight="1" x14ac:dyDescent="0.25">
      <c r="A7174"/>
      <c r="B7174"/>
      <c r="C7174"/>
      <c r="D7174"/>
      <c r="E7174"/>
      <c r="F7174"/>
    </row>
    <row r="7175" spans="1:6" ht="21" customHeight="1" x14ac:dyDescent="0.25">
      <c r="A7175"/>
      <c r="B7175"/>
      <c r="C7175"/>
      <c r="D7175"/>
      <c r="E7175"/>
      <c r="F7175"/>
    </row>
    <row r="7176" spans="1:6" ht="21" customHeight="1" x14ac:dyDescent="0.25">
      <c r="A7176"/>
      <c r="B7176"/>
      <c r="C7176"/>
      <c r="D7176"/>
      <c r="E7176"/>
      <c r="F7176"/>
    </row>
    <row r="7177" spans="1:6" ht="21" customHeight="1" x14ac:dyDescent="0.25">
      <c r="A7177"/>
      <c r="B7177"/>
      <c r="C7177"/>
      <c r="D7177"/>
      <c r="E7177"/>
      <c r="F7177"/>
    </row>
    <row r="7178" spans="1:6" ht="21" customHeight="1" x14ac:dyDescent="0.25">
      <c r="A7178"/>
      <c r="B7178"/>
      <c r="C7178"/>
      <c r="D7178"/>
      <c r="E7178"/>
      <c r="F7178"/>
    </row>
    <row r="7179" spans="1:6" ht="21" customHeight="1" x14ac:dyDescent="0.25">
      <c r="A7179"/>
      <c r="B7179"/>
      <c r="C7179"/>
      <c r="D7179"/>
      <c r="E7179"/>
      <c r="F7179"/>
    </row>
    <row r="7180" spans="1:6" ht="21" customHeight="1" x14ac:dyDescent="0.25">
      <c r="A7180"/>
      <c r="B7180"/>
      <c r="C7180"/>
      <c r="D7180"/>
      <c r="E7180"/>
      <c r="F7180"/>
    </row>
    <row r="7181" spans="1:6" ht="21" customHeight="1" x14ac:dyDescent="0.25">
      <c r="A7181"/>
      <c r="B7181"/>
      <c r="C7181"/>
      <c r="D7181"/>
      <c r="E7181"/>
      <c r="F7181"/>
    </row>
    <row r="7182" spans="1:6" ht="21" customHeight="1" x14ac:dyDescent="0.25">
      <c r="A7182"/>
      <c r="B7182"/>
      <c r="C7182"/>
      <c r="D7182"/>
      <c r="E7182"/>
      <c r="F7182"/>
    </row>
    <row r="7183" spans="1:6" ht="21" customHeight="1" x14ac:dyDescent="0.25">
      <c r="A7183"/>
      <c r="B7183"/>
      <c r="C7183"/>
      <c r="D7183"/>
      <c r="E7183"/>
      <c r="F7183"/>
    </row>
    <row r="7184" spans="1:6" ht="21" customHeight="1" x14ac:dyDescent="0.25">
      <c r="A7184"/>
      <c r="B7184"/>
      <c r="C7184"/>
      <c r="D7184"/>
      <c r="E7184"/>
      <c r="F7184"/>
    </row>
    <row r="7185" spans="1:6" ht="21" customHeight="1" x14ac:dyDescent="0.25">
      <c r="A7185"/>
      <c r="B7185"/>
      <c r="C7185"/>
      <c r="D7185"/>
      <c r="E7185"/>
      <c r="F7185"/>
    </row>
    <row r="7186" spans="1:6" ht="21" customHeight="1" x14ac:dyDescent="0.25">
      <c r="A7186"/>
      <c r="B7186"/>
      <c r="C7186"/>
      <c r="D7186"/>
      <c r="E7186"/>
      <c r="F7186"/>
    </row>
    <row r="7187" spans="1:6" ht="21" customHeight="1" x14ac:dyDescent="0.25">
      <c r="A7187"/>
      <c r="B7187"/>
      <c r="C7187"/>
      <c r="D7187"/>
      <c r="E7187"/>
      <c r="F7187"/>
    </row>
    <row r="7188" spans="1:6" ht="23.1" customHeight="1" x14ac:dyDescent="0.25">
      <c r="A7188"/>
      <c r="B7188"/>
      <c r="C7188"/>
      <c r="D7188"/>
      <c r="E7188"/>
      <c r="F7188"/>
    </row>
    <row r="7189" spans="1:6" ht="21" customHeight="1" x14ac:dyDescent="0.25">
      <c r="A7189"/>
      <c r="B7189"/>
      <c r="C7189"/>
      <c r="D7189"/>
      <c r="E7189"/>
      <c r="F7189"/>
    </row>
    <row r="7190" spans="1:6" ht="21" customHeight="1" x14ac:dyDescent="0.25">
      <c r="A7190"/>
      <c r="B7190"/>
      <c r="C7190"/>
      <c r="D7190"/>
      <c r="E7190"/>
      <c r="F7190"/>
    </row>
    <row r="7191" spans="1:6" ht="21" customHeight="1" x14ac:dyDescent="0.25">
      <c r="A7191"/>
      <c r="B7191"/>
      <c r="C7191"/>
      <c r="D7191"/>
      <c r="E7191"/>
      <c r="F7191"/>
    </row>
    <row r="7192" spans="1:6" ht="21" customHeight="1" x14ac:dyDescent="0.25">
      <c r="A7192"/>
      <c r="B7192"/>
      <c r="C7192"/>
      <c r="D7192"/>
      <c r="E7192"/>
      <c r="F7192"/>
    </row>
    <row r="7193" spans="1:6" ht="21" customHeight="1" x14ac:dyDescent="0.25">
      <c r="A7193"/>
      <c r="B7193"/>
      <c r="C7193"/>
      <c r="D7193"/>
      <c r="E7193"/>
      <c r="F7193"/>
    </row>
    <row r="7194" spans="1:6" ht="21" customHeight="1" x14ac:dyDescent="0.25">
      <c r="A7194"/>
      <c r="B7194"/>
      <c r="C7194"/>
      <c r="D7194"/>
      <c r="E7194"/>
      <c r="F7194"/>
    </row>
    <row r="7195" spans="1:6" ht="21" customHeight="1" x14ac:dyDescent="0.25">
      <c r="A7195"/>
      <c r="B7195"/>
      <c r="C7195"/>
      <c r="D7195"/>
      <c r="E7195"/>
      <c r="F7195"/>
    </row>
    <row r="7196" spans="1:6" ht="39" customHeight="1" x14ac:dyDescent="0.25">
      <c r="A7196"/>
      <c r="B7196"/>
      <c r="C7196"/>
      <c r="D7196"/>
      <c r="E7196"/>
      <c r="F7196"/>
    </row>
    <row r="7197" spans="1:6" ht="21" customHeight="1" x14ac:dyDescent="0.25">
      <c r="A7197"/>
      <c r="B7197"/>
      <c r="C7197"/>
      <c r="D7197"/>
      <c r="E7197"/>
      <c r="F7197"/>
    </row>
    <row r="7198" spans="1:6" ht="21" customHeight="1" x14ac:dyDescent="0.25">
      <c r="A7198"/>
      <c r="B7198"/>
      <c r="C7198"/>
      <c r="D7198"/>
      <c r="E7198"/>
      <c r="F7198"/>
    </row>
    <row r="7199" spans="1:6" ht="21" customHeight="1" x14ac:dyDescent="0.25">
      <c r="A7199"/>
      <c r="B7199"/>
      <c r="C7199"/>
      <c r="D7199"/>
      <c r="E7199"/>
      <c r="F7199"/>
    </row>
    <row r="7200" spans="1:6" ht="21" customHeight="1" x14ac:dyDescent="0.25">
      <c r="A7200"/>
      <c r="B7200"/>
      <c r="C7200"/>
      <c r="D7200"/>
      <c r="E7200"/>
      <c r="F7200"/>
    </row>
    <row r="7201" spans="1:6" ht="21" customHeight="1" x14ac:dyDescent="0.25">
      <c r="A7201"/>
      <c r="B7201"/>
      <c r="C7201"/>
      <c r="D7201"/>
      <c r="E7201"/>
      <c r="F7201"/>
    </row>
    <row r="7202" spans="1:6" ht="21" customHeight="1" x14ac:dyDescent="0.25">
      <c r="A7202"/>
      <c r="B7202"/>
      <c r="C7202"/>
      <c r="D7202"/>
      <c r="E7202"/>
      <c r="F7202"/>
    </row>
    <row r="7203" spans="1:6" ht="21" customHeight="1" x14ac:dyDescent="0.25">
      <c r="A7203"/>
      <c r="B7203"/>
      <c r="C7203"/>
      <c r="D7203"/>
      <c r="E7203"/>
      <c r="F7203"/>
    </row>
    <row r="7204" spans="1:6" ht="21" customHeight="1" x14ac:dyDescent="0.25">
      <c r="A7204"/>
      <c r="B7204"/>
      <c r="C7204"/>
      <c r="D7204"/>
      <c r="E7204"/>
      <c r="F7204"/>
    </row>
    <row r="7205" spans="1:6" ht="21" customHeight="1" x14ac:dyDescent="0.25">
      <c r="A7205"/>
      <c r="B7205"/>
      <c r="C7205"/>
      <c r="D7205"/>
      <c r="E7205"/>
      <c r="F7205"/>
    </row>
    <row r="7206" spans="1:6" ht="21" customHeight="1" x14ac:dyDescent="0.25">
      <c r="A7206"/>
      <c r="B7206"/>
      <c r="C7206"/>
      <c r="D7206"/>
      <c r="E7206"/>
      <c r="F7206"/>
    </row>
    <row r="7207" spans="1:6" ht="21" customHeight="1" x14ac:dyDescent="0.25">
      <c r="A7207"/>
      <c r="B7207"/>
      <c r="C7207"/>
      <c r="D7207"/>
      <c r="E7207"/>
      <c r="F7207"/>
    </row>
    <row r="7208" spans="1:6" ht="21" customHeight="1" x14ac:dyDescent="0.25">
      <c r="A7208"/>
      <c r="B7208"/>
      <c r="C7208"/>
      <c r="D7208"/>
      <c r="E7208"/>
      <c r="F7208"/>
    </row>
    <row r="7209" spans="1:6" ht="21" customHeight="1" x14ac:dyDescent="0.25">
      <c r="A7209"/>
      <c r="B7209"/>
      <c r="C7209"/>
      <c r="D7209"/>
      <c r="E7209"/>
      <c r="F7209"/>
    </row>
    <row r="7210" spans="1:6" ht="23.1" customHeight="1" x14ac:dyDescent="0.25">
      <c r="A7210"/>
      <c r="B7210"/>
      <c r="C7210"/>
      <c r="D7210"/>
      <c r="E7210"/>
      <c r="F7210"/>
    </row>
    <row r="7211" spans="1:6" ht="21" customHeight="1" x14ac:dyDescent="0.25">
      <c r="A7211"/>
      <c r="B7211"/>
      <c r="C7211"/>
      <c r="D7211"/>
      <c r="E7211"/>
      <c r="F7211"/>
    </row>
    <row r="7212" spans="1:6" ht="21" customHeight="1" x14ac:dyDescent="0.25">
      <c r="A7212"/>
      <c r="B7212"/>
      <c r="C7212"/>
      <c r="D7212"/>
      <c r="E7212"/>
      <c r="F7212"/>
    </row>
    <row r="7213" spans="1:6" ht="21" customHeight="1" x14ac:dyDescent="0.25">
      <c r="A7213"/>
      <c r="B7213"/>
      <c r="C7213"/>
      <c r="D7213"/>
      <c r="E7213"/>
      <c r="F7213"/>
    </row>
    <row r="7214" spans="1:6" ht="21" customHeight="1" x14ac:dyDescent="0.25">
      <c r="A7214"/>
      <c r="B7214"/>
      <c r="C7214"/>
      <c r="D7214"/>
      <c r="E7214"/>
      <c r="F7214"/>
    </row>
    <row r="7215" spans="1:6" ht="21" customHeight="1" x14ac:dyDescent="0.25">
      <c r="A7215"/>
      <c r="B7215"/>
      <c r="C7215"/>
      <c r="D7215"/>
      <c r="E7215"/>
      <c r="F7215"/>
    </row>
    <row r="7216" spans="1:6" ht="21" customHeight="1" x14ac:dyDescent="0.25">
      <c r="A7216"/>
      <c r="B7216"/>
      <c r="C7216"/>
      <c r="D7216"/>
      <c r="E7216"/>
      <c r="F7216"/>
    </row>
    <row r="7217" spans="1:6" ht="21" customHeight="1" x14ac:dyDescent="0.25">
      <c r="A7217"/>
      <c r="B7217"/>
      <c r="C7217"/>
      <c r="D7217"/>
      <c r="E7217"/>
      <c r="F7217"/>
    </row>
    <row r="7218" spans="1:6" ht="39" customHeight="1" x14ac:dyDescent="0.25">
      <c r="A7218"/>
      <c r="B7218"/>
      <c r="C7218"/>
      <c r="D7218"/>
      <c r="E7218"/>
      <c r="F7218"/>
    </row>
    <row r="7219" spans="1:6" ht="21" customHeight="1" x14ac:dyDescent="0.25">
      <c r="A7219"/>
      <c r="B7219"/>
      <c r="C7219"/>
      <c r="D7219"/>
      <c r="E7219"/>
      <c r="F7219"/>
    </row>
    <row r="7220" spans="1:6" ht="21" customHeight="1" x14ac:dyDescent="0.25">
      <c r="A7220"/>
      <c r="B7220"/>
      <c r="C7220"/>
      <c r="D7220"/>
      <c r="E7220"/>
      <c r="F7220"/>
    </row>
    <row r="7221" spans="1:6" ht="21" customHeight="1" x14ac:dyDescent="0.25">
      <c r="A7221"/>
      <c r="B7221"/>
      <c r="C7221"/>
      <c r="D7221"/>
      <c r="E7221"/>
      <c r="F7221"/>
    </row>
    <row r="7222" spans="1:6" ht="21" customHeight="1" x14ac:dyDescent="0.25">
      <c r="A7222"/>
      <c r="B7222"/>
      <c r="C7222"/>
      <c r="D7222"/>
      <c r="E7222"/>
      <c r="F7222"/>
    </row>
    <row r="7223" spans="1:6" ht="21" customHeight="1" x14ac:dyDescent="0.25">
      <c r="A7223"/>
      <c r="B7223"/>
      <c r="C7223"/>
      <c r="D7223"/>
      <c r="E7223"/>
      <c r="F7223"/>
    </row>
    <row r="7224" spans="1:6" ht="21" customHeight="1" x14ac:dyDescent="0.25">
      <c r="A7224"/>
      <c r="B7224"/>
      <c r="C7224"/>
      <c r="D7224"/>
      <c r="E7224"/>
      <c r="F7224"/>
    </row>
    <row r="7225" spans="1:6" ht="21" customHeight="1" x14ac:dyDescent="0.25">
      <c r="A7225"/>
      <c r="B7225"/>
      <c r="C7225"/>
      <c r="D7225"/>
      <c r="E7225"/>
      <c r="F7225"/>
    </row>
    <row r="7226" spans="1:6" ht="21" customHeight="1" x14ac:dyDescent="0.25">
      <c r="A7226"/>
      <c r="B7226"/>
      <c r="C7226"/>
      <c r="D7226"/>
      <c r="E7226"/>
      <c r="F7226"/>
    </row>
    <row r="7227" spans="1:6" ht="21" customHeight="1" x14ac:dyDescent="0.25">
      <c r="A7227"/>
      <c r="B7227"/>
      <c r="C7227"/>
      <c r="D7227"/>
      <c r="E7227"/>
      <c r="F7227"/>
    </row>
    <row r="7228" spans="1:6" ht="21" customHeight="1" x14ac:dyDescent="0.25">
      <c r="A7228"/>
      <c r="B7228"/>
      <c r="C7228"/>
      <c r="D7228"/>
      <c r="E7228"/>
      <c r="F7228"/>
    </row>
    <row r="7229" spans="1:6" ht="21" customHeight="1" x14ac:dyDescent="0.25">
      <c r="A7229"/>
      <c r="B7229"/>
      <c r="C7229"/>
      <c r="D7229"/>
      <c r="E7229"/>
      <c r="F7229"/>
    </row>
    <row r="7230" spans="1:6" ht="21" customHeight="1" x14ac:dyDescent="0.25">
      <c r="A7230"/>
      <c r="B7230"/>
      <c r="C7230"/>
      <c r="D7230"/>
      <c r="E7230"/>
      <c r="F7230"/>
    </row>
    <row r="7231" spans="1:6" ht="21" customHeight="1" x14ac:dyDescent="0.25">
      <c r="A7231"/>
      <c r="B7231"/>
      <c r="C7231"/>
      <c r="D7231"/>
      <c r="E7231"/>
      <c r="F7231"/>
    </row>
    <row r="7232" spans="1:6" ht="23.1" customHeight="1" x14ac:dyDescent="0.25">
      <c r="A7232"/>
      <c r="B7232"/>
      <c r="C7232"/>
      <c r="D7232"/>
      <c r="E7232"/>
      <c r="F7232"/>
    </row>
    <row r="7233" spans="1:6" ht="21" customHeight="1" x14ac:dyDescent="0.25">
      <c r="A7233"/>
      <c r="B7233"/>
      <c r="C7233"/>
      <c r="D7233"/>
      <c r="E7233"/>
      <c r="F7233"/>
    </row>
    <row r="7234" spans="1:6" ht="21" customHeight="1" x14ac:dyDescent="0.25">
      <c r="A7234"/>
      <c r="B7234"/>
      <c r="C7234"/>
      <c r="D7234"/>
      <c r="E7234"/>
      <c r="F7234"/>
    </row>
    <row r="7235" spans="1:6" ht="21" customHeight="1" x14ac:dyDescent="0.25">
      <c r="A7235"/>
      <c r="B7235"/>
      <c r="C7235"/>
      <c r="D7235"/>
      <c r="E7235"/>
      <c r="F7235"/>
    </row>
    <row r="7236" spans="1:6" ht="23.1" customHeight="1" x14ac:dyDescent="0.25">
      <c r="A7236"/>
      <c r="B7236"/>
      <c r="C7236"/>
      <c r="D7236"/>
      <c r="E7236"/>
      <c r="F7236"/>
    </row>
    <row r="7237" spans="1:6" ht="21" customHeight="1" x14ac:dyDescent="0.25">
      <c r="A7237"/>
      <c r="B7237"/>
      <c r="C7237"/>
      <c r="D7237"/>
      <c r="E7237"/>
      <c r="F7237"/>
    </row>
    <row r="7238" spans="1:6" ht="21" customHeight="1" x14ac:dyDescent="0.25">
      <c r="A7238"/>
      <c r="B7238"/>
      <c r="C7238"/>
      <c r="D7238"/>
      <c r="E7238"/>
      <c r="F7238"/>
    </row>
    <row r="7239" spans="1:6" ht="21" customHeight="1" x14ac:dyDescent="0.25">
      <c r="A7239"/>
      <c r="B7239"/>
      <c r="C7239"/>
      <c r="D7239"/>
      <c r="E7239"/>
      <c r="F7239"/>
    </row>
    <row r="7240" spans="1:6" ht="21" customHeight="1" x14ac:dyDescent="0.25">
      <c r="A7240"/>
      <c r="B7240"/>
      <c r="C7240"/>
      <c r="D7240"/>
      <c r="E7240"/>
      <c r="F7240"/>
    </row>
    <row r="7241" spans="1:6" ht="21" customHeight="1" x14ac:dyDescent="0.25">
      <c r="A7241"/>
      <c r="B7241"/>
      <c r="C7241"/>
      <c r="D7241"/>
      <c r="E7241"/>
      <c r="F7241"/>
    </row>
    <row r="7242" spans="1:6" ht="21" customHeight="1" x14ac:dyDescent="0.25">
      <c r="A7242"/>
      <c r="B7242"/>
      <c r="C7242"/>
      <c r="D7242"/>
      <c r="E7242"/>
      <c r="F7242"/>
    </row>
    <row r="7243" spans="1:6" ht="39" customHeight="1" x14ac:dyDescent="0.25">
      <c r="A7243"/>
      <c r="B7243"/>
      <c r="C7243"/>
      <c r="D7243"/>
      <c r="E7243"/>
      <c r="F7243"/>
    </row>
    <row r="7244" spans="1:6" ht="39" customHeight="1" x14ac:dyDescent="0.25">
      <c r="A7244"/>
      <c r="B7244"/>
      <c r="C7244"/>
      <c r="D7244"/>
      <c r="E7244"/>
      <c r="F7244"/>
    </row>
    <row r="7245" spans="1:6" ht="21" customHeight="1" x14ac:dyDescent="0.25">
      <c r="A7245"/>
      <c r="B7245"/>
      <c r="C7245"/>
      <c r="D7245"/>
      <c r="E7245"/>
      <c r="F7245"/>
    </row>
    <row r="7246" spans="1:6" ht="21" customHeight="1" x14ac:dyDescent="0.25">
      <c r="A7246"/>
      <c r="B7246"/>
      <c r="C7246"/>
      <c r="D7246"/>
      <c r="E7246"/>
      <c r="F7246"/>
    </row>
    <row r="7247" spans="1:6" ht="21" customHeight="1" x14ac:dyDescent="0.25">
      <c r="A7247"/>
      <c r="B7247"/>
      <c r="C7247"/>
      <c r="D7247"/>
      <c r="E7247"/>
      <c r="F7247"/>
    </row>
    <row r="7248" spans="1:6" ht="21" customHeight="1" x14ac:dyDescent="0.25">
      <c r="A7248"/>
      <c r="B7248"/>
      <c r="C7248"/>
      <c r="D7248"/>
      <c r="E7248"/>
      <c r="F7248"/>
    </row>
    <row r="7249" spans="1:6" ht="21" customHeight="1" x14ac:dyDescent="0.25">
      <c r="A7249"/>
      <c r="B7249"/>
      <c r="C7249"/>
      <c r="D7249"/>
      <c r="E7249"/>
      <c r="F7249"/>
    </row>
    <row r="7250" spans="1:6" ht="21" customHeight="1" x14ac:dyDescent="0.25">
      <c r="A7250"/>
      <c r="B7250"/>
      <c r="C7250"/>
      <c r="D7250"/>
      <c r="E7250"/>
      <c r="F7250"/>
    </row>
    <row r="7251" spans="1:6" ht="21" customHeight="1" x14ac:dyDescent="0.25">
      <c r="A7251"/>
      <c r="B7251"/>
      <c r="C7251"/>
      <c r="D7251"/>
      <c r="E7251"/>
      <c r="F7251"/>
    </row>
    <row r="7252" spans="1:6" ht="21" customHeight="1" x14ac:dyDescent="0.25">
      <c r="A7252"/>
      <c r="B7252"/>
      <c r="C7252"/>
      <c r="D7252"/>
      <c r="E7252"/>
      <c r="F7252"/>
    </row>
    <row r="7253" spans="1:6" ht="21" customHeight="1" x14ac:dyDescent="0.25">
      <c r="A7253"/>
      <c r="B7253"/>
      <c r="C7253"/>
      <c r="D7253"/>
      <c r="E7253"/>
      <c r="F7253"/>
    </row>
    <row r="7254" spans="1:6" ht="21" customHeight="1" x14ac:dyDescent="0.25">
      <c r="A7254"/>
      <c r="B7254"/>
      <c r="C7254"/>
      <c r="D7254"/>
      <c r="E7254"/>
      <c r="F7254"/>
    </row>
    <row r="7255" spans="1:6" ht="21" customHeight="1" x14ac:dyDescent="0.25">
      <c r="A7255"/>
      <c r="B7255"/>
      <c r="C7255"/>
      <c r="D7255"/>
      <c r="E7255"/>
      <c r="F7255"/>
    </row>
    <row r="7256" spans="1:6" ht="21" customHeight="1" x14ac:dyDescent="0.25">
      <c r="A7256"/>
      <c r="B7256"/>
      <c r="C7256"/>
      <c r="D7256"/>
      <c r="E7256"/>
      <c r="F7256"/>
    </row>
    <row r="7257" spans="1:6" ht="21" customHeight="1" x14ac:dyDescent="0.25">
      <c r="A7257"/>
      <c r="B7257"/>
      <c r="C7257"/>
      <c r="D7257"/>
      <c r="E7257"/>
      <c r="F7257"/>
    </row>
    <row r="7258" spans="1:6" ht="21" customHeight="1" x14ac:dyDescent="0.25">
      <c r="A7258"/>
      <c r="B7258"/>
      <c r="C7258"/>
      <c r="D7258"/>
      <c r="E7258"/>
      <c r="F7258"/>
    </row>
    <row r="7259" spans="1:6" ht="21" customHeight="1" x14ac:dyDescent="0.25">
      <c r="A7259"/>
      <c r="B7259"/>
      <c r="C7259"/>
      <c r="D7259"/>
      <c r="E7259"/>
      <c r="F7259"/>
    </row>
    <row r="7260" spans="1:6" ht="21" customHeight="1" x14ac:dyDescent="0.25">
      <c r="A7260"/>
      <c r="B7260"/>
      <c r="C7260"/>
      <c r="D7260"/>
      <c r="E7260"/>
      <c r="F7260"/>
    </row>
    <row r="7261" spans="1:6" ht="23.1" customHeight="1" x14ac:dyDescent="0.25">
      <c r="A7261"/>
      <c r="B7261"/>
      <c r="C7261"/>
      <c r="D7261"/>
      <c r="E7261"/>
      <c r="F7261"/>
    </row>
    <row r="7262" spans="1:6" ht="21" customHeight="1" x14ac:dyDescent="0.25">
      <c r="A7262"/>
      <c r="B7262"/>
      <c r="C7262"/>
      <c r="D7262"/>
      <c r="E7262"/>
      <c r="F7262"/>
    </row>
    <row r="7263" spans="1:6" ht="21" customHeight="1" x14ac:dyDescent="0.25">
      <c r="A7263"/>
      <c r="B7263"/>
      <c r="C7263"/>
      <c r="D7263"/>
      <c r="E7263"/>
      <c r="F7263"/>
    </row>
    <row r="7264" spans="1:6" ht="21" customHeight="1" x14ac:dyDescent="0.25">
      <c r="A7264"/>
      <c r="B7264"/>
      <c r="C7264"/>
      <c r="D7264"/>
      <c r="E7264"/>
      <c r="F7264"/>
    </row>
    <row r="7265" spans="1:6" ht="39" customHeight="1" x14ac:dyDescent="0.25">
      <c r="A7265"/>
      <c r="B7265"/>
      <c r="C7265"/>
      <c r="D7265"/>
      <c r="E7265"/>
      <c r="F7265"/>
    </row>
    <row r="7266" spans="1:6" ht="21" customHeight="1" x14ac:dyDescent="0.25">
      <c r="A7266"/>
      <c r="B7266"/>
      <c r="C7266"/>
      <c r="D7266"/>
      <c r="E7266"/>
      <c r="F7266"/>
    </row>
    <row r="7267" spans="1:6" ht="21" customHeight="1" x14ac:dyDescent="0.25">
      <c r="A7267"/>
      <c r="B7267"/>
      <c r="C7267"/>
      <c r="D7267"/>
      <c r="E7267"/>
      <c r="F7267"/>
    </row>
    <row r="7268" spans="1:6" ht="21" customHeight="1" x14ac:dyDescent="0.25">
      <c r="A7268"/>
      <c r="B7268"/>
      <c r="C7268"/>
      <c r="D7268"/>
      <c r="E7268"/>
      <c r="F7268"/>
    </row>
    <row r="7269" spans="1:6" ht="57" customHeight="1" x14ac:dyDescent="0.25">
      <c r="A7269"/>
      <c r="B7269"/>
      <c r="C7269"/>
      <c r="D7269"/>
      <c r="E7269"/>
      <c r="F7269"/>
    </row>
    <row r="7270" spans="1:6" ht="57" customHeight="1" x14ac:dyDescent="0.25">
      <c r="A7270"/>
      <c r="B7270"/>
      <c r="C7270"/>
      <c r="D7270"/>
      <c r="E7270"/>
      <c r="F7270"/>
    </row>
    <row r="7271" spans="1:6" ht="57" customHeight="1" x14ac:dyDescent="0.25">
      <c r="A7271"/>
      <c r="B7271"/>
      <c r="C7271"/>
      <c r="D7271"/>
      <c r="E7271"/>
      <c r="F7271"/>
    </row>
    <row r="7272" spans="1:6" ht="57" customHeight="1" x14ac:dyDescent="0.25">
      <c r="A7272"/>
      <c r="B7272"/>
      <c r="C7272"/>
      <c r="D7272"/>
      <c r="E7272"/>
      <c r="F7272"/>
    </row>
    <row r="7273" spans="1:6" ht="57" customHeight="1" x14ac:dyDescent="0.25">
      <c r="A7273"/>
      <c r="B7273"/>
      <c r="C7273"/>
      <c r="D7273"/>
      <c r="E7273"/>
      <c r="F7273"/>
    </row>
    <row r="7274" spans="1:6" ht="57" customHeight="1" x14ac:dyDescent="0.25">
      <c r="A7274"/>
      <c r="B7274"/>
      <c r="C7274"/>
      <c r="D7274"/>
      <c r="E7274"/>
      <c r="F7274"/>
    </row>
    <row r="7275" spans="1:6" ht="57" customHeight="1" x14ac:dyDescent="0.25">
      <c r="A7275"/>
      <c r="B7275"/>
      <c r="C7275"/>
      <c r="D7275"/>
      <c r="E7275"/>
      <c r="F7275"/>
    </row>
    <row r="7276" spans="1:6" ht="57" customHeight="1" x14ac:dyDescent="0.25">
      <c r="A7276"/>
      <c r="B7276"/>
      <c r="C7276"/>
      <c r="D7276"/>
      <c r="E7276"/>
      <c r="F7276"/>
    </row>
    <row r="7277" spans="1:6" ht="21" customHeight="1" x14ac:dyDescent="0.25">
      <c r="A7277"/>
      <c r="B7277"/>
      <c r="C7277"/>
      <c r="D7277"/>
      <c r="E7277"/>
      <c r="F7277"/>
    </row>
    <row r="7278" spans="1:6" ht="21" customHeight="1" x14ac:dyDescent="0.25">
      <c r="A7278"/>
      <c r="B7278"/>
      <c r="C7278"/>
      <c r="D7278"/>
      <c r="E7278"/>
      <c r="F7278"/>
    </row>
    <row r="7279" spans="1:6" ht="21" customHeight="1" x14ac:dyDescent="0.25">
      <c r="A7279"/>
      <c r="B7279"/>
      <c r="C7279"/>
      <c r="D7279"/>
      <c r="E7279"/>
      <c r="F7279"/>
    </row>
    <row r="7280" spans="1:6" ht="21" customHeight="1" x14ac:dyDescent="0.25">
      <c r="A7280"/>
      <c r="B7280"/>
      <c r="C7280"/>
      <c r="D7280"/>
      <c r="E7280"/>
      <c r="F7280"/>
    </row>
    <row r="7281" spans="1:6" ht="21" customHeight="1" x14ac:dyDescent="0.25">
      <c r="A7281"/>
      <c r="B7281"/>
      <c r="C7281"/>
      <c r="D7281"/>
      <c r="E7281"/>
      <c r="F7281"/>
    </row>
    <row r="7282" spans="1:6" ht="21" customHeight="1" x14ac:dyDescent="0.25">
      <c r="A7282"/>
      <c r="B7282"/>
      <c r="C7282"/>
      <c r="D7282"/>
      <c r="E7282"/>
      <c r="F7282"/>
    </row>
    <row r="7283" spans="1:6" ht="21" customHeight="1" x14ac:dyDescent="0.25">
      <c r="A7283"/>
      <c r="B7283"/>
      <c r="C7283"/>
      <c r="D7283"/>
      <c r="E7283"/>
      <c r="F7283"/>
    </row>
    <row r="7284" spans="1:6" ht="21" customHeight="1" x14ac:dyDescent="0.25">
      <c r="A7284"/>
      <c r="B7284"/>
      <c r="C7284"/>
      <c r="D7284"/>
      <c r="E7284"/>
      <c r="F7284"/>
    </row>
    <row r="7285" spans="1:6" ht="21" customHeight="1" x14ac:dyDescent="0.25">
      <c r="A7285"/>
      <c r="B7285"/>
      <c r="C7285"/>
      <c r="D7285"/>
      <c r="E7285"/>
      <c r="F7285"/>
    </row>
    <row r="7286" spans="1:6" ht="21" customHeight="1" x14ac:dyDescent="0.25">
      <c r="A7286"/>
      <c r="B7286"/>
      <c r="C7286"/>
      <c r="D7286"/>
      <c r="E7286"/>
      <c r="F7286"/>
    </row>
    <row r="7287" spans="1:6" ht="21" customHeight="1" x14ac:dyDescent="0.25">
      <c r="A7287"/>
      <c r="B7287"/>
      <c r="C7287"/>
      <c r="D7287"/>
      <c r="E7287"/>
      <c r="F7287"/>
    </row>
    <row r="7288" spans="1:6" ht="21" customHeight="1" x14ac:dyDescent="0.25">
      <c r="A7288"/>
      <c r="B7288"/>
      <c r="C7288"/>
      <c r="D7288"/>
      <c r="E7288"/>
      <c r="F7288"/>
    </row>
    <row r="7289" spans="1:6" ht="21" customHeight="1" x14ac:dyDescent="0.25">
      <c r="A7289"/>
      <c r="B7289"/>
      <c r="C7289"/>
      <c r="D7289"/>
      <c r="E7289"/>
      <c r="F7289"/>
    </row>
    <row r="7290" spans="1:6" ht="21" customHeight="1" x14ac:dyDescent="0.25">
      <c r="A7290"/>
      <c r="B7290"/>
      <c r="C7290"/>
      <c r="D7290"/>
      <c r="E7290"/>
      <c r="F7290"/>
    </row>
    <row r="7291" spans="1:6" ht="21" customHeight="1" x14ac:dyDescent="0.25">
      <c r="A7291"/>
      <c r="B7291"/>
      <c r="C7291"/>
      <c r="D7291"/>
      <c r="E7291"/>
      <c r="F7291"/>
    </row>
    <row r="7292" spans="1:6" ht="23.1" customHeight="1" x14ac:dyDescent="0.25">
      <c r="A7292"/>
      <c r="B7292"/>
      <c r="C7292"/>
      <c r="D7292"/>
      <c r="E7292"/>
      <c r="F7292"/>
    </row>
    <row r="7293" spans="1:6" ht="21" customHeight="1" x14ac:dyDescent="0.25">
      <c r="A7293"/>
      <c r="B7293"/>
      <c r="C7293"/>
      <c r="D7293"/>
      <c r="E7293"/>
      <c r="F7293"/>
    </row>
    <row r="7294" spans="1:6" ht="21" customHeight="1" x14ac:dyDescent="0.25">
      <c r="A7294"/>
      <c r="B7294"/>
      <c r="C7294"/>
      <c r="D7294"/>
      <c r="E7294"/>
      <c r="F7294"/>
    </row>
    <row r="7295" spans="1:6" ht="21" customHeight="1" x14ac:dyDescent="0.25">
      <c r="A7295"/>
      <c r="B7295"/>
      <c r="C7295"/>
      <c r="D7295"/>
      <c r="E7295"/>
      <c r="F7295"/>
    </row>
    <row r="7296" spans="1:6" ht="21" customHeight="1" x14ac:dyDescent="0.25">
      <c r="A7296"/>
      <c r="B7296"/>
      <c r="C7296"/>
      <c r="D7296"/>
      <c r="E7296"/>
      <c r="F7296"/>
    </row>
    <row r="7297" spans="1:6" ht="21" customHeight="1" x14ac:dyDescent="0.25">
      <c r="A7297"/>
      <c r="B7297"/>
      <c r="C7297"/>
      <c r="D7297"/>
      <c r="E7297"/>
      <c r="F7297"/>
    </row>
    <row r="7298" spans="1:6" ht="21" customHeight="1" x14ac:dyDescent="0.25">
      <c r="A7298"/>
      <c r="B7298"/>
      <c r="C7298"/>
      <c r="D7298"/>
      <c r="E7298"/>
      <c r="F7298"/>
    </row>
    <row r="7299" spans="1:6" ht="21" customHeight="1" x14ac:dyDescent="0.25">
      <c r="A7299"/>
      <c r="B7299"/>
      <c r="C7299"/>
      <c r="D7299"/>
      <c r="E7299"/>
      <c r="F7299"/>
    </row>
    <row r="7300" spans="1:6" ht="21" customHeight="1" x14ac:dyDescent="0.25">
      <c r="A7300"/>
      <c r="B7300"/>
      <c r="C7300"/>
      <c r="D7300"/>
      <c r="E7300"/>
      <c r="F7300"/>
    </row>
    <row r="7301" spans="1:6" ht="21" customHeight="1" x14ac:dyDescent="0.25">
      <c r="A7301"/>
      <c r="B7301"/>
      <c r="C7301"/>
      <c r="D7301"/>
      <c r="E7301"/>
      <c r="F7301"/>
    </row>
    <row r="7302" spans="1:6" ht="21" customHeight="1" x14ac:dyDescent="0.25">
      <c r="A7302"/>
      <c r="B7302"/>
      <c r="C7302"/>
      <c r="D7302"/>
      <c r="E7302"/>
      <c r="F7302"/>
    </row>
    <row r="7303" spans="1:6" ht="21" customHeight="1" x14ac:dyDescent="0.25">
      <c r="A7303"/>
      <c r="B7303"/>
      <c r="C7303"/>
      <c r="D7303"/>
      <c r="E7303"/>
      <c r="F7303"/>
    </row>
    <row r="7304" spans="1:6" ht="21" customHeight="1" x14ac:dyDescent="0.25">
      <c r="A7304"/>
      <c r="B7304"/>
      <c r="C7304"/>
      <c r="D7304"/>
      <c r="E7304"/>
      <c r="F7304"/>
    </row>
    <row r="7305" spans="1:6" ht="21" customHeight="1" x14ac:dyDescent="0.25">
      <c r="A7305"/>
      <c r="B7305"/>
      <c r="C7305"/>
      <c r="D7305"/>
      <c r="E7305"/>
      <c r="F7305"/>
    </row>
    <row r="7306" spans="1:6" ht="21" customHeight="1" x14ac:dyDescent="0.25">
      <c r="A7306"/>
      <c r="B7306"/>
      <c r="C7306"/>
      <c r="D7306"/>
      <c r="E7306"/>
      <c r="F7306"/>
    </row>
    <row r="7307" spans="1:6" ht="21" customHeight="1" x14ac:dyDescent="0.25">
      <c r="A7307"/>
      <c r="B7307"/>
      <c r="C7307"/>
      <c r="D7307"/>
      <c r="E7307"/>
      <c r="F7307"/>
    </row>
    <row r="7308" spans="1:6" ht="21" customHeight="1" x14ac:dyDescent="0.25">
      <c r="A7308"/>
      <c r="B7308"/>
      <c r="C7308"/>
      <c r="D7308"/>
      <c r="E7308"/>
      <c r="F7308"/>
    </row>
    <row r="7309" spans="1:6" ht="21" customHeight="1" x14ac:dyDescent="0.25">
      <c r="A7309"/>
      <c r="B7309"/>
      <c r="C7309"/>
      <c r="D7309"/>
      <c r="E7309"/>
      <c r="F7309"/>
    </row>
    <row r="7310" spans="1:6" ht="21" customHeight="1" x14ac:dyDescent="0.25">
      <c r="A7310"/>
      <c r="B7310"/>
      <c r="C7310"/>
      <c r="D7310"/>
      <c r="E7310"/>
      <c r="F7310"/>
    </row>
    <row r="7311" spans="1:6" ht="21" customHeight="1" x14ac:dyDescent="0.25">
      <c r="A7311"/>
      <c r="B7311"/>
      <c r="C7311"/>
      <c r="D7311"/>
      <c r="E7311"/>
      <c r="F7311"/>
    </row>
    <row r="7312" spans="1:6" ht="21" customHeight="1" x14ac:dyDescent="0.25">
      <c r="A7312"/>
      <c r="B7312"/>
      <c r="C7312"/>
      <c r="D7312"/>
      <c r="E7312"/>
      <c r="F7312"/>
    </row>
    <row r="7313" spans="1:6" ht="21" customHeight="1" x14ac:dyDescent="0.25">
      <c r="A7313"/>
      <c r="B7313"/>
      <c r="C7313"/>
      <c r="D7313"/>
      <c r="E7313"/>
      <c r="F7313"/>
    </row>
    <row r="7314" spans="1:6" ht="21" customHeight="1" x14ac:dyDescent="0.25">
      <c r="A7314"/>
      <c r="B7314"/>
      <c r="C7314"/>
      <c r="D7314"/>
      <c r="E7314"/>
      <c r="F7314"/>
    </row>
    <row r="7315" spans="1:6" ht="21" customHeight="1" x14ac:dyDescent="0.25">
      <c r="A7315"/>
      <c r="B7315"/>
      <c r="C7315"/>
      <c r="D7315"/>
      <c r="E7315"/>
      <c r="F7315"/>
    </row>
    <row r="7316" spans="1:6" ht="23.1" customHeight="1" x14ac:dyDescent="0.25">
      <c r="A7316"/>
      <c r="B7316"/>
      <c r="C7316"/>
      <c r="D7316"/>
      <c r="E7316"/>
      <c r="F7316"/>
    </row>
    <row r="7317" spans="1:6" ht="21" customHeight="1" x14ac:dyDescent="0.25">
      <c r="A7317"/>
      <c r="B7317"/>
      <c r="C7317"/>
      <c r="D7317"/>
      <c r="E7317"/>
      <c r="F7317"/>
    </row>
    <row r="7318" spans="1:6" ht="21" customHeight="1" x14ac:dyDescent="0.25">
      <c r="A7318"/>
      <c r="B7318"/>
      <c r="C7318"/>
      <c r="D7318"/>
      <c r="E7318"/>
      <c r="F7318"/>
    </row>
    <row r="7319" spans="1:6" ht="21" customHeight="1" x14ac:dyDescent="0.25">
      <c r="A7319"/>
      <c r="B7319"/>
      <c r="C7319"/>
      <c r="D7319"/>
      <c r="E7319"/>
      <c r="F7319"/>
    </row>
    <row r="7320" spans="1:6" ht="21" customHeight="1" x14ac:dyDescent="0.25">
      <c r="A7320"/>
      <c r="B7320"/>
      <c r="C7320"/>
      <c r="D7320"/>
      <c r="E7320"/>
      <c r="F7320"/>
    </row>
    <row r="7321" spans="1:6" ht="21" customHeight="1" x14ac:dyDescent="0.25">
      <c r="A7321"/>
      <c r="B7321"/>
      <c r="C7321"/>
      <c r="D7321"/>
      <c r="E7321"/>
      <c r="F7321"/>
    </row>
    <row r="7322" spans="1:6" ht="21" customHeight="1" x14ac:dyDescent="0.25">
      <c r="A7322"/>
      <c r="B7322"/>
      <c r="C7322"/>
      <c r="D7322"/>
      <c r="E7322"/>
      <c r="F7322"/>
    </row>
    <row r="7323" spans="1:6" ht="21" customHeight="1" x14ac:dyDescent="0.25">
      <c r="A7323"/>
      <c r="B7323"/>
      <c r="C7323"/>
      <c r="D7323"/>
      <c r="E7323"/>
      <c r="F7323"/>
    </row>
    <row r="7324" spans="1:6" ht="21" customHeight="1" x14ac:dyDescent="0.25">
      <c r="A7324"/>
      <c r="B7324"/>
      <c r="C7324"/>
      <c r="D7324"/>
      <c r="E7324"/>
      <c r="F7324"/>
    </row>
    <row r="7325" spans="1:6" ht="21" customHeight="1" x14ac:dyDescent="0.25">
      <c r="A7325"/>
      <c r="B7325"/>
      <c r="C7325"/>
      <c r="D7325"/>
      <c r="E7325"/>
      <c r="F7325"/>
    </row>
    <row r="7326" spans="1:6" ht="21" customHeight="1" x14ac:dyDescent="0.25">
      <c r="A7326"/>
      <c r="B7326"/>
      <c r="C7326"/>
      <c r="D7326"/>
      <c r="E7326"/>
      <c r="F7326"/>
    </row>
    <row r="7327" spans="1:6" ht="21" customHeight="1" x14ac:dyDescent="0.25">
      <c r="A7327"/>
      <c r="B7327"/>
      <c r="C7327"/>
      <c r="D7327"/>
      <c r="E7327"/>
      <c r="F7327"/>
    </row>
    <row r="7328" spans="1:6" ht="21" customHeight="1" x14ac:dyDescent="0.25">
      <c r="A7328"/>
      <c r="B7328"/>
      <c r="C7328"/>
      <c r="D7328"/>
      <c r="E7328"/>
      <c r="F7328"/>
    </row>
    <row r="7329" spans="1:6" ht="21" customHeight="1" x14ac:dyDescent="0.25">
      <c r="A7329"/>
      <c r="B7329"/>
      <c r="C7329"/>
      <c r="D7329"/>
      <c r="E7329"/>
      <c r="F7329"/>
    </row>
    <row r="7330" spans="1:6" ht="21" customHeight="1" x14ac:dyDescent="0.25">
      <c r="A7330"/>
      <c r="B7330"/>
      <c r="C7330"/>
      <c r="D7330"/>
      <c r="E7330"/>
      <c r="F7330"/>
    </row>
    <row r="7331" spans="1:6" ht="21" customHeight="1" x14ac:dyDescent="0.25">
      <c r="A7331"/>
      <c r="B7331"/>
      <c r="C7331"/>
      <c r="D7331"/>
      <c r="E7331"/>
      <c r="F7331"/>
    </row>
    <row r="7332" spans="1:6" ht="21" customHeight="1" x14ac:dyDescent="0.25">
      <c r="A7332"/>
      <c r="B7332"/>
      <c r="C7332"/>
      <c r="D7332"/>
      <c r="E7332"/>
      <c r="F7332"/>
    </row>
    <row r="7333" spans="1:6" ht="21" customHeight="1" x14ac:dyDescent="0.25">
      <c r="A7333"/>
      <c r="B7333"/>
      <c r="C7333"/>
      <c r="D7333"/>
      <c r="E7333"/>
      <c r="F7333"/>
    </row>
    <row r="7334" spans="1:6" ht="21" customHeight="1" x14ac:dyDescent="0.25">
      <c r="A7334"/>
      <c r="B7334"/>
      <c r="C7334"/>
      <c r="D7334"/>
      <c r="E7334"/>
      <c r="F7334"/>
    </row>
    <row r="7335" spans="1:6" ht="21" customHeight="1" x14ac:dyDescent="0.25">
      <c r="A7335"/>
      <c r="B7335"/>
      <c r="C7335"/>
      <c r="D7335"/>
      <c r="E7335"/>
      <c r="F7335"/>
    </row>
    <row r="7336" spans="1:6" ht="21" customHeight="1" x14ac:dyDescent="0.25">
      <c r="A7336"/>
      <c r="B7336"/>
      <c r="C7336"/>
      <c r="D7336"/>
      <c r="E7336"/>
      <c r="F7336"/>
    </row>
    <row r="7337" spans="1:6" ht="21" customHeight="1" x14ac:dyDescent="0.25">
      <c r="A7337"/>
      <c r="B7337"/>
      <c r="C7337"/>
      <c r="D7337"/>
      <c r="E7337"/>
      <c r="F7337"/>
    </row>
    <row r="7338" spans="1:6" ht="23.1" customHeight="1" x14ac:dyDescent="0.25">
      <c r="A7338"/>
      <c r="B7338"/>
      <c r="C7338"/>
      <c r="D7338"/>
      <c r="E7338"/>
      <c r="F7338"/>
    </row>
    <row r="7339" spans="1:6" ht="21" customHeight="1" x14ac:dyDescent="0.25">
      <c r="A7339"/>
      <c r="B7339"/>
      <c r="C7339"/>
      <c r="D7339"/>
      <c r="E7339"/>
      <c r="F7339"/>
    </row>
    <row r="7340" spans="1:6" ht="21" customHeight="1" x14ac:dyDescent="0.25">
      <c r="A7340"/>
      <c r="B7340"/>
      <c r="C7340"/>
      <c r="D7340"/>
      <c r="E7340"/>
      <c r="F7340"/>
    </row>
    <row r="7341" spans="1:6" ht="21" customHeight="1" x14ac:dyDescent="0.25">
      <c r="A7341"/>
      <c r="B7341"/>
      <c r="C7341"/>
      <c r="D7341"/>
      <c r="E7341"/>
      <c r="F7341"/>
    </row>
    <row r="7342" spans="1:6" ht="21" customHeight="1" x14ac:dyDescent="0.25">
      <c r="A7342"/>
      <c r="B7342"/>
      <c r="C7342"/>
      <c r="D7342"/>
      <c r="E7342"/>
      <c r="F7342"/>
    </row>
    <row r="7343" spans="1:6" ht="21" customHeight="1" x14ac:dyDescent="0.25">
      <c r="A7343"/>
      <c r="B7343"/>
      <c r="C7343"/>
      <c r="D7343"/>
      <c r="E7343"/>
      <c r="F7343"/>
    </row>
    <row r="7344" spans="1:6" ht="21" customHeight="1" x14ac:dyDescent="0.25">
      <c r="A7344"/>
      <c r="B7344"/>
      <c r="C7344"/>
      <c r="D7344"/>
      <c r="E7344"/>
      <c r="F7344"/>
    </row>
    <row r="7345" spans="1:6" ht="21" customHeight="1" x14ac:dyDescent="0.25">
      <c r="A7345"/>
      <c r="B7345"/>
      <c r="C7345"/>
      <c r="D7345"/>
      <c r="E7345"/>
      <c r="F7345"/>
    </row>
    <row r="7346" spans="1:6" ht="21" customHeight="1" x14ac:dyDescent="0.25">
      <c r="A7346"/>
      <c r="B7346"/>
      <c r="C7346"/>
      <c r="D7346"/>
      <c r="E7346"/>
      <c r="F7346"/>
    </row>
    <row r="7347" spans="1:6" ht="21" customHeight="1" x14ac:dyDescent="0.25">
      <c r="A7347"/>
      <c r="B7347"/>
      <c r="C7347"/>
      <c r="D7347"/>
      <c r="E7347"/>
      <c r="F7347"/>
    </row>
    <row r="7348" spans="1:6" ht="21" customHeight="1" x14ac:dyDescent="0.25">
      <c r="A7348"/>
      <c r="B7348"/>
      <c r="C7348"/>
      <c r="D7348"/>
      <c r="E7348"/>
      <c r="F7348"/>
    </row>
    <row r="7349" spans="1:6" ht="21" customHeight="1" x14ac:dyDescent="0.25">
      <c r="A7349"/>
      <c r="B7349"/>
      <c r="C7349"/>
      <c r="D7349"/>
      <c r="E7349"/>
      <c r="F7349"/>
    </row>
    <row r="7350" spans="1:6" ht="21" customHeight="1" x14ac:dyDescent="0.25">
      <c r="A7350"/>
      <c r="B7350"/>
      <c r="C7350"/>
      <c r="D7350"/>
      <c r="E7350"/>
      <c r="F7350"/>
    </row>
    <row r="7351" spans="1:6" ht="21" customHeight="1" x14ac:dyDescent="0.25">
      <c r="A7351"/>
      <c r="B7351"/>
      <c r="C7351"/>
      <c r="D7351"/>
      <c r="E7351"/>
      <c r="F7351"/>
    </row>
    <row r="7352" spans="1:6" ht="21" customHeight="1" x14ac:dyDescent="0.25">
      <c r="A7352"/>
      <c r="B7352"/>
      <c r="C7352"/>
      <c r="D7352"/>
      <c r="E7352"/>
      <c r="F7352"/>
    </row>
    <row r="7353" spans="1:6" ht="21" customHeight="1" x14ac:dyDescent="0.25">
      <c r="A7353"/>
      <c r="B7353"/>
      <c r="C7353"/>
      <c r="D7353"/>
      <c r="E7353"/>
      <c r="F7353"/>
    </row>
    <row r="7354" spans="1:6" ht="21" customHeight="1" x14ac:dyDescent="0.25">
      <c r="A7354"/>
      <c r="B7354"/>
      <c r="C7354"/>
      <c r="D7354"/>
      <c r="E7354"/>
      <c r="F7354"/>
    </row>
    <row r="7355" spans="1:6" ht="21" customHeight="1" x14ac:dyDescent="0.25">
      <c r="A7355"/>
      <c r="B7355"/>
      <c r="C7355"/>
      <c r="D7355"/>
      <c r="E7355"/>
      <c r="F7355"/>
    </row>
    <row r="7356" spans="1:6" ht="21" customHeight="1" x14ac:dyDescent="0.25">
      <c r="A7356"/>
      <c r="B7356"/>
      <c r="C7356"/>
      <c r="D7356"/>
      <c r="E7356"/>
      <c r="F7356"/>
    </row>
    <row r="7357" spans="1:6" ht="21" customHeight="1" x14ac:dyDescent="0.25">
      <c r="A7357"/>
      <c r="B7357"/>
      <c r="C7357"/>
      <c r="D7357"/>
      <c r="E7357"/>
      <c r="F7357"/>
    </row>
    <row r="7358" spans="1:6" ht="21" customHeight="1" x14ac:dyDescent="0.25">
      <c r="A7358"/>
      <c r="B7358"/>
      <c r="C7358"/>
      <c r="D7358"/>
      <c r="E7358"/>
      <c r="F7358"/>
    </row>
    <row r="7359" spans="1:6" ht="21" customHeight="1" x14ac:dyDescent="0.25">
      <c r="A7359"/>
      <c r="B7359"/>
      <c r="C7359"/>
      <c r="D7359"/>
      <c r="E7359"/>
      <c r="F7359"/>
    </row>
    <row r="7360" spans="1:6" ht="23.1" customHeight="1" x14ac:dyDescent="0.25">
      <c r="A7360"/>
      <c r="B7360"/>
      <c r="C7360"/>
      <c r="D7360"/>
      <c r="E7360"/>
      <c r="F7360"/>
    </row>
    <row r="7361" spans="1:6" ht="21" customHeight="1" x14ac:dyDescent="0.25">
      <c r="A7361"/>
      <c r="B7361"/>
      <c r="C7361"/>
      <c r="D7361"/>
      <c r="E7361"/>
      <c r="F7361"/>
    </row>
    <row r="7362" spans="1:6" ht="21" customHeight="1" x14ac:dyDescent="0.25">
      <c r="A7362"/>
      <c r="B7362"/>
      <c r="C7362"/>
      <c r="D7362"/>
      <c r="E7362"/>
      <c r="F7362"/>
    </row>
    <row r="7363" spans="1:6" ht="21" customHeight="1" x14ac:dyDescent="0.25">
      <c r="A7363"/>
      <c r="B7363"/>
      <c r="C7363"/>
      <c r="D7363"/>
      <c r="E7363"/>
      <c r="F7363"/>
    </row>
    <row r="7364" spans="1:6" ht="21" customHeight="1" x14ac:dyDescent="0.25">
      <c r="A7364"/>
      <c r="B7364"/>
      <c r="C7364"/>
      <c r="D7364"/>
      <c r="E7364"/>
      <c r="F7364"/>
    </row>
    <row r="7365" spans="1:6" ht="21" customHeight="1" x14ac:dyDescent="0.25">
      <c r="A7365"/>
      <c r="B7365"/>
      <c r="C7365"/>
      <c r="D7365"/>
      <c r="E7365"/>
      <c r="F7365"/>
    </row>
    <row r="7366" spans="1:6" ht="21" customHeight="1" x14ac:dyDescent="0.25">
      <c r="A7366"/>
      <c r="B7366"/>
      <c r="C7366"/>
      <c r="D7366"/>
      <c r="E7366"/>
      <c r="F7366"/>
    </row>
    <row r="7367" spans="1:6" ht="21" customHeight="1" x14ac:dyDescent="0.25">
      <c r="A7367"/>
      <c r="B7367"/>
      <c r="C7367"/>
      <c r="D7367"/>
      <c r="E7367"/>
      <c r="F7367"/>
    </row>
    <row r="7368" spans="1:6" ht="21" customHeight="1" x14ac:dyDescent="0.25">
      <c r="A7368"/>
      <c r="B7368"/>
      <c r="C7368"/>
      <c r="D7368"/>
      <c r="E7368"/>
      <c r="F7368"/>
    </row>
    <row r="7369" spans="1:6" ht="21" customHeight="1" x14ac:dyDescent="0.25">
      <c r="A7369"/>
      <c r="B7369"/>
      <c r="C7369"/>
      <c r="D7369"/>
      <c r="E7369"/>
      <c r="F7369"/>
    </row>
    <row r="7370" spans="1:6" ht="21" customHeight="1" x14ac:dyDescent="0.25">
      <c r="A7370"/>
      <c r="B7370"/>
      <c r="C7370"/>
      <c r="D7370"/>
      <c r="E7370"/>
      <c r="F7370"/>
    </row>
    <row r="7371" spans="1:6" ht="21" customHeight="1" x14ac:dyDescent="0.25">
      <c r="A7371"/>
      <c r="B7371"/>
      <c r="C7371"/>
      <c r="D7371"/>
      <c r="E7371"/>
      <c r="F7371"/>
    </row>
    <row r="7372" spans="1:6" ht="21" customHeight="1" x14ac:dyDescent="0.25">
      <c r="A7372"/>
      <c r="B7372"/>
      <c r="C7372"/>
      <c r="D7372"/>
      <c r="E7372"/>
      <c r="F7372"/>
    </row>
    <row r="7373" spans="1:6" ht="21" customHeight="1" x14ac:dyDescent="0.25">
      <c r="A7373"/>
      <c r="B7373"/>
      <c r="C7373"/>
      <c r="D7373"/>
      <c r="E7373"/>
      <c r="F7373"/>
    </row>
    <row r="7374" spans="1:6" ht="21" customHeight="1" x14ac:dyDescent="0.25">
      <c r="A7374"/>
      <c r="B7374"/>
      <c r="C7374"/>
      <c r="D7374"/>
      <c r="E7374"/>
      <c r="F7374"/>
    </row>
    <row r="7375" spans="1:6" ht="21" customHeight="1" x14ac:dyDescent="0.25">
      <c r="A7375"/>
      <c r="B7375"/>
      <c r="C7375"/>
      <c r="D7375"/>
      <c r="E7375"/>
      <c r="F7375"/>
    </row>
    <row r="7376" spans="1:6" ht="21" customHeight="1" x14ac:dyDescent="0.25">
      <c r="A7376"/>
      <c r="B7376"/>
      <c r="C7376"/>
      <c r="D7376"/>
      <c r="E7376"/>
      <c r="F7376"/>
    </row>
    <row r="7377" spans="1:6" ht="21" customHeight="1" x14ac:dyDescent="0.25">
      <c r="A7377"/>
      <c r="B7377"/>
      <c r="C7377"/>
      <c r="D7377"/>
      <c r="E7377"/>
      <c r="F7377"/>
    </row>
    <row r="7378" spans="1:6" ht="21" customHeight="1" x14ac:dyDescent="0.25">
      <c r="A7378"/>
      <c r="B7378"/>
      <c r="C7378"/>
      <c r="D7378"/>
      <c r="E7378"/>
      <c r="F7378"/>
    </row>
    <row r="7379" spans="1:6" ht="21" customHeight="1" x14ac:dyDescent="0.25">
      <c r="A7379"/>
      <c r="B7379"/>
      <c r="C7379"/>
      <c r="D7379"/>
      <c r="E7379"/>
      <c r="F7379"/>
    </row>
    <row r="7380" spans="1:6" ht="21" customHeight="1" x14ac:dyDescent="0.25">
      <c r="A7380"/>
      <c r="B7380"/>
      <c r="C7380"/>
      <c r="D7380"/>
      <c r="E7380"/>
      <c r="F7380"/>
    </row>
    <row r="7381" spans="1:6" ht="21" customHeight="1" x14ac:dyDescent="0.25">
      <c r="A7381"/>
      <c r="B7381"/>
      <c r="C7381"/>
      <c r="D7381"/>
      <c r="E7381"/>
      <c r="F7381"/>
    </row>
    <row r="7382" spans="1:6" ht="23.1" customHeight="1" x14ac:dyDescent="0.25">
      <c r="A7382"/>
      <c r="B7382"/>
      <c r="C7382"/>
      <c r="D7382"/>
      <c r="E7382"/>
      <c r="F7382"/>
    </row>
    <row r="7383" spans="1:6" ht="21" customHeight="1" x14ac:dyDescent="0.25">
      <c r="A7383"/>
      <c r="B7383"/>
      <c r="C7383"/>
      <c r="D7383"/>
      <c r="E7383"/>
      <c r="F7383"/>
    </row>
    <row r="7384" spans="1:6" ht="21" customHeight="1" x14ac:dyDescent="0.25">
      <c r="A7384"/>
      <c r="B7384"/>
      <c r="C7384"/>
      <c r="D7384"/>
      <c r="E7384"/>
      <c r="F7384"/>
    </row>
    <row r="7385" spans="1:6" ht="21" customHeight="1" x14ac:dyDescent="0.25">
      <c r="A7385"/>
      <c r="B7385"/>
      <c r="C7385"/>
      <c r="D7385"/>
      <c r="E7385"/>
      <c r="F7385"/>
    </row>
    <row r="7386" spans="1:6" ht="21" customHeight="1" x14ac:dyDescent="0.25">
      <c r="A7386"/>
      <c r="B7386"/>
      <c r="C7386"/>
      <c r="D7386"/>
      <c r="E7386"/>
      <c r="F7386"/>
    </row>
    <row r="7387" spans="1:6" ht="21" customHeight="1" x14ac:dyDescent="0.25">
      <c r="A7387"/>
      <c r="B7387"/>
      <c r="C7387"/>
      <c r="D7387"/>
      <c r="E7387"/>
      <c r="F7387"/>
    </row>
    <row r="7388" spans="1:6" ht="21" customHeight="1" x14ac:dyDescent="0.25">
      <c r="A7388"/>
      <c r="B7388"/>
      <c r="C7388"/>
      <c r="D7388"/>
      <c r="E7388"/>
      <c r="F7388"/>
    </row>
    <row r="7389" spans="1:6" ht="21" customHeight="1" x14ac:dyDescent="0.25">
      <c r="A7389"/>
      <c r="B7389"/>
      <c r="C7389"/>
      <c r="D7389"/>
      <c r="E7389"/>
      <c r="F7389"/>
    </row>
    <row r="7390" spans="1:6" ht="21" customHeight="1" x14ac:dyDescent="0.25">
      <c r="A7390"/>
      <c r="B7390"/>
      <c r="C7390"/>
      <c r="D7390"/>
      <c r="E7390"/>
      <c r="F7390"/>
    </row>
    <row r="7391" spans="1:6" ht="21" customHeight="1" x14ac:dyDescent="0.25">
      <c r="A7391"/>
      <c r="B7391"/>
      <c r="C7391"/>
      <c r="D7391"/>
      <c r="E7391"/>
      <c r="F7391"/>
    </row>
    <row r="7392" spans="1:6" ht="21" customHeight="1" x14ac:dyDescent="0.25">
      <c r="A7392"/>
      <c r="B7392"/>
      <c r="C7392"/>
      <c r="D7392"/>
      <c r="E7392"/>
      <c r="F7392"/>
    </row>
    <row r="7393" spans="1:6" ht="21" customHeight="1" x14ac:dyDescent="0.25">
      <c r="A7393"/>
      <c r="B7393"/>
      <c r="C7393"/>
      <c r="D7393"/>
      <c r="E7393"/>
      <c r="F7393"/>
    </row>
    <row r="7394" spans="1:6" ht="21" customHeight="1" x14ac:dyDescent="0.25">
      <c r="A7394"/>
      <c r="B7394"/>
      <c r="C7394"/>
      <c r="D7394"/>
      <c r="E7394"/>
      <c r="F7394"/>
    </row>
    <row r="7395" spans="1:6" ht="21" customHeight="1" x14ac:dyDescent="0.25">
      <c r="A7395"/>
      <c r="B7395"/>
      <c r="C7395"/>
      <c r="D7395"/>
      <c r="E7395"/>
      <c r="F7395"/>
    </row>
    <row r="7396" spans="1:6" ht="21" customHeight="1" x14ac:dyDescent="0.25">
      <c r="A7396"/>
      <c r="B7396"/>
      <c r="C7396"/>
      <c r="D7396"/>
      <c r="E7396"/>
      <c r="F7396"/>
    </row>
    <row r="7397" spans="1:6" ht="21" customHeight="1" x14ac:dyDescent="0.25">
      <c r="A7397"/>
      <c r="B7397"/>
      <c r="C7397"/>
      <c r="D7397"/>
      <c r="E7397"/>
      <c r="F7397"/>
    </row>
    <row r="7398" spans="1:6" ht="21" customHeight="1" x14ac:dyDescent="0.25">
      <c r="A7398"/>
      <c r="B7398"/>
      <c r="C7398"/>
      <c r="D7398"/>
      <c r="E7398"/>
      <c r="F7398"/>
    </row>
    <row r="7399" spans="1:6" ht="21" customHeight="1" x14ac:dyDescent="0.25">
      <c r="A7399"/>
      <c r="B7399"/>
      <c r="C7399"/>
      <c r="D7399"/>
      <c r="E7399"/>
      <c r="F7399"/>
    </row>
    <row r="7400" spans="1:6" ht="21" customHeight="1" x14ac:dyDescent="0.25">
      <c r="A7400"/>
      <c r="B7400"/>
      <c r="C7400"/>
      <c r="D7400"/>
      <c r="E7400"/>
      <c r="F7400"/>
    </row>
    <row r="7401" spans="1:6" ht="21" customHeight="1" x14ac:dyDescent="0.25">
      <c r="A7401"/>
      <c r="B7401"/>
      <c r="C7401"/>
      <c r="D7401"/>
      <c r="E7401"/>
      <c r="F7401"/>
    </row>
    <row r="7402" spans="1:6" ht="21" customHeight="1" x14ac:dyDescent="0.25">
      <c r="A7402"/>
      <c r="B7402"/>
      <c r="C7402"/>
      <c r="D7402"/>
      <c r="E7402"/>
      <c r="F7402"/>
    </row>
    <row r="7403" spans="1:6" ht="21" customHeight="1" x14ac:dyDescent="0.25">
      <c r="A7403"/>
      <c r="B7403"/>
      <c r="C7403"/>
      <c r="D7403"/>
      <c r="E7403"/>
      <c r="F7403"/>
    </row>
    <row r="7404" spans="1:6" ht="21" customHeight="1" x14ac:dyDescent="0.25">
      <c r="A7404"/>
      <c r="B7404"/>
      <c r="C7404"/>
      <c r="D7404"/>
      <c r="E7404"/>
      <c r="F7404"/>
    </row>
    <row r="7405" spans="1:6" ht="21" customHeight="1" x14ac:dyDescent="0.25">
      <c r="A7405"/>
      <c r="B7405"/>
      <c r="C7405"/>
      <c r="D7405"/>
      <c r="E7405"/>
      <c r="F7405"/>
    </row>
    <row r="7406" spans="1:6" ht="21" customHeight="1" x14ac:dyDescent="0.25">
      <c r="A7406"/>
      <c r="B7406"/>
      <c r="C7406"/>
      <c r="D7406"/>
      <c r="E7406"/>
      <c r="F7406"/>
    </row>
    <row r="7407" spans="1:6" ht="23.1" customHeight="1" x14ac:dyDescent="0.25">
      <c r="A7407"/>
      <c r="B7407"/>
      <c r="C7407"/>
      <c r="D7407"/>
      <c r="E7407"/>
      <c r="F7407"/>
    </row>
    <row r="7408" spans="1:6" ht="21" customHeight="1" x14ac:dyDescent="0.25">
      <c r="A7408"/>
      <c r="B7408"/>
      <c r="C7408"/>
      <c r="D7408"/>
      <c r="E7408"/>
      <c r="F7408"/>
    </row>
    <row r="7409" spans="1:6" ht="21" customHeight="1" x14ac:dyDescent="0.25">
      <c r="A7409"/>
      <c r="B7409"/>
      <c r="C7409"/>
      <c r="D7409"/>
      <c r="E7409"/>
      <c r="F7409"/>
    </row>
    <row r="7410" spans="1:6" ht="21" customHeight="1" x14ac:dyDescent="0.25">
      <c r="A7410"/>
      <c r="B7410"/>
      <c r="C7410"/>
      <c r="D7410"/>
      <c r="E7410"/>
      <c r="F7410"/>
    </row>
    <row r="7411" spans="1:6" ht="21" customHeight="1" x14ac:dyDescent="0.25">
      <c r="A7411"/>
      <c r="B7411"/>
      <c r="C7411"/>
      <c r="D7411"/>
      <c r="E7411"/>
      <c r="F7411"/>
    </row>
    <row r="7412" spans="1:6" ht="21" customHeight="1" x14ac:dyDescent="0.25">
      <c r="A7412"/>
      <c r="B7412"/>
      <c r="C7412"/>
      <c r="D7412"/>
      <c r="E7412"/>
      <c r="F7412"/>
    </row>
    <row r="7413" spans="1:6" ht="21" customHeight="1" x14ac:dyDescent="0.25">
      <c r="A7413"/>
      <c r="B7413"/>
      <c r="C7413"/>
      <c r="D7413"/>
      <c r="E7413"/>
      <c r="F7413"/>
    </row>
    <row r="7414" spans="1:6" ht="21" customHeight="1" x14ac:dyDescent="0.25">
      <c r="A7414"/>
      <c r="B7414"/>
      <c r="C7414"/>
      <c r="D7414"/>
      <c r="E7414"/>
      <c r="F7414"/>
    </row>
    <row r="7415" spans="1:6" ht="21" customHeight="1" x14ac:dyDescent="0.25">
      <c r="A7415"/>
      <c r="B7415"/>
      <c r="C7415"/>
      <c r="D7415"/>
      <c r="E7415"/>
      <c r="F7415"/>
    </row>
    <row r="7416" spans="1:6" ht="21" customHeight="1" x14ac:dyDescent="0.25">
      <c r="A7416"/>
      <c r="B7416"/>
      <c r="C7416"/>
      <c r="D7416"/>
      <c r="E7416"/>
      <c r="F7416"/>
    </row>
    <row r="7417" spans="1:6" ht="21" customHeight="1" x14ac:dyDescent="0.25">
      <c r="A7417"/>
      <c r="B7417"/>
      <c r="C7417"/>
      <c r="D7417"/>
      <c r="E7417"/>
      <c r="F7417"/>
    </row>
    <row r="7418" spans="1:6" ht="21" customHeight="1" x14ac:dyDescent="0.25">
      <c r="A7418"/>
      <c r="B7418"/>
      <c r="C7418"/>
      <c r="D7418"/>
      <c r="E7418"/>
      <c r="F7418"/>
    </row>
    <row r="7419" spans="1:6" ht="21" customHeight="1" x14ac:dyDescent="0.25">
      <c r="A7419"/>
      <c r="B7419"/>
      <c r="C7419"/>
      <c r="D7419"/>
      <c r="E7419"/>
      <c r="F7419"/>
    </row>
    <row r="7420" spans="1:6" ht="21" customHeight="1" x14ac:dyDescent="0.25">
      <c r="A7420"/>
      <c r="B7420"/>
      <c r="C7420"/>
      <c r="D7420"/>
      <c r="E7420"/>
      <c r="F7420"/>
    </row>
    <row r="7421" spans="1:6" ht="21" customHeight="1" x14ac:dyDescent="0.25">
      <c r="A7421"/>
      <c r="B7421"/>
      <c r="C7421"/>
      <c r="D7421"/>
      <c r="E7421"/>
      <c r="F7421"/>
    </row>
    <row r="7422" spans="1:6" ht="21" customHeight="1" x14ac:dyDescent="0.25">
      <c r="A7422"/>
      <c r="B7422"/>
      <c r="C7422"/>
      <c r="D7422"/>
      <c r="E7422"/>
      <c r="F7422"/>
    </row>
    <row r="7423" spans="1:6" ht="21" customHeight="1" x14ac:dyDescent="0.25">
      <c r="A7423"/>
      <c r="B7423"/>
      <c r="C7423"/>
      <c r="D7423"/>
      <c r="E7423"/>
      <c r="F7423"/>
    </row>
    <row r="7424" spans="1:6" ht="21" customHeight="1" x14ac:dyDescent="0.25">
      <c r="A7424"/>
      <c r="B7424"/>
      <c r="C7424"/>
      <c r="D7424"/>
      <c r="E7424"/>
      <c r="F7424"/>
    </row>
    <row r="7425" spans="1:6" ht="21" customHeight="1" x14ac:dyDescent="0.25">
      <c r="A7425"/>
      <c r="B7425"/>
      <c r="C7425"/>
      <c r="D7425"/>
      <c r="E7425"/>
      <c r="F7425"/>
    </row>
    <row r="7426" spans="1:6" ht="21" customHeight="1" x14ac:dyDescent="0.25">
      <c r="A7426"/>
      <c r="B7426"/>
      <c r="C7426"/>
      <c r="D7426"/>
      <c r="E7426"/>
      <c r="F7426"/>
    </row>
    <row r="7427" spans="1:6" ht="21" customHeight="1" x14ac:dyDescent="0.25">
      <c r="A7427"/>
      <c r="B7427"/>
      <c r="C7427"/>
      <c r="D7427"/>
      <c r="E7427"/>
      <c r="F7427"/>
    </row>
    <row r="7428" spans="1:6" ht="21" customHeight="1" x14ac:dyDescent="0.25">
      <c r="A7428"/>
      <c r="B7428"/>
      <c r="C7428"/>
      <c r="D7428"/>
      <c r="E7428"/>
      <c r="F7428"/>
    </row>
    <row r="7429" spans="1:6" ht="23.1" customHeight="1" x14ac:dyDescent="0.25">
      <c r="A7429"/>
      <c r="B7429"/>
      <c r="C7429"/>
      <c r="D7429"/>
      <c r="E7429"/>
      <c r="F7429"/>
    </row>
    <row r="7430" spans="1:6" ht="21" customHeight="1" x14ac:dyDescent="0.25">
      <c r="A7430"/>
      <c r="B7430"/>
      <c r="C7430"/>
      <c r="D7430"/>
      <c r="E7430"/>
      <c r="F7430"/>
    </row>
    <row r="7431" spans="1:6" ht="21" customHeight="1" x14ac:dyDescent="0.25">
      <c r="A7431"/>
      <c r="B7431"/>
      <c r="C7431"/>
      <c r="D7431"/>
      <c r="E7431"/>
      <c r="F7431"/>
    </row>
    <row r="7432" spans="1:6" ht="21" customHeight="1" x14ac:dyDescent="0.25">
      <c r="A7432"/>
      <c r="B7432"/>
      <c r="C7432"/>
      <c r="D7432"/>
      <c r="E7432"/>
      <c r="F7432"/>
    </row>
    <row r="7433" spans="1:6" ht="21" customHeight="1" x14ac:dyDescent="0.25">
      <c r="A7433"/>
      <c r="B7433"/>
      <c r="C7433"/>
      <c r="D7433"/>
      <c r="E7433"/>
      <c r="F7433"/>
    </row>
    <row r="7434" spans="1:6" ht="21" customHeight="1" x14ac:dyDescent="0.25">
      <c r="A7434"/>
      <c r="B7434"/>
      <c r="C7434"/>
      <c r="D7434"/>
      <c r="E7434"/>
      <c r="F7434"/>
    </row>
    <row r="7435" spans="1:6" ht="21" customHeight="1" x14ac:dyDescent="0.25">
      <c r="A7435"/>
      <c r="B7435"/>
      <c r="C7435"/>
      <c r="D7435"/>
      <c r="E7435"/>
      <c r="F7435"/>
    </row>
    <row r="7436" spans="1:6" ht="21" customHeight="1" x14ac:dyDescent="0.25">
      <c r="A7436"/>
      <c r="B7436"/>
      <c r="C7436"/>
      <c r="D7436"/>
      <c r="E7436"/>
      <c r="F7436"/>
    </row>
    <row r="7437" spans="1:6" ht="21" customHeight="1" x14ac:dyDescent="0.25">
      <c r="A7437"/>
      <c r="B7437"/>
      <c r="C7437"/>
      <c r="D7437"/>
      <c r="E7437"/>
      <c r="F7437"/>
    </row>
    <row r="7438" spans="1:6" ht="21" customHeight="1" x14ac:dyDescent="0.25">
      <c r="A7438"/>
      <c r="B7438"/>
      <c r="C7438"/>
      <c r="D7438"/>
      <c r="E7438"/>
      <c r="F7438"/>
    </row>
    <row r="7439" spans="1:6" ht="21" customHeight="1" x14ac:dyDescent="0.25">
      <c r="A7439"/>
      <c r="B7439"/>
      <c r="C7439"/>
      <c r="D7439"/>
      <c r="E7439"/>
      <c r="F7439"/>
    </row>
    <row r="7440" spans="1:6" ht="21" customHeight="1" x14ac:dyDescent="0.25">
      <c r="A7440"/>
      <c r="B7440"/>
      <c r="C7440"/>
      <c r="D7440"/>
      <c r="E7440"/>
      <c r="F7440"/>
    </row>
    <row r="7441" spans="1:6" ht="21" customHeight="1" x14ac:dyDescent="0.25">
      <c r="A7441"/>
      <c r="B7441"/>
      <c r="C7441"/>
      <c r="D7441"/>
      <c r="E7441"/>
      <c r="F7441"/>
    </row>
    <row r="7442" spans="1:6" ht="21" customHeight="1" x14ac:dyDescent="0.25">
      <c r="A7442"/>
      <c r="B7442"/>
      <c r="C7442"/>
      <c r="D7442"/>
      <c r="E7442"/>
      <c r="F7442"/>
    </row>
    <row r="7443" spans="1:6" ht="21" customHeight="1" x14ac:dyDescent="0.25">
      <c r="A7443"/>
      <c r="B7443"/>
      <c r="C7443"/>
      <c r="D7443"/>
      <c r="E7443"/>
      <c r="F7443"/>
    </row>
    <row r="7444" spans="1:6" ht="21" customHeight="1" x14ac:dyDescent="0.25">
      <c r="A7444"/>
      <c r="B7444"/>
      <c r="C7444"/>
      <c r="D7444"/>
      <c r="E7444"/>
      <c r="F7444"/>
    </row>
    <row r="7445" spans="1:6" ht="21" customHeight="1" x14ac:dyDescent="0.25">
      <c r="A7445"/>
      <c r="B7445"/>
      <c r="C7445"/>
      <c r="D7445"/>
      <c r="E7445"/>
      <c r="F7445"/>
    </row>
    <row r="7446" spans="1:6" ht="21" customHeight="1" x14ac:dyDescent="0.25">
      <c r="A7446"/>
      <c r="B7446"/>
      <c r="C7446"/>
      <c r="D7446"/>
      <c r="E7446"/>
      <c r="F7446"/>
    </row>
    <row r="7447" spans="1:6" ht="21" customHeight="1" x14ac:dyDescent="0.25">
      <c r="A7447"/>
      <c r="B7447"/>
      <c r="C7447"/>
      <c r="D7447"/>
      <c r="E7447"/>
      <c r="F7447"/>
    </row>
    <row r="7448" spans="1:6" ht="21" customHeight="1" x14ac:dyDescent="0.25">
      <c r="A7448"/>
      <c r="B7448"/>
      <c r="C7448"/>
      <c r="D7448"/>
      <c r="E7448"/>
      <c r="F7448"/>
    </row>
    <row r="7449" spans="1:6" ht="21" customHeight="1" x14ac:dyDescent="0.25">
      <c r="A7449"/>
      <c r="B7449"/>
      <c r="C7449"/>
      <c r="D7449"/>
      <c r="E7449"/>
      <c r="F7449"/>
    </row>
    <row r="7450" spans="1:6" ht="21" customHeight="1" x14ac:dyDescent="0.25">
      <c r="A7450"/>
      <c r="B7450"/>
      <c r="C7450"/>
      <c r="D7450"/>
      <c r="E7450"/>
      <c r="F7450"/>
    </row>
    <row r="7451" spans="1:6" ht="23.1" customHeight="1" x14ac:dyDescent="0.25">
      <c r="A7451"/>
      <c r="B7451"/>
      <c r="C7451"/>
      <c r="D7451"/>
      <c r="E7451"/>
      <c r="F7451"/>
    </row>
    <row r="7452" spans="1:6" ht="21" customHeight="1" x14ac:dyDescent="0.25">
      <c r="A7452"/>
      <c r="B7452"/>
      <c r="C7452"/>
      <c r="D7452"/>
      <c r="E7452"/>
      <c r="F7452"/>
    </row>
    <row r="7453" spans="1:6" ht="21" customHeight="1" x14ac:dyDescent="0.25">
      <c r="A7453"/>
      <c r="B7453"/>
      <c r="C7453"/>
      <c r="D7453"/>
      <c r="E7453"/>
      <c r="F7453"/>
    </row>
    <row r="7454" spans="1:6" ht="21" customHeight="1" x14ac:dyDescent="0.25">
      <c r="A7454"/>
      <c r="B7454"/>
      <c r="C7454"/>
      <c r="D7454"/>
      <c r="E7454"/>
      <c r="F7454"/>
    </row>
    <row r="7455" spans="1:6" ht="21" customHeight="1" x14ac:dyDescent="0.25">
      <c r="A7455"/>
      <c r="B7455"/>
      <c r="C7455"/>
      <c r="D7455"/>
      <c r="E7455"/>
      <c r="F7455"/>
    </row>
    <row r="7456" spans="1:6" ht="21" customHeight="1" x14ac:dyDescent="0.25">
      <c r="A7456"/>
      <c r="B7456"/>
      <c r="C7456"/>
      <c r="D7456"/>
      <c r="E7456"/>
      <c r="F7456"/>
    </row>
    <row r="7457" spans="1:6" ht="21" customHeight="1" x14ac:dyDescent="0.25">
      <c r="A7457"/>
      <c r="B7457"/>
      <c r="C7457"/>
      <c r="D7457"/>
      <c r="E7457"/>
      <c r="F7457"/>
    </row>
    <row r="7458" spans="1:6" ht="21" customHeight="1" x14ac:dyDescent="0.25">
      <c r="A7458"/>
      <c r="B7458"/>
      <c r="C7458"/>
      <c r="D7458"/>
      <c r="E7458"/>
      <c r="F7458"/>
    </row>
    <row r="7459" spans="1:6" ht="21" customHeight="1" x14ac:dyDescent="0.25">
      <c r="A7459"/>
      <c r="B7459"/>
      <c r="C7459"/>
      <c r="D7459"/>
      <c r="E7459"/>
      <c r="F7459"/>
    </row>
    <row r="7460" spans="1:6" ht="21" customHeight="1" x14ac:dyDescent="0.25">
      <c r="A7460"/>
      <c r="B7460"/>
      <c r="C7460"/>
      <c r="D7460"/>
      <c r="E7460"/>
      <c r="F7460"/>
    </row>
    <row r="7461" spans="1:6" ht="21" customHeight="1" x14ac:dyDescent="0.25">
      <c r="A7461"/>
      <c r="B7461"/>
      <c r="C7461"/>
      <c r="D7461"/>
      <c r="E7461"/>
      <c r="F7461"/>
    </row>
    <row r="7462" spans="1:6" ht="21" customHeight="1" x14ac:dyDescent="0.25">
      <c r="A7462"/>
      <c r="B7462"/>
      <c r="C7462"/>
      <c r="D7462"/>
      <c r="E7462"/>
      <c r="F7462"/>
    </row>
    <row r="7463" spans="1:6" ht="21" customHeight="1" x14ac:dyDescent="0.25">
      <c r="A7463"/>
      <c r="B7463"/>
      <c r="C7463"/>
      <c r="D7463"/>
      <c r="E7463"/>
      <c r="F7463"/>
    </row>
    <row r="7464" spans="1:6" ht="21" customHeight="1" x14ac:dyDescent="0.25">
      <c r="A7464"/>
      <c r="B7464"/>
      <c r="C7464"/>
      <c r="D7464"/>
      <c r="E7464"/>
      <c r="F7464"/>
    </row>
    <row r="7465" spans="1:6" ht="21" customHeight="1" x14ac:dyDescent="0.25">
      <c r="A7465"/>
      <c r="B7465"/>
      <c r="C7465"/>
      <c r="D7465"/>
      <c r="E7465"/>
      <c r="F7465"/>
    </row>
    <row r="7466" spans="1:6" ht="21" customHeight="1" x14ac:dyDescent="0.25">
      <c r="A7466"/>
      <c r="B7466"/>
      <c r="C7466"/>
      <c r="D7466"/>
      <c r="E7466"/>
      <c r="F7466"/>
    </row>
    <row r="7467" spans="1:6" ht="21" customHeight="1" x14ac:dyDescent="0.25">
      <c r="A7467"/>
      <c r="B7467"/>
      <c r="C7467"/>
      <c r="D7467"/>
      <c r="E7467"/>
      <c r="F7467"/>
    </row>
    <row r="7468" spans="1:6" ht="21" customHeight="1" x14ac:dyDescent="0.25">
      <c r="A7468"/>
      <c r="B7468"/>
      <c r="C7468"/>
      <c r="D7468"/>
      <c r="E7468"/>
      <c r="F7468"/>
    </row>
    <row r="7469" spans="1:6" ht="21" customHeight="1" x14ac:dyDescent="0.25">
      <c r="A7469"/>
      <c r="B7469"/>
      <c r="C7469"/>
      <c r="D7469"/>
      <c r="E7469"/>
      <c r="F7469"/>
    </row>
    <row r="7470" spans="1:6" ht="21" customHeight="1" x14ac:dyDescent="0.25">
      <c r="A7470"/>
      <c r="B7470"/>
      <c r="C7470"/>
      <c r="D7470"/>
      <c r="E7470"/>
      <c r="F7470"/>
    </row>
    <row r="7471" spans="1:6" ht="21" customHeight="1" x14ac:dyDescent="0.25">
      <c r="A7471"/>
      <c r="B7471"/>
      <c r="C7471"/>
      <c r="D7471"/>
      <c r="E7471"/>
      <c r="F7471"/>
    </row>
    <row r="7472" spans="1:6" ht="21" customHeight="1" x14ac:dyDescent="0.25">
      <c r="A7472"/>
      <c r="B7472"/>
      <c r="C7472"/>
      <c r="D7472"/>
      <c r="E7472"/>
      <c r="F7472"/>
    </row>
    <row r="7473" spans="1:6" ht="23.1" customHeight="1" x14ac:dyDescent="0.25">
      <c r="A7473"/>
      <c r="B7473"/>
      <c r="C7473"/>
      <c r="D7473"/>
      <c r="E7473"/>
      <c r="F7473"/>
    </row>
    <row r="7474" spans="1:6" ht="21" customHeight="1" x14ac:dyDescent="0.25">
      <c r="A7474"/>
      <c r="B7474"/>
      <c r="C7474"/>
      <c r="D7474"/>
      <c r="E7474"/>
      <c r="F7474"/>
    </row>
    <row r="7475" spans="1:6" ht="21" customHeight="1" x14ac:dyDescent="0.25">
      <c r="A7475"/>
      <c r="B7475"/>
      <c r="C7475"/>
      <c r="D7475"/>
      <c r="E7475"/>
      <c r="F7475"/>
    </row>
    <row r="7476" spans="1:6" ht="21" customHeight="1" x14ac:dyDescent="0.25">
      <c r="A7476"/>
      <c r="B7476"/>
      <c r="C7476"/>
      <c r="D7476"/>
      <c r="E7476"/>
      <c r="F7476"/>
    </row>
    <row r="7477" spans="1:6" ht="21" customHeight="1" x14ac:dyDescent="0.25">
      <c r="A7477"/>
      <c r="B7477"/>
      <c r="C7477"/>
      <c r="D7477"/>
      <c r="E7477"/>
      <c r="F7477"/>
    </row>
    <row r="7478" spans="1:6" ht="21" customHeight="1" x14ac:dyDescent="0.25">
      <c r="A7478"/>
      <c r="B7478"/>
      <c r="C7478"/>
      <c r="D7478"/>
      <c r="E7478"/>
      <c r="F7478"/>
    </row>
    <row r="7479" spans="1:6" ht="21" customHeight="1" x14ac:dyDescent="0.25">
      <c r="A7479"/>
      <c r="B7479"/>
      <c r="C7479"/>
      <c r="D7479"/>
      <c r="E7479"/>
      <c r="F7479"/>
    </row>
    <row r="7480" spans="1:6" ht="21" customHeight="1" x14ac:dyDescent="0.25">
      <c r="A7480"/>
      <c r="B7480"/>
      <c r="C7480"/>
      <c r="D7480"/>
      <c r="E7480"/>
      <c r="F7480"/>
    </row>
    <row r="7481" spans="1:6" ht="21" customHeight="1" x14ac:dyDescent="0.25">
      <c r="A7481"/>
      <c r="B7481"/>
      <c r="C7481"/>
      <c r="D7481"/>
      <c r="E7481"/>
      <c r="F7481"/>
    </row>
    <row r="7482" spans="1:6" ht="21" customHeight="1" x14ac:dyDescent="0.25">
      <c r="A7482"/>
      <c r="B7482"/>
      <c r="C7482"/>
      <c r="D7482"/>
      <c r="E7482"/>
      <c r="F7482"/>
    </row>
    <row r="7483" spans="1:6" ht="21" customHeight="1" x14ac:dyDescent="0.25">
      <c r="A7483"/>
      <c r="B7483"/>
      <c r="C7483"/>
      <c r="D7483"/>
      <c r="E7483"/>
      <c r="F7483"/>
    </row>
    <row r="7484" spans="1:6" ht="21" customHeight="1" x14ac:dyDescent="0.25">
      <c r="A7484"/>
      <c r="B7484"/>
      <c r="C7484"/>
      <c r="D7484"/>
      <c r="E7484"/>
      <c r="F7484"/>
    </row>
    <row r="7485" spans="1:6" ht="21" customHeight="1" x14ac:dyDescent="0.25">
      <c r="A7485"/>
      <c r="B7485"/>
      <c r="C7485"/>
      <c r="D7485"/>
      <c r="E7485"/>
      <c r="F7485"/>
    </row>
    <row r="7486" spans="1:6" ht="21" customHeight="1" x14ac:dyDescent="0.25">
      <c r="A7486"/>
      <c r="B7486"/>
      <c r="C7486"/>
      <c r="D7486"/>
      <c r="E7486"/>
      <c r="F7486"/>
    </row>
    <row r="7487" spans="1:6" ht="21" customHeight="1" x14ac:dyDescent="0.25">
      <c r="A7487"/>
      <c r="B7487"/>
      <c r="C7487"/>
      <c r="D7487"/>
      <c r="E7487"/>
      <c r="F7487"/>
    </row>
    <row r="7488" spans="1:6" ht="21" customHeight="1" x14ac:dyDescent="0.25">
      <c r="A7488"/>
      <c r="B7488"/>
      <c r="C7488"/>
      <c r="D7488"/>
      <c r="E7488"/>
      <c r="F7488"/>
    </row>
    <row r="7489" spans="1:6" ht="21" customHeight="1" x14ac:dyDescent="0.25">
      <c r="A7489"/>
      <c r="B7489"/>
      <c r="C7489"/>
      <c r="D7489"/>
      <c r="E7489"/>
      <c r="F7489"/>
    </row>
    <row r="7490" spans="1:6" ht="21" customHeight="1" x14ac:dyDescent="0.25">
      <c r="A7490"/>
      <c r="B7490"/>
      <c r="C7490"/>
      <c r="D7490"/>
      <c r="E7490"/>
      <c r="F7490"/>
    </row>
    <row r="7491" spans="1:6" ht="21" customHeight="1" x14ac:dyDescent="0.25">
      <c r="A7491"/>
      <c r="B7491"/>
      <c r="C7491"/>
      <c r="D7491"/>
      <c r="E7491"/>
      <c r="F7491"/>
    </row>
    <row r="7492" spans="1:6" ht="21" customHeight="1" x14ac:dyDescent="0.25">
      <c r="A7492"/>
      <c r="B7492"/>
      <c r="C7492"/>
      <c r="D7492"/>
      <c r="E7492"/>
      <c r="F7492"/>
    </row>
    <row r="7493" spans="1:6" ht="21" customHeight="1" x14ac:dyDescent="0.25">
      <c r="A7493"/>
      <c r="B7493"/>
      <c r="C7493"/>
      <c r="D7493"/>
      <c r="E7493"/>
      <c r="F7493"/>
    </row>
    <row r="7494" spans="1:6" ht="21" customHeight="1" x14ac:dyDescent="0.25">
      <c r="A7494"/>
      <c r="B7494"/>
      <c r="C7494"/>
      <c r="D7494"/>
      <c r="E7494"/>
      <c r="F7494"/>
    </row>
    <row r="7495" spans="1:6" ht="23.1" customHeight="1" x14ac:dyDescent="0.25">
      <c r="A7495"/>
      <c r="B7495"/>
      <c r="C7495"/>
      <c r="D7495"/>
      <c r="E7495"/>
      <c r="F7495"/>
    </row>
    <row r="7496" spans="1:6" ht="21" customHeight="1" x14ac:dyDescent="0.25">
      <c r="A7496"/>
      <c r="B7496"/>
      <c r="C7496"/>
      <c r="D7496"/>
      <c r="E7496"/>
      <c r="F7496"/>
    </row>
    <row r="7497" spans="1:6" ht="21" customHeight="1" x14ac:dyDescent="0.25">
      <c r="A7497"/>
      <c r="B7497"/>
      <c r="C7497"/>
      <c r="D7497"/>
      <c r="E7497"/>
      <c r="F7497"/>
    </row>
    <row r="7498" spans="1:6" ht="21" customHeight="1" x14ac:dyDescent="0.25">
      <c r="A7498"/>
      <c r="B7498"/>
      <c r="C7498"/>
      <c r="D7498"/>
      <c r="E7498"/>
      <c r="F7498"/>
    </row>
    <row r="7499" spans="1:6" ht="21" customHeight="1" x14ac:dyDescent="0.25">
      <c r="A7499"/>
      <c r="B7499"/>
      <c r="C7499"/>
      <c r="D7499"/>
      <c r="E7499"/>
      <c r="F7499"/>
    </row>
    <row r="7500" spans="1:6" ht="21" customHeight="1" x14ac:dyDescent="0.25">
      <c r="A7500"/>
      <c r="B7500"/>
      <c r="C7500"/>
      <c r="D7500"/>
      <c r="E7500"/>
      <c r="F7500"/>
    </row>
    <row r="7501" spans="1:6" ht="21" customHeight="1" x14ac:dyDescent="0.25">
      <c r="A7501"/>
      <c r="B7501"/>
      <c r="C7501"/>
      <c r="D7501"/>
      <c r="E7501"/>
      <c r="F7501"/>
    </row>
    <row r="7502" spans="1:6" ht="21" customHeight="1" x14ac:dyDescent="0.25">
      <c r="A7502"/>
      <c r="B7502"/>
      <c r="C7502"/>
      <c r="D7502"/>
      <c r="E7502"/>
      <c r="F7502"/>
    </row>
    <row r="7503" spans="1:6" ht="21" customHeight="1" x14ac:dyDescent="0.25">
      <c r="A7503"/>
      <c r="B7503"/>
      <c r="C7503"/>
      <c r="D7503"/>
      <c r="E7503"/>
      <c r="F7503"/>
    </row>
    <row r="7504" spans="1:6" ht="21" customHeight="1" x14ac:dyDescent="0.25">
      <c r="A7504"/>
      <c r="B7504"/>
      <c r="C7504"/>
      <c r="D7504"/>
      <c r="E7504"/>
      <c r="F7504"/>
    </row>
    <row r="7505" spans="1:6" ht="21" customHeight="1" x14ac:dyDescent="0.25">
      <c r="A7505"/>
      <c r="B7505"/>
      <c r="C7505"/>
      <c r="D7505"/>
      <c r="E7505"/>
      <c r="F7505"/>
    </row>
    <row r="7506" spans="1:6" ht="21" customHeight="1" x14ac:dyDescent="0.25">
      <c r="A7506"/>
      <c r="B7506"/>
      <c r="C7506"/>
      <c r="D7506"/>
      <c r="E7506"/>
      <c r="F7506"/>
    </row>
    <row r="7507" spans="1:6" ht="21" customHeight="1" x14ac:dyDescent="0.25">
      <c r="A7507"/>
      <c r="B7507"/>
      <c r="C7507"/>
      <c r="D7507"/>
      <c r="E7507"/>
      <c r="F7507"/>
    </row>
    <row r="7508" spans="1:6" ht="21" customHeight="1" x14ac:dyDescent="0.25">
      <c r="A7508"/>
      <c r="B7508"/>
      <c r="C7508"/>
      <c r="D7508"/>
      <c r="E7508"/>
      <c r="F7508"/>
    </row>
    <row r="7509" spans="1:6" ht="21" customHeight="1" x14ac:dyDescent="0.25">
      <c r="A7509"/>
      <c r="B7509"/>
      <c r="C7509"/>
      <c r="D7509"/>
      <c r="E7509"/>
      <c r="F7509"/>
    </row>
    <row r="7510" spans="1:6" ht="21" customHeight="1" x14ac:dyDescent="0.25">
      <c r="A7510"/>
      <c r="B7510"/>
      <c r="C7510"/>
      <c r="D7510"/>
      <c r="E7510"/>
      <c r="F7510"/>
    </row>
    <row r="7511" spans="1:6" ht="21" customHeight="1" x14ac:dyDescent="0.25">
      <c r="A7511"/>
      <c r="B7511"/>
      <c r="C7511"/>
      <c r="D7511"/>
      <c r="E7511"/>
      <c r="F7511"/>
    </row>
    <row r="7512" spans="1:6" ht="21" customHeight="1" x14ac:dyDescent="0.25">
      <c r="A7512"/>
      <c r="B7512"/>
      <c r="C7512"/>
      <c r="D7512"/>
      <c r="E7512"/>
      <c r="F7512"/>
    </row>
    <row r="7513" spans="1:6" ht="21" customHeight="1" x14ac:dyDescent="0.25">
      <c r="A7513"/>
      <c r="B7513"/>
      <c r="C7513"/>
      <c r="D7513"/>
      <c r="E7513"/>
      <c r="F7513"/>
    </row>
    <row r="7514" spans="1:6" ht="21" customHeight="1" x14ac:dyDescent="0.25">
      <c r="A7514"/>
      <c r="B7514"/>
      <c r="C7514"/>
      <c r="D7514"/>
      <c r="E7514"/>
      <c r="F7514"/>
    </row>
    <row r="7515" spans="1:6" ht="21" customHeight="1" x14ac:dyDescent="0.25">
      <c r="A7515"/>
      <c r="B7515"/>
      <c r="C7515"/>
      <c r="D7515"/>
      <c r="E7515"/>
      <c r="F7515"/>
    </row>
    <row r="7516" spans="1:6" ht="21" customHeight="1" x14ac:dyDescent="0.25">
      <c r="A7516"/>
      <c r="B7516"/>
      <c r="C7516"/>
      <c r="D7516"/>
      <c r="E7516"/>
      <c r="F7516"/>
    </row>
    <row r="7517" spans="1:6" ht="23.1" customHeight="1" x14ac:dyDescent="0.25">
      <c r="A7517"/>
      <c r="B7517"/>
      <c r="C7517"/>
      <c r="D7517"/>
      <c r="E7517"/>
      <c r="F7517"/>
    </row>
    <row r="7518" spans="1:6" ht="21" customHeight="1" x14ac:dyDescent="0.25">
      <c r="A7518"/>
      <c r="B7518"/>
      <c r="C7518"/>
      <c r="D7518"/>
      <c r="E7518"/>
      <c r="F7518"/>
    </row>
    <row r="7519" spans="1:6" ht="21" customHeight="1" x14ac:dyDescent="0.25">
      <c r="A7519"/>
      <c r="B7519"/>
      <c r="C7519"/>
      <c r="D7519"/>
      <c r="E7519"/>
      <c r="F7519"/>
    </row>
    <row r="7520" spans="1:6" ht="21" customHeight="1" x14ac:dyDescent="0.25">
      <c r="A7520"/>
      <c r="B7520"/>
      <c r="C7520"/>
      <c r="D7520"/>
      <c r="E7520"/>
      <c r="F7520"/>
    </row>
    <row r="7521" spans="1:6" ht="21" customHeight="1" x14ac:dyDescent="0.25">
      <c r="A7521"/>
      <c r="B7521"/>
      <c r="C7521"/>
      <c r="D7521"/>
      <c r="E7521"/>
      <c r="F7521"/>
    </row>
    <row r="7522" spans="1:6" ht="21" customHeight="1" x14ac:dyDescent="0.25">
      <c r="A7522"/>
      <c r="B7522"/>
      <c r="C7522"/>
      <c r="D7522"/>
      <c r="E7522"/>
      <c r="F7522"/>
    </row>
    <row r="7523" spans="1:6" ht="21" customHeight="1" x14ac:dyDescent="0.25">
      <c r="A7523"/>
      <c r="B7523"/>
      <c r="C7523"/>
      <c r="D7523"/>
      <c r="E7523"/>
      <c r="F7523"/>
    </row>
    <row r="7524" spans="1:6" ht="21" customHeight="1" x14ac:dyDescent="0.25">
      <c r="A7524"/>
      <c r="B7524"/>
      <c r="C7524"/>
      <c r="D7524"/>
      <c r="E7524"/>
      <c r="F7524"/>
    </row>
    <row r="7525" spans="1:6" ht="21" customHeight="1" x14ac:dyDescent="0.25">
      <c r="A7525"/>
      <c r="B7525"/>
      <c r="C7525"/>
      <c r="D7525"/>
      <c r="E7525"/>
      <c r="F7525"/>
    </row>
    <row r="7526" spans="1:6" ht="21" customHeight="1" x14ac:dyDescent="0.25">
      <c r="A7526"/>
      <c r="B7526"/>
      <c r="C7526"/>
      <c r="D7526"/>
      <c r="E7526"/>
      <c r="F7526"/>
    </row>
    <row r="7527" spans="1:6" ht="21" customHeight="1" x14ac:dyDescent="0.25">
      <c r="A7527"/>
      <c r="B7527"/>
      <c r="C7527"/>
      <c r="D7527"/>
      <c r="E7527"/>
      <c r="F7527"/>
    </row>
    <row r="7528" spans="1:6" ht="21" customHeight="1" x14ac:dyDescent="0.25">
      <c r="A7528"/>
      <c r="B7528"/>
      <c r="C7528"/>
      <c r="D7528"/>
      <c r="E7528"/>
      <c r="F7528"/>
    </row>
    <row r="7529" spans="1:6" ht="21" customHeight="1" x14ac:dyDescent="0.25">
      <c r="A7529"/>
      <c r="B7529"/>
      <c r="C7529"/>
      <c r="D7529"/>
      <c r="E7529"/>
      <c r="F7529"/>
    </row>
    <row r="7530" spans="1:6" ht="21" customHeight="1" x14ac:dyDescent="0.25">
      <c r="A7530"/>
      <c r="B7530"/>
      <c r="C7530"/>
      <c r="D7530"/>
      <c r="E7530"/>
      <c r="F7530"/>
    </row>
    <row r="7531" spans="1:6" ht="21" customHeight="1" x14ac:dyDescent="0.25">
      <c r="A7531"/>
      <c r="B7531"/>
      <c r="C7531"/>
      <c r="D7531"/>
      <c r="E7531"/>
      <c r="F7531"/>
    </row>
    <row r="7532" spans="1:6" ht="21" customHeight="1" x14ac:dyDescent="0.25">
      <c r="A7532"/>
      <c r="B7532"/>
      <c r="C7532"/>
      <c r="D7532"/>
      <c r="E7532"/>
      <c r="F7532"/>
    </row>
    <row r="7533" spans="1:6" ht="21" customHeight="1" x14ac:dyDescent="0.25">
      <c r="A7533"/>
      <c r="B7533"/>
      <c r="C7533"/>
      <c r="D7533"/>
      <c r="E7533"/>
      <c r="F7533"/>
    </row>
    <row r="7534" spans="1:6" ht="21" customHeight="1" x14ac:dyDescent="0.25">
      <c r="A7534"/>
      <c r="B7534"/>
      <c r="C7534"/>
      <c r="D7534"/>
      <c r="E7534"/>
      <c r="F7534"/>
    </row>
    <row r="7535" spans="1:6" ht="21" customHeight="1" x14ac:dyDescent="0.25">
      <c r="A7535"/>
      <c r="B7535"/>
      <c r="C7535"/>
      <c r="D7535"/>
      <c r="E7535"/>
      <c r="F7535"/>
    </row>
    <row r="7536" spans="1:6" ht="21" customHeight="1" x14ac:dyDescent="0.25">
      <c r="A7536"/>
      <c r="B7536"/>
      <c r="C7536"/>
      <c r="D7536"/>
      <c r="E7536"/>
      <c r="F7536"/>
    </row>
    <row r="7537" spans="1:6" ht="21" customHeight="1" x14ac:dyDescent="0.25">
      <c r="A7537"/>
      <c r="B7537"/>
      <c r="C7537"/>
      <c r="D7537"/>
      <c r="E7537"/>
      <c r="F7537"/>
    </row>
    <row r="7538" spans="1:6" ht="21" customHeight="1" x14ac:dyDescent="0.25">
      <c r="A7538"/>
      <c r="B7538"/>
      <c r="C7538"/>
      <c r="D7538"/>
      <c r="E7538"/>
      <c r="F7538"/>
    </row>
    <row r="7539" spans="1:6" ht="23.1" customHeight="1" x14ac:dyDescent="0.25">
      <c r="A7539"/>
      <c r="B7539"/>
      <c r="C7539"/>
      <c r="D7539"/>
      <c r="E7539"/>
      <c r="F7539"/>
    </row>
    <row r="7540" spans="1:6" ht="21" customHeight="1" x14ac:dyDescent="0.25">
      <c r="A7540"/>
      <c r="B7540"/>
      <c r="C7540"/>
      <c r="D7540"/>
      <c r="E7540"/>
      <c r="F7540"/>
    </row>
    <row r="7541" spans="1:6" ht="21" customHeight="1" x14ac:dyDescent="0.25">
      <c r="A7541"/>
      <c r="B7541"/>
      <c r="C7541"/>
      <c r="D7541"/>
      <c r="E7541"/>
      <c r="F7541"/>
    </row>
    <row r="7542" spans="1:6" ht="21" customHeight="1" x14ac:dyDescent="0.25">
      <c r="A7542"/>
      <c r="B7542"/>
      <c r="C7542"/>
      <c r="D7542"/>
      <c r="E7542"/>
      <c r="F7542"/>
    </row>
    <row r="7543" spans="1:6" ht="21" customHeight="1" x14ac:dyDescent="0.25">
      <c r="A7543"/>
      <c r="B7543"/>
      <c r="C7543"/>
      <c r="D7543"/>
      <c r="E7543"/>
      <c r="F7543"/>
    </row>
    <row r="7544" spans="1:6" ht="21" customHeight="1" x14ac:dyDescent="0.25">
      <c r="A7544"/>
      <c r="B7544"/>
      <c r="C7544"/>
      <c r="D7544"/>
      <c r="E7544"/>
      <c r="F7544"/>
    </row>
    <row r="7545" spans="1:6" ht="21" customHeight="1" x14ac:dyDescent="0.25">
      <c r="A7545"/>
      <c r="B7545"/>
      <c r="C7545"/>
      <c r="D7545"/>
      <c r="E7545"/>
      <c r="F7545"/>
    </row>
    <row r="7546" spans="1:6" ht="21" customHeight="1" x14ac:dyDescent="0.25">
      <c r="A7546"/>
      <c r="B7546"/>
      <c r="C7546"/>
      <c r="D7546"/>
      <c r="E7546"/>
      <c r="F7546"/>
    </row>
    <row r="7547" spans="1:6" ht="21" customHeight="1" x14ac:dyDescent="0.25">
      <c r="A7547"/>
      <c r="B7547"/>
      <c r="C7547"/>
      <c r="D7547"/>
      <c r="E7547"/>
      <c r="F7547"/>
    </row>
    <row r="7548" spans="1:6" ht="21" customHeight="1" x14ac:dyDescent="0.25">
      <c r="A7548"/>
      <c r="B7548"/>
      <c r="C7548"/>
      <c r="D7548"/>
      <c r="E7548"/>
      <c r="F7548"/>
    </row>
    <row r="7549" spans="1:6" ht="21" customHeight="1" x14ac:dyDescent="0.25">
      <c r="A7549"/>
      <c r="B7549"/>
      <c r="C7549"/>
      <c r="D7549"/>
      <c r="E7549"/>
      <c r="F7549"/>
    </row>
    <row r="7550" spans="1:6" ht="21" customHeight="1" x14ac:dyDescent="0.25">
      <c r="A7550"/>
      <c r="B7550"/>
      <c r="C7550"/>
      <c r="D7550"/>
      <c r="E7550"/>
      <c r="F7550"/>
    </row>
    <row r="7551" spans="1:6" ht="21" customHeight="1" x14ac:dyDescent="0.25">
      <c r="A7551"/>
      <c r="B7551"/>
      <c r="C7551"/>
      <c r="D7551"/>
      <c r="E7551"/>
      <c r="F7551"/>
    </row>
    <row r="7552" spans="1:6" ht="21" customHeight="1" x14ac:dyDescent="0.25">
      <c r="A7552"/>
      <c r="B7552"/>
      <c r="C7552"/>
      <c r="D7552"/>
      <c r="E7552"/>
      <c r="F7552"/>
    </row>
    <row r="7553" spans="1:6" ht="21" customHeight="1" x14ac:dyDescent="0.25">
      <c r="A7553"/>
      <c r="B7553"/>
      <c r="C7553"/>
      <c r="D7553"/>
      <c r="E7553"/>
      <c r="F7553"/>
    </row>
    <row r="7554" spans="1:6" ht="21" customHeight="1" x14ac:dyDescent="0.25">
      <c r="A7554"/>
      <c r="B7554"/>
      <c r="C7554"/>
      <c r="D7554"/>
      <c r="E7554"/>
      <c r="F7554"/>
    </row>
    <row r="7555" spans="1:6" ht="21" customHeight="1" x14ac:dyDescent="0.25">
      <c r="A7555"/>
      <c r="B7555"/>
      <c r="C7555"/>
      <c r="D7555"/>
      <c r="E7555"/>
      <c r="F7555"/>
    </row>
    <row r="7556" spans="1:6" ht="21" customHeight="1" x14ac:dyDescent="0.25">
      <c r="A7556"/>
      <c r="B7556"/>
      <c r="C7556"/>
      <c r="D7556"/>
      <c r="E7556"/>
      <c r="F7556"/>
    </row>
    <row r="7557" spans="1:6" ht="21" customHeight="1" x14ac:dyDescent="0.25">
      <c r="A7557"/>
      <c r="B7557"/>
      <c r="C7557"/>
      <c r="D7557"/>
      <c r="E7557"/>
      <c r="F7557"/>
    </row>
    <row r="7558" spans="1:6" ht="21" customHeight="1" x14ac:dyDescent="0.25">
      <c r="A7558"/>
      <c r="B7558"/>
      <c r="C7558"/>
      <c r="D7558"/>
      <c r="E7558"/>
      <c r="F7558"/>
    </row>
    <row r="7559" spans="1:6" ht="21" customHeight="1" x14ac:dyDescent="0.25">
      <c r="A7559"/>
      <c r="B7559"/>
      <c r="C7559"/>
      <c r="D7559"/>
      <c r="E7559"/>
      <c r="F7559"/>
    </row>
    <row r="7560" spans="1:6" ht="21" customHeight="1" x14ac:dyDescent="0.25">
      <c r="A7560"/>
      <c r="B7560"/>
      <c r="C7560"/>
      <c r="D7560"/>
      <c r="E7560"/>
      <c r="F7560"/>
    </row>
    <row r="7561" spans="1:6" ht="23.1" customHeight="1" x14ac:dyDescent="0.25">
      <c r="A7561"/>
      <c r="B7561"/>
      <c r="C7561"/>
      <c r="D7561"/>
      <c r="E7561"/>
      <c r="F7561"/>
    </row>
    <row r="7562" spans="1:6" ht="21" customHeight="1" x14ac:dyDescent="0.25">
      <c r="A7562"/>
      <c r="B7562"/>
      <c r="C7562"/>
      <c r="D7562"/>
      <c r="E7562"/>
      <c r="F7562"/>
    </row>
    <row r="7563" spans="1:6" ht="21" customHeight="1" x14ac:dyDescent="0.25">
      <c r="A7563"/>
      <c r="B7563"/>
      <c r="C7563"/>
      <c r="D7563"/>
      <c r="E7563"/>
      <c r="F7563"/>
    </row>
    <row r="7564" spans="1:6" ht="21" customHeight="1" x14ac:dyDescent="0.25">
      <c r="A7564"/>
      <c r="B7564"/>
      <c r="C7564"/>
      <c r="D7564"/>
      <c r="E7564"/>
      <c r="F7564"/>
    </row>
    <row r="7565" spans="1:6" ht="23.1" customHeight="1" x14ac:dyDescent="0.25">
      <c r="A7565"/>
      <c r="B7565"/>
      <c r="C7565"/>
      <c r="D7565"/>
      <c r="E7565"/>
      <c r="F7565"/>
    </row>
    <row r="7566" spans="1:6" ht="21" customHeight="1" x14ac:dyDescent="0.25">
      <c r="A7566"/>
      <c r="B7566"/>
      <c r="C7566"/>
      <c r="D7566"/>
      <c r="E7566"/>
      <c r="F7566"/>
    </row>
    <row r="7567" spans="1:6" ht="21" customHeight="1" x14ac:dyDescent="0.25">
      <c r="A7567"/>
      <c r="B7567"/>
      <c r="C7567"/>
      <c r="D7567"/>
      <c r="E7567"/>
      <c r="F7567"/>
    </row>
    <row r="7568" spans="1:6" ht="21" customHeight="1" x14ac:dyDescent="0.25">
      <c r="A7568"/>
      <c r="B7568"/>
      <c r="C7568"/>
      <c r="D7568"/>
      <c r="E7568"/>
      <c r="F7568"/>
    </row>
    <row r="7569" spans="1:6" ht="21" customHeight="1" x14ac:dyDescent="0.25">
      <c r="A7569"/>
      <c r="B7569"/>
      <c r="C7569"/>
      <c r="D7569"/>
      <c r="E7569"/>
      <c r="F7569"/>
    </row>
    <row r="7570" spans="1:6" ht="21" customHeight="1" x14ac:dyDescent="0.25">
      <c r="A7570"/>
      <c r="B7570"/>
      <c r="C7570"/>
      <c r="D7570"/>
      <c r="E7570"/>
      <c r="F7570"/>
    </row>
    <row r="7571" spans="1:6" ht="21" customHeight="1" x14ac:dyDescent="0.25">
      <c r="A7571"/>
      <c r="B7571"/>
      <c r="C7571"/>
      <c r="D7571"/>
      <c r="E7571"/>
      <c r="F7571"/>
    </row>
    <row r="7572" spans="1:6" ht="21" customHeight="1" x14ac:dyDescent="0.25">
      <c r="A7572"/>
      <c r="B7572"/>
      <c r="C7572"/>
      <c r="D7572"/>
      <c r="E7572"/>
      <c r="F7572"/>
    </row>
    <row r="7573" spans="1:6" ht="39" customHeight="1" x14ac:dyDescent="0.25">
      <c r="A7573"/>
      <c r="B7573"/>
      <c r="C7573"/>
      <c r="D7573"/>
      <c r="E7573"/>
      <c r="F7573"/>
    </row>
    <row r="7574" spans="1:6" ht="21" customHeight="1" x14ac:dyDescent="0.25">
      <c r="A7574"/>
      <c r="B7574"/>
      <c r="C7574"/>
      <c r="D7574"/>
      <c r="E7574"/>
      <c r="F7574"/>
    </row>
    <row r="7575" spans="1:6" ht="39" customHeight="1" x14ac:dyDescent="0.25">
      <c r="A7575"/>
      <c r="B7575"/>
      <c r="C7575"/>
      <c r="D7575"/>
      <c r="E7575"/>
      <c r="F7575"/>
    </row>
    <row r="7576" spans="1:6" ht="21" customHeight="1" x14ac:dyDescent="0.25">
      <c r="A7576"/>
      <c r="B7576"/>
      <c r="C7576"/>
      <c r="D7576"/>
      <c r="E7576"/>
      <c r="F7576"/>
    </row>
    <row r="7577" spans="1:6" ht="21" customHeight="1" x14ac:dyDescent="0.25">
      <c r="A7577"/>
      <c r="B7577"/>
      <c r="C7577"/>
      <c r="D7577"/>
      <c r="E7577"/>
      <c r="F7577"/>
    </row>
    <row r="7578" spans="1:6" ht="21" customHeight="1" x14ac:dyDescent="0.25">
      <c r="A7578"/>
      <c r="B7578"/>
      <c r="C7578"/>
      <c r="D7578"/>
      <c r="E7578"/>
      <c r="F7578"/>
    </row>
    <row r="7579" spans="1:6" ht="21" customHeight="1" x14ac:dyDescent="0.25">
      <c r="A7579"/>
      <c r="B7579"/>
      <c r="C7579"/>
      <c r="D7579"/>
      <c r="E7579"/>
      <c r="F7579"/>
    </row>
    <row r="7580" spans="1:6" ht="21" customHeight="1" x14ac:dyDescent="0.25">
      <c r="A7580"/>
      <c r="B7580"/>
      <c r="C7580"/>
      <c r="D7580"/>
      <c r="E7580"/>
      <c r="F7580"/>
    </row>
    <row r="7581" spans="1:6" ht="21" customHeight="1" x14ac:dyDescent="0.25">
      <c r="A7581"/>
      <c r="B7581"/>
      <c r="C7581"/>
      <c r="D7581"/>
      <c r="E7581"/>
      <c r="F7581"/>
    </row>
    <row r="7582" spans="1:6" ht="21" customHeight="1" x14ac:dyDescent="0.25">
      <c r="A7582"/>
      <c r="B7582"/>
      <c r="C7582"/>
      <c r="D7582"/>
      <c r="E7582"/>
      <c r="F7582"/>
    </row>
    <row r="7583" spans="1:6" ht="21" customHeight="1" x14ac:dyDescent="0.25">
      <c r="A7583"/>
      <c r="B7583"/>
      <c r="C7583"/>
      <c r="D7583"/>
      <c r="E7583"/>
      <c r="F7583"/>
    </row>
    <row r="7584" spans="1:6" ht="21" customHeight="1" x14ac:dyDescent="0.25">
      <c r="A7584"/>
      <c r="B7584"/>
      <c r="C7584"/>
      <c r="D7584"/>
      <c r="E7584"/>
      <c r="F7584"/>
    </row>
    <row r="7585" spans="1:6" ht="21" customHeight="1" x14ac:dyDescent="0.25">
      <c r="A7585"/>
      <c r="B7585"/>
      <c r="C7585"/>
      <c r="D7585"/>
      <c r="E7585"/>
      <c r="F7585"/>
    </row>
    <row r="7586" spans="1:6" ht="21" customHeight="1" x14ac:dyDescent="0.25">
      <c r="A7586"/>
      <c r="B7586"/>
      <c r="C7586"/>
      <c r="D7586"/>
      <c r="E7586"/>
      <c r="F7586"/>
    </row>
    <row r="7587" spans="1:6" ht="23.1" customHeight="1" x14ac:dyDescent="0.25">
      <c r="A7587"/>
      <c r="B7587"/>
      <c r="C7587"/>
      <c r="D7587"/>
      <c r="E7587"/>
      <c r="F7587"/>
    </row>
    <row r="7588" spans="1:6" ht="21" customHeight="1" x14ac:dyDescent="0.25">
      <c r="A7588"/>
      <c r="B7588"/>
      <c r="C7588"/>
      <c r="D7588"/>
      <c r="E7588"/>
      <c r="F7588"/>
    </row>
    <row r="7589" spans="1:6" ht="21" customHeight="1" x14ac:dyDescent="0.25">
      <c r="A7589"/>
      <c r="B7589"/>
      <c r="C7589"/>
      <c r="D7589"/>
      <c r="E7589"/>
      <c r="F7589"/>
    </row>
    <row r="7590" spans="1:6" ht="21" customHeight="1" x14ac:dyDescent="0.25">
      <c r="A7590"/>
      <c r="B7590"/>
      <c r="C7590"/>
      <c r="D7590"/>
      <c r="E7590"/>
      <c r="F7590"/>
    </row>
    <row r="7591" spans="1:6" ht="39" customHeight="1" x14ac:dyDescent="0.25">
      <c r="A7591"/>
      <c r="B7591"/>
      <c r="C7591"/>
      <c r="D7591"/>
      <c r="E7591"/>
      <c r="F7591"/>
    </row>
    <row r="7592" spans="1:6" ht="21" customHeight="1" x14ac:dyDescent="0.25">
      <c r="A7592"/>
      <c r="B7592"/>
      <c r="C7592"/>
      <c r="D7592"/>
      <c r="E7592"/>
      <c r="F7592"/>
    </row>
    <row r="7593" spans="1:6" ht="21" customHeight="1" x14ac:dyDescent="0.25">
      <c r="A7593"/>
      <c r="B7593"/>
      <c r="C7593"/>
      <c r="D7593"/>
      <c r="E7593"/>
      <c r="F7593"/>
    </row>
    <row r="7594" spans="1:6" ht="57" customHeight="1" x14ac:dyDescent="0.25">
      <c r="A7594"/>
      <c r="B7594"/>
      <c r="C7594"/>
      <c r="D7594"/>
      <c r="E7594"/>
      <c r="F7594"/>
    </row>
    <row r="7595" spans="1:6" ht="57" customHeight="1" x14ac:dyDescent="0.25">
      <c r="A7595"/>
      <c r="B7595"/>
      <c r="C7595"/>
      <c r="D7595"/>
      <c r="E7595"/>
      <c r="F7595"/>
    </row>
    <row r="7596" spans="1:6" ht="21" customHeight="1" x14ac:dyDescent="0.25">
      <c r="A7596"/>
      <c r="B7596"/>
      <c r="C7596"/>
      <c r="D7596"/>
      <c r="E7596"/>
      <c r="F7596"/>
    </row>
    <row r="7597" spans="1:6" ht="21" customHeight="1" x14ac:dyDescent="0.25">
      <c r="A7597"/>
      <c r="B7597"/>
      <c r="C7597"/>
      <c r="D7597"/>
      <c r="E7597"/>
      <c r="F7597"/>
    </row>
    <row r="7598" spans="1:6" ht="21" customHeight="1" x14ac:dyDescent="0.25">
      <c r="A7598"/>
      <c r="B7598"/>
      <c r="C7598"/>
      <c r="D7598"/>
      <c r="E7598"/>
      <c r="F7598"/>
    </row>
    <row r="7599" spans="1:6" ht="21" customHeight="1" x14ac:dyDescent="0.25">
      <c r="A7599"/>
      <c r="B7599"/>
      <c r="C7599"/>
      <c r="D7599"/>
      <c r="E7599"/>
      <c r="F7599"/>
    </row>
    <row r="7600" spans="1:6" ht="21" customHeight="1" x14ac:dyDescent="0.25">
      <c r="A7600"/>
      <c r="B7600"/>
      <c r="C7600"/>
      <c r="D7600"/>
      <c r="E7600"/>
      <c r="F7600"/>
    </row>
    <row r="7601" spans="1:6" ht="39" customHeight="1" x14ac:dyDescent="0.25">
      <c r="A7601"/>
      <c r="B7601"/>
      <c r="C7601"/>
      <c r="D7601"/>
      <c r="E7601"/>
      <c r="F7601"/>
    </row>
    <row r="7602" spans="1:6" ht="21" customHeight="1" x14ac:dyDescent="0.25">
      <c r="A7602"/>
      <c r="B7602"/>
      <c r="C7602"/>
      <c r="D7602"/>
      <c r="E7602"/>
      <c r="F7602"/>
    </row>
    <row r="7603" spans="1:6" ht="39" customHeight="1" x14ac:dyDescent="0.25">
      <c r="A7603"/>
      <c r="B7603"/>
      <c r="C7603"/>
      <c r="D7603"/>
      <c r="E7603"/>
      <c r="F7603"/>
    </row>
    <row r="7604" spans="1:6" ht="21" customHeight="1" x14ac:dyDescent="0.25">
      <c r="A7604"/>
      <c r="B7604"/>
      <c r="C7604"/>
      <c r="D7604"/>
      <c r="E7604"/>
      <c r="F7604"/>
    </row>
    <row r="7605" spans="1:6" ht="21" customHeight="1" x14ac:dyDescent="0.25">
      <c r="A7605"/>
      <c r="B7605"/>
      <c r="C7605"/>
      <c r="D7605"/>
      <c r="E7605"/>
      <c r="F7605"/>
    </row>
    <row r="7606" spans="1:6" ht="21" customHeight="1" x14ac:dyDescent="0.25">
      <c r="A7606"/>
      <c r="B7606"/>
      <c r="C7606"/>
      <c r="D7606"/>
      <c r="E7606"/>
      <c r="F7606"/>
    </row>
    <row r="7607" spans="1:6" ht="21" customHeight="1" x14ac:dyDescent="0.25">
      <c r="A7607"/>
      <c r="B7607"/>
      <c r="C7607"/>
      <c r="D7607"/>
      <c r="E7607"/>
      <c r="F7607"/>
    </row>
    <row r="7608" spans="1:6" ht="21" customHeight="1" x14ac:dyDescent="0.25">
      <c r="A7608"/>
      <c r="B7608"/>
      <c r="C7608"/>
      <c r="D7608"/>
      <c r="E7608"/>
      <c r="F7608"/>
    </row>
    <row r="7609" spans="1:6" ht="21" customHeight="1" x14ac:dyDescent="0.25">
      <c r="A7609"/>
      <c r="B7609"/>
      <c r="C7609"/>
      <c r="D7609"/>
      <c r="E7609"/>
      <c r="F7609"/>
    </row>
    <row r="7610" spans="1:6" ht="21" customHeight="1" x14ac:dyDescent="0.25">
      <c r="A7610"/>
      <c r="B7610"/>
      <c r="C7610"/>
      <c r="D7610"/>
      <c r="E7610"/>
      <c r="F7610"/>
    </row>
    <row r="7611" spans="1:6" ht="21" customHeight="1" x14ac:dyDescent="0.25">
      <c r="A7611"/>
      <c r="B7611"/>
      <c r="C7611"/>
      <c r="D7611"/>
      <c r="E7611"/>
      <c r="F7611"/>
    </row>
    <row r="7612" spans="1:6" ht="21" customHeight="1" x14ac:dyDescent="0.25">
      <c r="A7612"/>
      <c r="B7612"/>
      <c r="C7612"/>
      <c r="D7612"/>
      <c r="E7612"/>
      <c r="F7612"/>
    </row>
    <row r="7613" spans="1:6" ht="21" customHeight="1" x14ac:dyDescent="0.25">
      <c r="A7613"/>
      <c r="B7613"/>
      <c r="C7613"/>
      <c r="D7613"/>
      <c r="E7613"/>
      <c r="F7613"/>
    </row>
    <row r="7614" spans="1:6" ht="21" customHeight="1" x14ac:dyDescent="0.25">
      <c r="A7614"/>
      <c r="B7614"/>
      <c r="C7614"/>
      <c r="D7614"/>
      <c r="E7614"/>
      <c r="F7614"/>
    </row>
    <row r="7615" spans="1:6" ht="23.1" customHeight="1" x14ac:dyDescent="0.25">
      <c r="A7615"/>
      <c r="B7615"/>
      <c r="C7615"/>
      <c r="D7615"/>
      <c r="E7615"/>
      <c r="F7615"/>
    </row>
    <row r="7616" spans="1:6" ht="21" customHeight="1" x14ac:dyDescent="0.25">
      <c r="A7616"/>
      <c r="B7616"/>
      <c r="C7616"/>
      <c r="D7616"/>
      <c r="E7616"/>
      <c r="F7616"/>
    </row>
    <row r="7617" spans="1:6" ht="21" customHeight="1" x14ac:dyDescent="0.25">
      <c r="A7617"/>
      <c r="B7617"/>
      <c r="C7617"/>
      <c r="D7617"/>
      <c r="E7617"/>
      <c r="F7617"/>
    </row>
    <row r="7618" spans="1:6" ht="21" customHeight="1" x14ac:dyDescent="0.25">
      <c r="A7618"/>
      <c r="B7618"/>
      <c r="C7618"/>
      <c r="D7618"/>
      <c r="E7618"/>
      <c r="F7618"/>
    </row>
    <row r="7619" spans="1:6" ht="21" customHeight="1" x14ac:dyDescent="0.25">
      <c r="A7619"/>
      <c r="B7619"/>
      <c r="C7619"/>
      <c r="D7619"/>
      <c r="E7619"/>
      <c r="F7619"/>
    </row>
    <row r="7620" spans="1:6" ht="21" customHeight="1" x14ac:dyDescent="0.25">
      <c r="A7620"/>
      <c r="B7620"/>
      <c r="C7620"/>
      <c r="D7620"/>
      <c r="E7620"/>
      <c r="F7620"/>
    </row>
    <row r="7621" spans="1:6" ht="21" customHeight="1" x14ac:dyDescent="0.25">
      <c r="A7621"/>
      <c r="B7621"/>
      <c r="C7621"/>
      <c r="D7621"/>
      <c r="E7621"/>
      <c r="F7621"/>
    </row>
    <row r="7622" spans="1:6" ht="21" customHeight="1" x14ac:dyDescent="0.25">
      <c r="A7622"/>
      <c r="B7622"/>
      <c r="C7622"/>
      <c r="D7622"/>
      <c r="E7622"/>
      <c r="F7622"/>
    </row>
    <row r="7623" spans="1:6" ht="39" customHeight="1" x14ac:dyDescent="0.25">
      <c r="A7623"/>
      <c r="B7623"/>
      <c r="C7623"/>
      <c r="D7623"/>
      <c r="E7623"/>
      <c r="F7623"/>
    </row>
    <row r="7624" spans="1:6" ht="39" customHeight="1" x14ac:dyDescent="0.25">
      <c r="A7624"/>
      <c r="B7624"/>
      <c r="C7624"/>
      <c r="D7624"/>
      <c r="E7624"/>
      <c r="F7624"/>
    </row>
    <row r="7625" spans="1:6" ht="21" customHeight="1" x14ac:dyDescent="0.25">
      <c r="A7625"/>
      <c r="B7625"/>
      <c r="C7625"/>
      <c r="D7625"/>
      <c r="E7625"/>
      <c r="F7625"/>
    </row>
    <row r="7626" spans="1:6" ht="21" customHeight="1" x14ac:dyDescent="0.25">
      <c r="A7626"/>
      <c r="B7626"/>
      <c r="C7626"/>
      <c r="D7626"/>
      <c r="E7626"/>
      <c r="F7626"/>
    </row>
    <row r="7627" spans="1:6" ht="21" customHeight="1" x14ac:dyDescent="0.25">
      <c r="A7627"/>
      <c r="B7627"/>
      <c r="C7627"/>
      <c r="D7627"/>
      <c r="E7627"/>
      <c r="F7627"/>
    </row>
    <row r="7628" spans="1:6" ht="39" customHeight="1" x14ac:dyDescent="0.25">
      <c r="A7628"/>
      <c r="B7628"/>
      <c r="C7628"/>
      <c r="D7628"/>
      <c r="E7628"/>
      <c r="F7628"/>
    </row>
    <row r="7629" spans="1:6" ht="21" customHeight="1" x14ac:dyDescent="0.25">
      <c r="A7629"/>
      <c r="B7629"/>
      <c r="C7629"/>
      <c r="D7629"/>
      <c r="E7629"/>
      <c r="F7629"/>
    </row>
    <row r="7630" spans="1:6" ht="39" customHeight="1" x14ac:dyDescent="0.25">
      <c r="A7630"/>
      <c r="B7630"/>
      <c r="C7630"/>
      <c r="D7630"/>
      <c r="E7630"/>
      <c r="F7630"/>
    </row>
    <row r="7631" spans="1:6" ht="21" customHeight="1" x14ac:dyDescent="0.25">
      <c r="A7631"/>
      <c r="B7631"/>
      <c r="C7631"/>
      <c r="D7631"/>
      <c r="E7631"/>
      <c r="F7631"/>
    </row>
    <row r="7632" spans="1:6" ht="21" customHeight="1" x14ac:dyDescent="0.25">
      <c r="A7632"/>
      <c r="B7632"/>
      <c r="C7632"/>
      <c r="D7632"/>
      <c r="E7632"/>
      <c r="F7632"/>
    </row>
    <row r="7633" spans="1:6" ht="21" customHeight="1" x14ac:dyDescent="0.25">
      <c r="A7633"/>
      <c r="B7633"/>
      <c r="C7633"/>
      <c r="D7633"/>
      <c r="E7633"/>
      <c r="F7633"/>
    </row>
    <row r="7634" spans="1:6" ht="21" customHeight="1" x14ac:dyDescent="0.25">
      <c r="A7634"/>
      <c r="B7634"/>
      <c r="C7634"/>
      <c r="D7634"/>
      <c r="E7634"/>
      <c r="F7634"/>
    </row>
    <row r="7635" spans="1:6" ht="21" customHeight="1" x14ac:dyDescent="0.25">
      <c r="A7635"/>
      <c r="B7635"/>
      <c r="C7635"/>
      <c r="D7635"/>
      <c r="E7635"/>
      <c r="F7635"/>
    </row>
    <row r="7636" spans="1:6" ht="21" customHeight="1" x14ac:dyDescent="0.25">
      <c r="A7636"/>
      <c r="B7636"/>
      <c r="C7636"/>
      <c r="D7636"/>
      <c r="E7636"/>
      <c r="F7636"/>
    </row>
    <row r="7637" spans="1:6" ht="21" customHeight="1" x14ac:dyDescent="0.25">
      <c r="A7637"/>
      <c r="B7637"/>
      <c r="C7637"/>
      <c r="D7637"/>
      <c r="E7637"/>
      <c r="F7637"/>
    </row>
    <row r="7638" spans="1:6" ht="21" customHeight="1" x14ac:dyDescent="0.25">
      <c r="A7638"/>
      <c r="B7638"/>
      <c r="C7638"/>
      <c r="D7638"/>
      <c r="E7638"/>
      <c r="F7638"/>
    </row>
    <row r="7639" spans="1:6" ht="21" customHeight="1" x14ac:dyDescent="0.25">
      <c r="A7639"/>
      <c r="B7639"/>
      <c r="C7639"/>
      <c r="D7639"/>
      <c r="E7639"/>
      <c r="F7639"/>
    </row>
    <row r="7640" spans="1:6" ht="21" customHeight="1" x14ac:dyDescent="0.25">
      <c r="A7640"/>
      <c r="B7640"/>
      <c r="C7640"/>
      <c r="D7640"/>
      <c r="E7640"/>
      <c r="F7640"/>
    </row>
    <row r="7641" spans="1:6" ht="21" customHeight="1" x14ac:dyDescent="0.25">
      <c r="A7641"/>
      <c r="B7641"/>
      <c r="C7641"/>
      <c r="D7641"/>
      <c r="E7641"/>
      <c r="F7641"/>
    </row>
    <row r="7642" spans="1:6" ht="23.1" customHeight="1" x14ac:dyDescent="0.25">
      <c r="A7642"/>
      <c r="B7642"/>
      <c r="C7642"/>
      <c r="D7642"/>
      <c r="E7642"/>
      <c r="F7642"/>
    </row>
    <row r="7643" spans="1:6" ht="21" customHeight="1" x14ac:dyDescent="0.25">
      <c r="A7643"/>
      <c r="B7643"/>
      <c r="C7643"/>
      <c r="D7643"/>
      <c r="E7643"/>
      <c r="F7643"/>
    </row>
    <row r="7644" spans="1:6" ht="21" customHeight="1" x14ac:dyDescent="0.25">
      <c r="A7644"/>
      <c r="B7644"/>
      <c r="C7644"/>
      <c r="D7644"/>
      <c r="E7644"/>
      <c r="F7644"/>
    </row>
    <row r="7645" spans="1:6" ht="21" customHeight="1" x14ac:dyDescent="0.25">
      <c r="A7645"/>
      <c r="B7645"/>
      <c r="C7645"/>
      <c r="D7645"/>
      <c r="E7645"/>
      <c r="F7645"/>
    </row>
    <row r="7646" spans="1:6" ht="39" customHeight="1" x14ac:dyDescent="0.25">
      <c r="A7646"/>
      <c r="B7646"/>
      <c r="C7646"/>
      <c r="D7646"/>
      <c r="E7646"/>
      <c r="F7646"/>
    </row>
    <row r="7647" spans="1:6" ht="21" customHeight="1" x14ac:dyDescent="0.25">
      <c r="A7647"/>
      <c r="B7647"/>
      <c r="C7647"/>
      <c r="D7647"/>
      <c r="E7647"/>
      <c r="F7647"/>
    </row>
    <row r="7648" spans="1:6" ht="21" customHeight="1" x14ac:dyDescent="0.25">
      <c r="A7648"/>
      <c r="B7648"/>
      <c r="C7648"/>
      <c r="D7648"/>
      <c r="E7648"/>
      <c r="F7648"/>
    </row>
    <row r="7649" spans="1:6" ht="21" customHeight="1" x14ac:dyDescent="0.25">
      <c r="A7649"/>
      <c r="B7649"/>
      <c r="C7649"/>
      <c r="D7649"/>
      <c r="E7649"/>
      <c r="F7649"/>
    </row>
    <row r="7650" spans="1:6" ht="39" customHeight="1" x14ac:dyDescent="0.25">
      <c r="A7650"/>
      <c r="B7650"/>
      <c r="C7650"/>
      <c r="D7650"/>
      <c r="E7650"/>
      <c r="F7650"/>
    </row>
    <row r="7651" spans="1:6" ht="39" customHeight="1" x14ac:dyDescent="0.25">
      <c r="A7651"/>
      <c r="B7651"/>
      <c r="C7651"/>
      <c r="D7651"/>
      <c r="E7651"/>
      <c r="F7651"/>
    </row>
    <row r="7652" spans="1:6" ht="21" customHeight="1" x14ac:dyDescent="0.25">
      <c r="A7652"/>
      <c r="B7652"/>
      <c r="C7652"/>
      <c r="D7652"/>
      <c r="E7652"/>
      <c r="F7652"/>
    </row>
    <row r="7653" spans="1:6" ht="39" customHeight="1" x14ac:dyDescent="0.25">
      <c r="A7653"/>
      <c r="B7653"/>
      <c r="C7653"/>
      <c r="D7653"/>
      <c r="E7653"/>
      <c r="F7653"/>
    </row>
    <row r="7654" spans="1:6" ht="21" customHeight="1" x14ac:dyDescent="0.25">
      <c r="A7654"/>
      <c r="B7654"/>
      <c r="C7654"/>
      <c r="D7654"/>
      <c r="E7654"/>
      <c r="F7654"/>
    </row>
    <row r="7655" spans="1:6" ht="21" customHeight="1" x14ac:dyDescent="0.25">
      <c r="A7655"/>
      <c r="B7655"/>
      <c r="C7655"/>
      <c r="D7655"/>
      <c r="E7655"/>
      <c r="F7655"/>
    </row>
    <row r="7656" spans="1:6" ht="39" customHeight="1" x14ac:dyDescent="0.25">
      <c r="A7656"/>
      <c r="B7656"/>
      <c r="C7656"/>
      <c r="D7656"/>
      <c r="E7656"/>
      <c r="F7656"/>
    </row>
    <row r="7657" spans="1:6" ht="21" customHeight="1" x14ac:dyDescent="0.25">
      <c r="A7657"/>
      <c r="B7657"/>
      <c r="C7657"/>
      <c r="D7657"/>
      <c r="E7657"/>
      <c r="F7657"/>
    </row>
    <row r="7658" spans="1:6" ht="21" customHeight="1" x14ac:dyDescent="0.25">
      <c r="A7658"/>
      <c r="B7658"/>
      <c r="C7658"/>
      <c r="D7658"/>
      <c r="E7658"/>
      <c r="F7658"/>
    </row>
    <row r="7659" spans="1:6" ht="21" customHeight="1" x14ac:dyDescent="0.25">
      <c r="A7659"/>
      <c r="B7659"/>
      <c r="C7659"/>
      <c r="D7659"/>
      <c r="E7659"/>
      <c r="F7659"/>
    </row>
    <row r="7660" spans="1:6" ht="39" customHeight="1" x14ac:dyDescent="0.25">
      <c r="A7660"/>
      <c r="B7660"/>
      <c r="C7660"/>
      <c r="D7660"/>
      <c r="E7660"/>
      <c r="F7660"/>
    </row>
    <row r="7661" spans="1:6" ht="21" customHeight="1" x14ac:dyDescent="0.25">
      <c r="A7661"/>
      <c r="B7661"/>
      <c r="C7661"/>
      <c r="D7661"/>
      <c r="E7661"/>
      <c r="F7661"/>
    </row>
    <row r="7662" spans="1:6" ht="39" customHeight="1" x14ac:dyDescent="0.25">
      <c r="A7662"/>
      <c r="B7662"/>
      <c r="C7662"/>
      <c r="D7662"/>
      <c r="E7662"/>
      <c r="F7662"/>
    </row>
    <row r="7663" spans="1:6" ht="21" customHeight="1" x14ac:dyDescent="0.25">
      <c r="A7663"/>
      <c r="B7663"/>
      <c r="C7663"/>
      <c r="D7663"/>
      <c r="E7663"/>
      <c r="F7663"/>
    </row>
    <row r="7664" spans="1:6" ht="21" customHeight="1" x14ac:dyDescent="0.25">
      <c r="A7664"/>
      <c r="B7664"/>
      <c r="C7664"/>
      <c r="D7664"/>
      <c r="E7664"/>
      <c r="F7664"/>
    </row>
    <row r="7665" spans="1:6" ht="21" customHeight="1" x14ac:dyDescent="0.25">
      <c r="A7665"/>
      <c r="B7665"/>
      <c r="C7665"/>
      <c r="D7665"/>
      <c r="E7665"/>
      <c r="F7665"/>
    </row>
    <row r="7666" spans="1:6" ht="21" customHeight="1" x14ac:dyDescent="0.25">
      <c r="A7666"/>
      <c r="B7666"/>
      <c r="C7666"/>
      <c r="D7666"/>
      <c r="E7666"/>
      <c r="F7666"/>
    </row>
    <row r="7667" spans="1:6" ht="21" customHeight="1" x14ac:dyDescent="0.25">
      <c r="A7667"/>
      <c r="B7667"/>
      <c r="C7667"/>
      <c r="D7667"/>
      <c r="E7667"/>
      <c r="F7667"/>
    </row>
    <row r="7668" spans="1:6" ht="21" customHeight="1" x14ac:dyDescent="0.25">
      <c r="A7668"/>
      <c r="B7668"/>
      <c r="C7668"/>
      <c r="D7668"/>
      <c r="E7668"/>
      <c r="F7668"/>
    </row>
    <row r="7669" spans="1:6" ht="21" customHeight="1" x14ac:dyDescent="0.25">
      <c r="A7669"/>
      <c r="B7669"/>
      <c r="C7669"/>
      <c r="D7669"/>
      <c r="E7669"/>
      <c r="F7669"/>
    </row>
    <row r="7670" spans="1:6" ht="21" customHeight="1" x14ac:dyDescent="0.25">
      <c r="A7670"/>
      <c r="B7670"/>
      <c r="C7670"/>
      <c r="D7670"/>
      <c r="E7670"/>
      <c r="F7670"/>
    </row>
    <row r="7671" spans="1:6" ht="21" customHeight="1" x14ac:dyDescent="0.25">
      <c r="A7671"/>
      <c r="B7671"/>
      <c r="C7671"/>
      <c r="D7671"/>
      <c r="E7671"/>
      <c r="F7671"/>
    </row>
    <row r="7672" spans="1:6" ht="21" customHeight="1" x14ac:dyDescent="0.25">
      <c r="A7672"/>
      <c r="B7672"/>
      <c r="C7672"/>
      <c r="D7672"/>
      <c r="E7672"/>
      <c r="F7672"/>
    </row>
    <row r="7673" spans="1:6" ht="21" customHeight="1" x14ac:dyDescent="0.25">
      <c r="A7673"/>
      <c r="B7673"/>
      <c r="C7673"/>
      <c r="D7673"/>
      <c r="E7673"/>
      <c r="F7673"/>
    </row>
    <row r="7674" spans="1:6" ht="23.1" customHeight="1" x14ac:dyDescent="0.25">
      <c r="A7674"/>
      <c r="B7674"/>
      <c r="C7674"/>
      <c r="D7674"/>
      <c r="E7674"/>
      <c r="F7674"/>
    </row>
    <row r="7675" spans="1:6" ht="21" customHeight="1" x14ac:dyDescent="0.25">
      <c r="A7675"/>
      <c r="B7675"/>
      <c r="C7675"/>
      <c r="D7675"/>
      <c r="E7675"/>
      <c r="F7675"/>
    </row>
    <row r="7676" spans="1:6" ht="21" customHeight="1" x14ac:dyDescent="0.25">
      <c r="A7676"/>
      <c r="B7676"/>
      <c r="C7676"/>
      <c r="D7676"/>
      <c r="E7676"/>
      <c r="F7676"/>
    </row>
    <row r="7677" spans="1:6" ht="21" customHeight="1" x14ac:dyDescent="0.25">
      <c r="A7677"/>
      <c r="B7677"/>
      <c r="C7677"/>
      <c r="D7677"/>
      <c r="E7677"/>
      <c r="F7677"/>
    </row>
    <row r="7678" spans="1:6" ht="21" customHeight="1" x14ac:dyDescent="0.25">
      <c r="A7678"/>
      <c r="B7678"/>
      <c r="C7678"/>
      <c r="D7678"/>
      <c r="E7678"/>
      <c r="F7678"/>
    </row>
    <row r="7679" spans="1:6" ht="21" customHeight="1" x14ac:dyDescent="0.25">
      <c r="A7679"/>
      <c r="B7679"/>
      <c r="C7679"/>
      <c r="D7679"/>
      <c r="E7679"/>
      <c r="F7679"/>
    </row>
    <row r="7680" spans="1:6" ht="21" customHeight="1" x14ac:dyDescent="0.25">
      <c r="A7680"/>
      <c r="B7680"/>
      <c r="C7680"/>
      <c r="D7680"/>
      <c r="E7680"/>
      <c r="F7680"/>
    </row>
    <row r="7681" spans="1:6" ht="21" customHeight="1" x14ac:dyDescent="0.25">
      <c r="A7681"/>
      <c r="B7681"/>
      <c r="C7681"/>
      <c r="D7681"/>
      <c r="E7681"/>
      <c r="F7681"/>
    </row>
    <row r="7682" spans="1:6" ht="21" customHeight="1" x14ac:dyDescent="0.25">
      <c r="A7682"/>
      <c r="B7682"/>
      <c r="C7682"/>
      <c r="D7682"/>
      <c r="E7682"/>
      <c r="F7682"/>
    </row>
    <row r="7683" spans="1:6" ht="39" customHeight="1" x14ac:dyDescent="0.25">
      <c r="A7683"/>
      <c r="B7683"/>
      <c r="C7683"/>
      <c r="D7683"/>
      <c r="E7683"/>
      <c r="F7683"/>
    </row>
    <row r="7684" spans="1:6" ht="21" customHeight="1" x14ac:dyDescent="0.25">
      <c r="A7684"/>
      <c r="B7684"/>
      <c r="C7684"/>
      <c r="D7684"/>
      <c r="E7684"/>
      <c r="F7684"/>
    </row>
    <row r="7685" spans="1:6" ht="39" customHeight="1" x14ac:dyDescent="0.25">
      <c r="A7685"/>
      <c r="B7685"/>
      <c r="C7685"/>
      <c r="D7685"/>
      <c r="E7685"/>
      <c r="F7685"/>
    </row>
    <row r="7686" spans="1:6" ht="21" customHeight="1" x14ac:dyDescent="0.25">
      <c r="A7686"/>
      <c r="B7686"/>
      <c r="C7686"/>
      <c r="D7686"/>
      <c r="E7686"/>
      <c r="F7686"/>
    </row>
    <row r="7687" spans="1:6" ht="21" customHeight="1" x14ac:dyDescent="0.25">
      <c r="A7687"/>
      <c r="B7687"/>
      <c r="C7687"/>
      <c r="D7687"/>
      <c r="E7687"/>
      <c r="F7687"/>
    </row>
    <row r="7688" spans="1:6" ht="21" customHeight="1" x14ac:dyDescent="0.25">
      <c r="A7688"/>
      <c r="B7688"/>
      <c r="C7688"/>
      <c r="D7688"/>
      <c r="E7688"/>
      <c r="F7688"/>
    </row>
    <row r="7689" spans="1:6" ht="21" customHeight="1" x14ac:dyDescent="0.25">
      <c r="A7689"/>
      <c r="B7689"/>
      <c r="C7689"/>
      <c r="D7689"/>
      <c r="E7689"/>
      <c r="F7689"/>
    </row>
    <row r="7690" spans="1:6" ht="21" customHeight="1" x14ac:dyDescent="0.25">
      <c r="A7690"/>
      <c r="B7690"/>
      <c r="C7690"/>
      <c r="D7690"/>
      <c r="E7690"/>
      <c r="F7690"/>
    </row>
    <row r="7691" spans="1:6" ht="21" customHeight="1" x14ac:dyDescent="0.25">
      <c r="A7691"/>
      <c r="B7691"/>
      <c r="C7691"/>
      <c r="D7691"/>
      <c r="E7691"/>
      <c r="F7691"/>
    </row>
    <row r="7692" spans="1:6" ht="21" customHeight="1" x14ac:dyDescent="0.25">
      <c r="A7692"/>
      <c r="B7692"/>
      <c r="C7692"/>
      <c r="D7692"/>
      <c r="E7692"/>
      <c r="F7692"/>
    </row>
    <row r="7693" spans="1:6" ht="21" customHeight="1" x14ac:dyDescent="0.25">
      <c r="A7693"/>
      <c r="B7693"/>
      <c r="C7693"/>
      <c r="D7693"/>
      <c r="E7693"/>
      <c r="F7693"/>
    </row>
    <row r="7694" spans="1:6" ht="21" customHeight="1" x14ac:dyDescent="0.25">
      <c r="A7694"/>
      <c r="B7694"/>
      <c r="C7694"/>
      <c r="D7694"/>
      <c r="E7694"/>
      <c r="F7694"/>
    </row>
    <row r="7695" spans="1:6" ht="21" customHeight="1" x14ac:dyDescent="0.25">
      <c r="A7695"/>
      <c r="B7695"/>
      <c r="C7695"/>
      <c r="D7695"/>
      <c r="E7695"/>
      <c r="F7695"/>
    </row>
    <row r="7696" spans="1:6" ht="21" customHeight="1" x14ac:dyDescent="0.25">
      <c r="A7696"/>
      <c r="B7696"/>
      <c r="C7696"/>
      <c r="D7696"/>
      <c r="E7696"/>
      <c r="F7696"/>
    </row>
    <row r="7697" spans="1:6" ht="23.1" customHeight="1" x14ac:dyDescent="0.25">
      <c r="A7697"/>
      <c r="B7697"/>
      <c r="C7697"/>
      <c r="D7697"/>
      <c r="E7697"/>
      <c r="F7697"/>
    </row>
    <row r="7698" spans="1:6" ht="21" customHeight="1" x14ac:dyDescent="0.25">
      <c r="A7698"/>
      <c r="B7698"/>
      <c r="C7698"/>
      <c r="D7698"/>
      <c r="E7698"/>
      <c r="F7698"/>
    </row>
    <row r="7699" spans="1:6" ht="21" customHeight="1" x14ac:dyDescent="0.25">
      <c r="A7699"/>
      <c r="B7699"/>
      <c r="C7699"/>
      <c r="D7699"/>
      <c r="E7699"/>
      <c r="F7699"/>
    </row>
    <row r="7700" spans="1:6" ht="21" customHeight="1" x14ac:dyDescent="0.25">
      <c r="A7700"/>
      <c r="B7700"/>
      <c r="C7700"/>
      <c r="D7700"/>
      <c r="E7700"/>
      <c r="F7700"/>
    </row>
    <row r="7701" spans="1:6" ht="21" customHeight="1" x14ac:dyDescent="0.25">
      <c r="A7701"/>
      <c r="B7701"/>
      <c r="C7701"/>
      <c r="D7701"/>
      <c r="E7701"/>
      <c r="F7701"/>
    </row>
    <row r="7702" spans="1:6" ht="21" customHeight="1" x14ac:dyDescent="0.25">
      <c r="A7702"/>
      <c r="B7702"/>
      <c r="C7702"/>
      <c r="D7702"/>
      <c r="E7702"/>
      <c r="F7702"/>
    </row>
    <row r="7703" spans="1:6" ht="21" customHeight="1" x14ac:dyDescent="0.25">
      <c r="A7703"/>
      <c r="B7703"/>
      <c r="C7703"/>
      <c r="D7703"/>
      <c r="E7703"/>
      <c r="F7703"/>
    </row>
    <row r="7704" spans="1:6" ht="21" customHeight="1" x14ac:dyDescent="0.25">
      <c r="A7704"/>
      <c r="B7704"/>
      <c r="C7704"/>
      <c r="D7704"/>
      <c r="E7704"/>
      <c r="F7704"/>
    </row>
    <row r="7705" spans="1:6" ht="39" customHeight="1" x14ac:dyDescent="0.25">
      <c r="A7705"/>
      <c r="B7705"/>
      <c r="C7705"/>
      <c r="D7705"/>
      <c r="E7705"/>
      <c r="F7705"/>
    </row>
    <row r="7706" spans="1:6" ht="21" customHeight="1" x14ac:dyDescent="0.25">
      <c r="A7706"/>
      <c r="B7706"/>
      <c r="C7706"/>
      <c r="D7706"/>
      <c r="E7706"/>
      <c r="F7706"/>
    </row>
    <row r="7707" spans="1:6" ht="39" customHeight="1" x14ac:dyDescent="0.25">
      <c r="A7707"/>
      <c r="B7707"/>
      <c r="C7707"/>
      <c r="D7707"/>
      <c r="E7707"/>
      <c r="F7707"/>
    </row>
    <row r="7708" spans="1:6" ht="21" customHeight="1" x14ac:dyDescent="0.25">
      <c r="A7708"/>
      <c r="B7708"/>
      <c r="C7708"/>
      <c r="D7708"/>
      <c r="E7708"/>
      <c r="F7708"/>
    </row>
    <row r="7709" spans="1:6" ht="21" customHeight="1" x14ac:dyDescent="0.25">
      <c r="A7709"/>
      <c r="B7709"/>
      <c r="C7709"/>
      <c r="D7709"/>
      <c r="E7709"/>
      <c r="F7709"/>
    </row>
    <row r="7710" spans="1:6" ht="21" customHeight="1" x14ac:dyDescent="0.25">
      <c r="A7710"/>
      <c r="B7710"/>
      <c r="C7710"/>
      <c r="D7710"/>
      <c r="E7710"/>
      <c r="F7710"/>
    </row>
    <row r="7711" spans="1:6" ht="21" customHeight="1" x14ac:dyDescent="0.25">
      <c r="A7711"/>
      <c r="B7711"/>
      <c r="C7711"/>
      <c r="D7711"/>
      <c r="E7711"/>
      <c r="F7711"/>
    </row>
    <row r="7712" spans="1:6" ht="21" customHeight="1" x14ac:dyDescent="0.25">
      <c r="A7712"/>
      <c r="B7712"/>
      <c r="C7712"/>
      <c r="D7712"/>
      <c r="E7712"/>
      <c r="F7712"/>
    </row>
    <row r="7713" spans="1:6" ht="21" customHeight="1" x14ac:dyDescent="0.25">
      <c r="A7713"/>
      <c r="B7713"/>
      <c r="C7713"/>
      <c r="D7713"/>
      <c r="E7713"/>
      <c r="F7713"/>
    </row>
    <row r="7714" spans="1:6" ht="21" customHeight="1" x14ac:dyDescent="0.25">
      <c r="A7714"/>
      <c r="B7714"/>
      <c r="C7714"/>
      <c r="D7714"/>
      <c r="E7714"/>
      <c r="F7714"/>
    </row>
    <row r="7715" spans="1:6" ht="21" customHeight="1" x14ac:dyDescent="0.25">
      <c r="A7715"/>
      <c r="B7715"/>
      <c r="C7715"/>
      <c r="D7715"/>
      <c r="E7715"/>
      <c r="F7715"/>
    </row>
    <row r="7716" spans="1:6" ht="21" customHeight="1" x14ac:dyDescent="0.25">
      <c r="A7716"/>
      <c r="B7716"/>
      <c r="C7716"/>
      <c r="D7716"/>
      <c r="E7716"/>
      <c r="F7716"/>
    </row>
    <row r="7717" spans="1:6" ht="21" customHeight="1" x14ac:dyDescent="0.25">
      <c r="A7717"/>
      <c r="B7717"/>
      <c r="C7717"/>
      <c r="D7717"/>
      <c r="E7717"/>
      <c r="F7717"/>
    </row>
    <row r="7718" spans="1:6" ht="21" customHeight="1" x14ac:dyDescent="0.25">
      <c r="A7718"/>
      <c r="B7718"/>
      <c r="C7718"/>
      <c r="D7718"/>
      <c r="E7718"/>
      <c r="F7718"/>
    </row>
    <row r="7719" spans="1:6" ht="23.1" customHeight="1" x14ac:dyDescent="0.25">
      <c r="A7719"/>
      <c r="B7719"/>
      <c r="C7719"/>
      <c r="D7719"/>
      <c r="E7719"/>
      <c r="F7719"/>
    </row>
    <row r="7720" spans="1:6" ht="21" customHeight="1" x14ac:dyDescent="0.25">
      <c r="A7720"/>
      <c r="B7720"/>
      <c r="C7720"/>
      <c r="D7720"/>
      <c r="E7720"/>
      <c r="F7720"/>
    </row>
    <row r="7721" spans="1:6" ht="21" customHeight="1" x14ac:dyDescent="0.25">
      <c r="A7721"/>
      <c r="B7721"/>
      <c r="C7721"/>
      <c r="D7721"/>
      <c r="E7721"/>
      <c r="F7721"/>
    </row>
    <row r="7722" spans="1:6" ht="21" customHeight="1" x14ac:dyDescent="0.25">
      <c r="A7722"/>
      <c r="B7722"/>
      <c r="C7722"/>
      <c r="D7722"/>
      <c r="E7722"/>
      <c r="F7722"/>
    </row>
    <row r="7723" spans="1:6" ht="21" customHeight="1" x14ac:dyDescent="0.25">
      <c r="A7723"/>
      <c r="B7723"/>
      <c r="C7723"/>
      <c r="D7723"/>
      <c r="E7723"/>
      <c r="F7723"/>
    </row>
    <row r="7724" spans="1:6" ht="21" customHeight="1" x14ac:dyDescent="0.25">
      <c r="A7724"/>
      <c r="B7724"/>
      <c r="C7724"/>
      <c r="D7724"/>
      <c r="E7724"/>
      <c r="F7724"/>
    </row>
    <row r="7725" spans="1:6" ht="21" customHeight="1" x14ac:dyDescent="0.25">
      <c r="A7725"/>
      <c r="B7725"/>
      <c r="C7725"/>
      <c r="D7725"/>
      <c r="E7725"/>
      <c r="F7725"/>
    </row>
    <row r="7726" spans="1:6" ht="21" customHeight="1" x14ac:dyDescent="0.25">
      <c r="A7726"/>
      <c r="B7726"/>
      <c r="C7726"/>
      <c r="D7726"/>
      <c r="E7726"/>
      <c r="F7726"/>
    </row>
    <row r="7727" spans="1:6" ht="21" customHeight="1" x14ac:dyDescent="0.25">
      <c r="A7727"/>
      <c r="B7727"/>
      <c r="C7727"/>
      <c r="D7727"/>
      <c r="E7727"/>
      <c r="F7727"/>
    </row>
    <row r="7728" spans="1:6" ht="21" customHeight="1" x14ac:dyDescent="0.25">
      <c r="A7728"/>
      <c r="B7728"/>
      <c r="C7728"/>
      <c r="D7728"/>
      <c r="E7728"/>
      <c r="F7728"/>
    </row>
    <row r="7729" spans="1:6" ht="57" customHeight="1" x14ac:dyDescent="0.25">
      <c r="A7729"/>
      <c r="B7729"/>
      <c r="C7729"/>
      <c r="D7729"/>
      <c r="E7729"/>
      <c r="F7729"/>
    </row>
    <row r="7730" spans="1:6" ht="57" customHeight="1" x14ac:dyDescent="0.25">
      <c r="A7730"/>
      <c r="B7730"/>
      <c r="C7730"/>
      <c r="D7730"/>
      <c r="E7730"/>
      <c r="F7730"/>
    </row>
    <row r="7731" spans="1:6" ht="21" customHeight="1" x14ac:dyDescent="0.25">
      <c r="A7731"/>
      <c r="B7731"/>
      <c r="C7731"/>
      <c r="D7731"/>
      <c r="E7731"/>
      <c r="F7731"/>
    </row>
    <row r="7732" spans="1:6" ht="39" customHeight="1" x14ac:dyDescent="0.25">
      <c r="A7732"/>
      <c r="B7732"/>
      <c r="C7732"/>
      <c r="D7732"/>
      <c r="E7732"/>
      <c r="F7732"/>
    </row>
    <row r="7733" spans="1:6" ht="21" customHeight="1" x14ac:dyDescent="0.25">
      <c r="A7733"/>
      <c r="B7733"/>
      <c r="C7733"/>
      <c r="D7733"/>
      <c r="E7733"/>
      <c r="F7733"/>
    </row>
    <row r="7734" spans="1:6" ht="39" customHeight="1" x14ac:dyDescent="0.25">
      <c r="A7734"/>
      <c r="B7734"/>
      <c r="C7734"/>
      <c r="D7734"/>
      <c r="E7734"/>
      <c r="F7734"/>
    </row>
    <row r="7735" spans="1:6" ht="21" customHeight="1" x14ac:dyDescent="0.25">
      <c r="A7735"/>
      <c r="B7735"/>
      <c r="C7735"/>
      <c r="D7735"/>
      <c r="E7735"/>
      <c r="F7735"/>
    </row>
    <row r="7736" spans="1:6" ht="21" customHeight="1" x14ac:dyDescent="0.25">
      <c r="A7736"/>
      <c r="B7736"/>
      <c r="C7736"/>
      <c r="D7736"/>
      <c r="E7736"/>
      <c r="F7736"/>
    </row>
    <row r="7737" spans="1:6" ht="21" customHeight="1" x14ac:dyDescent="0.25">
      <c r="A7737"/>
      <c r="B7737"/>
      <c r="C7737"/>
      <c r="D7737"/>
      <c r="E7737"/>
      <c r="F7737"/>
    </row>
    <row r="7738" spans="1:6" ht="21" customHeight="1" x14ac:dyDescent="0.25">
      <c r="A7738"/>
      <c r="B7738"/>
      <c r="C7738"/>
      <c r="D7738"/>
      <c r="E7738"/>
      <c r="F7738"/>
    </row>
    <row r="7739" spans="1:6" ht="21" customHeight="1" x14ac:dyDescent="0.25">
      <c r="A7739"/>
      <c r="B7739"/>
      <c r="C7739"/>
      <c r="D7739"/>
      <c r="E7739"/>
      <c r="F7739"/>
    </row>
    <row r="7740" spans="1:6" ht="21" customHeight="1" x14ac:dyDescent="0.25">
      <c r="A7740"/>
      <c r="B7740"/>
      <c r="C7740"/>
      <c r="D7740"/>
      <c r="E7740"/>
      <c r="F7740"/>
    </row>
    <row r="7741" spans="1:6" ht="21" customHeight="1" x14ac:dyDescent="0.25">
      <c r="A7741"/>
      <c r="B7741"/>
      <c r="C7741"/>
      <c r="D7741"/>
      <c r="E7741"/>
      <c r="F7741"/>
    </row>
    <row r="7742" spans="1:6" ht="21" customHeight="1" x14ac:dyDescent="0.25">
      <c r="A7742"/>
      <c r="B7742"/>
      <c r="C7742"/>
      <c r="D7742"/>
      <c r="E7742"/>
      <c r="F7742"/>
    </row>
    <row r="7743" spans="1:6" ht="21" customHeight="1" x14ac:dyDescent="0.25">
      <c r="A7743"/>
      <c r="B7743"/>
      <c r="C7743"/>
      <c r="D7743"/>
      <c r="E7743"/>
      <c r="F7743"/>
    </row>
    <row r="7744" spans="1:6" ht="21" customHeight="1" x14ac:dyDescent="0.25">
      <c r="A7744"/>
      <c r="B7744"/>
      <c r="C7744"/>
      <c r="D7744"/>
      <c r="E7744"/>
      <c r="F7744"/>
    </row>
    <row r="7745" spans="1:6" ht="21" customHeight="1" x14ac:dyDescent="0.25">
      <c r="A7745"/>
      <c r="B7745"/>
      <c r="C7745"/>
      <c r="D7745"/>
      <c r="E7745"/>
      <c r="F7745"/>
    </row>
    <row r="7746" spans="1:6" ht="23.1" customHeight="1" x14ac:dyDescent="0.25">
      <c r="A7746"/>
      <c r="B7746"/>
      <c r="C7746"/>
      <c r="D7746"/>
      <c r="E7746"/>
      <c r="F7746"/>
    </row>
    <row r="7747" spans="1:6" ht="21" customHeight="1" x14ac:dyDescent="0.25">
      <c r="A7747"/>
      <c r="B7747"/>
      <c r="C7747"/>
      <c r="D7747"/>
      <c r="E7747"/>
      <c r="F7747"/>
    </row>
    <row r="7748" spans="1:6" ht="21" customHeight="1" x14ac:dyDescent="0.25">
      <c r="A7748"/>
      <c r="B7748"/>
      <c r="C7748"/>
      <c r="D7748"/>
      <c r="E7748"/>
      <c r="F7748"/>
    </row>
    <row r="7749" spans="1:6" ht="21" customHeight="1" x14ac:dyDescent="0.25">
      <c r="A7749"/>
      <c r="B7749"/>
      <c r="C7749"/>
      <c r="D7749"/>
      <c r="E7749"/>
      <c r="F7749"/>
    </row>
    <row r="7750" spans="1:6" ht="21" customHeight="1" x14ac:dyDescent="0.25">
      <c r="A7750"/>
      <c r="B7750"/>
      <c r="C7750"/>
      <c r="D7750"/>
      <c r="E7750"/>
      <c r="F7750"/>
    </row>
    <row r="7751" spans="1:6" ht="21" customHeight="1" x14ac:dyDescent="0.25">
      <c r="A7751"/>
      <c r="B7751"/>
      <c r="C7751"/>
      <c r="D7751"/>
      <c r="E7751"/>
      <c r="F7751"/>
    </row>
    <row r="7752" spans="1:6" ht="21" customHeight="1" x14ac:dyDescent="0.25">
      <c r="A7752"/>
      <c r="B7752"/>
      <c r="C7752"/>
      <c r="D7752"/>
      <c r="E7752"/>
      <c r="F7752"/>
    </row>
    <row r="7753" spans="1:6" ht="21" customHeight="1" x14ac:dyDescent="0.25">
      <c r="A7753"/>
      <c r="B7753"/>
      <c r="C7753"/>
      <c r="D7753"/>
      <c r="E7753"/>
      <c r="F7753"/>
    </row>
    <row r="7754" spans="1:6" ht="57" customHeight="1" x14ac:dyDescent="0.25">
      <c r="A7754"/>
      <c r="B7754"/>
      <c r="C7754"/>
      <c r="D7754"/>
      <c r="E7754"/>
      <c r="F7754"/>
    </row>
    <row r="7755" spans="1:6" ht="57" customHeight="1" x14ac:dyDescent="0.25">
      <c r="A7755"/>
      <c r="B7755"/>
      <c r="C7755"/>
      <c r="D7755"/>
      <c r="E7755"/>
      <c r="F7755"/>
    </row>
    <row r="7756" spans="1:6" ht="21" customHeight="1" x14ac:dyDescent="0.25">
      <c r="A7756"/>
      <c r="B7756"/>
      <c r="C7756"/>
      <c r="D7756"/>
      <c r="E7756"/>
      <c r="F7756"/>
    </row>
    <row r="7757" spans="1:6" ht="39" customHeight="1" x14ac:dyDescent="0.25">
      <c r="A7757"/>
      <c r="B7757"/>
      <c r="C7757"/>
      <c r="D7757"/>
      <c r="E7757"/>
      <c r="F7757"/>
    </row>
    <row r="7758" spans="1:6" ht="21" customHeight="1" x14ac:dyDescent="0.25">
      <c r="A7758"/>
      <c r="B7758"/>
      <c r="C7758"/>
      <c r="D7758"/>
      <c r="E7758"/>
      <c r="F7758"/>
    </row>
    <row r="7759" spans="1:6" ht="39" customHeight="1" x14ac:dyDescent="0.25">
      <c r="A7759"/>
      <c r="B7759"/>
      <c r="C7759"/>
      <c r="D7759"/>
      <c r="E7759"/>
      <c r="F7759"/>
    </row>
    <row r="7760" spans="1:6" ht="21" customHeight="1" x14ac:dyDescent="0.25">
      <c r="A7760"/>
      <c r="B7760"/>
      <c r="C7760"/>
      <c r="D7760"/>
      <c r="E7760"/>
      <c r="F7760"/>
    </row>
    <row r="7761" spans="1:6" ht="21" customHeight="1" x14ac:dyDescent="0.25">
      <c r="A7761"/>
      <c r="B7761"/>
      <c r="C7761"/>
      <c r="D7761"/>
      <c r="E7761"/>
      <c r="F7761"/>
    </row>
    <row r="7762" spans="1:6" ht="21" customHeight="1" x14ac:dyDescent="0.25">
      <c r="A7762"/>
      <c r="B7762"/>
      <c r="C7762"/>
      <c r="D7762"/>
      <c r="E7762"/>
      <c r="F7762"/>
    </row>
    <row r="7763" spans="1:6" ht="21" customHeight="1" x14ac:dyDescent="0.25">
      <c r="A7763"/>
      <c r="B7763"/>
      <c r="C7763"/>
      <c r="D7763"/>
      <c r="E7763"/>
      <c r="F7763"/>
    </row>
    <row r="7764" spans="1:6" ht="21" customHeight="1" x14ac:dyDescent="0.25">
      <c r="A7764"/>
      <c r="B7764"/>
      <c r="C7764"/>
      <c r="D7764"/>
      <c r="E7764"/>
      <c r="F7764"/>
    </row>
    <row r="7765" spans="1:6" ht="21" customHeight="1" x14ac:dyDescent="0.25">
      <c r="A7765"/>
      <c r="B7765"/>
      <c r="C7765"/>
      <c r="D7765"/>
      <c r="E7765"/>
      <c r="F7765"/>
    </row>
    <row r="7766" spans="1:6" ht="21" customHeight="1" x14ac:dyDescent="0.25">
      <c r="A7766"/>
      <c r="B7766"/>
      <c r="C7766"/>
      <c r="D7766"/>
      <c r="E7766"/>
      <c r="F7766"/>
    </row>
    <row r="7767" spans="1:6" ht="21" customHeight="1" x14ac:dyDescent="0.25">
      <c r="A7767"/>
      <c r="B7767"/>
      <c r="C7767"/>
      <c r="D7767"/>
      <c r="E7767"/>
      <c r="F7767"/>
    </row>
    <row r="7768" spans="1:6" ht="21" customHeight="1" x14ac:dyDescent="0.25">
      <c r="A7768"/>
      <c r="B7768"/>
      <c r="C7768"/>
      <c r="D7768"/>
      <c r="E7768"/>
      <c r="F7768"/>
    </row>
    <row r="7769" spans="1:6" ht="21" customHeight="1" x14ac:dyDescent="0.25">
      <c r="A7769"/>
      <c r="B7769"/>
      <c r="C7769"/>
      <c r="D7769"/>
      <c r="E7769"/>
      <c r="F7769"/>
    </row>
    <row r="7770" spans="1:6" ht="21" customHeight="1" x14ac:dyDescent="0.25">
      <c r="A7770"/>
      <c r="B7770"/>
      <c r="C7770"/>
      <c r="D7770"/>
      <c r="E7770"/>
      <c r="F7770"/>
    </row>
    <row r="7771" spans="1:6" ht="23.1" customHeight="1" x14ac:dyDescent="0.25">
      <c r="A7771"/>
      <c r="B7771"/>
      <c r="C7771"/>
      <c r="D7771"/>
      <c r="E7771"/>
      <c r="F7771"/>
    </row>
    <row r="7772" spans="1:6" ht="21" customHeight="1" x14ac:dyDescent="0.25">
      <c r="A7772"/>
      <c r="B7772"/>
      <c r="C7772"/>
      <c r="D7772"/>
      <c r="E7772"/>
      <c r="F7772"/>
    </row>
    <row r="7773" spans="1:6" ht="21" customHeight="1" x14ac:dyDescent="0.25">
      <c r="A7773"/>
      <c r="B7773"/>
      <c r="C7773"/>
      <c r="D7773"/>
      <c r="E7773"/>
      <c r="F7773"/>
    </row>
    <row r="7774" spans="1:6" ht="21" customHeight="1" x14ac:dyDescent="0.25">
      <c r="A7774"/>
      <c r="B7774"/>
      <c r="C7774"/>
      <c r="D7774"/>
      <c r="E7774"/>
      <c r="F7774"/>
    </row>
    <row r="7775" spans="1:6" ht="21" customHeight="1" x14ac:dyDescent="0.25">
      <c r="A7775"/>
      <c r="B7775"/>
      <c r="C7775"/>
      <c r="D7775"/>
      <c r="E7775"/>
      <c r="F7775"/>
    </row>
    <row r="7776" spans="1:6" ht="21" customHeight="1" x14ac:dyDescent="0.25">
      <c r="A7776"/>
      <c r="B7776"/>
      <c r="C7776"/>
      <c r="D7776"/>
      <c r="E7776"/>
      <c r="F7776"/>
    </row>
    <row r="7777" spans="1:6" ht="21" customHeight="1" x14ac:dyDescent="0.25">
      <c r="A7777"/>
      <c r="B7777"/>
      <c r="C7777"/>
      <c r="D7777"/>
      <c r="E7777"/>
      <c r="F7777"/>
    </row>
    <row r="7778" spans="1:6" ht="21" customHeight="1" x14ac:dyDescent="0.25">
      <c r="A7778"/>
      <c r="B7778"/>
      <c r="C7778"/>
      <c r="D7778"/>
      <c r="E7778"/>
      <c r="F7778"/>
    </row>
    <row r="7779" spans="1:6" ht="21" customHeight="1" x14ac:dyDescent="0.25">
      <c r="A7779"/>
      <c r="B7779"/>
      <c r="C7779"/>
      <c r="D7779"/>
      <c r="E7779"/>
      <c r="F7779"/>
    </row>
    <row r="7780" spans="1:6" ht="21" customHeight="1" x14ac:dyDescent="0.25">
      <c r="A7780"/>
      <c r="B7780"/>
      <c r="C7780"/>
      <c r="D7780"/>
      <c r="E7780"/>
      <c r="F7780"/>
    </row>
    <row r="7781" spans="1:6" ht="21" customHeight="1" x14ac:dyDescent="0.25">
      <c r="A7781"/>
      <c r="B7781"/>
      <c r="C7781"/>
      <c r="D7781"/>
      <c r="E7781"/>
      <c r="F7781"/>
    </row>
    <row r="7782" spans="1:6" ht="39" customHeight="1" x14ac:dyDescent="0.25">
      <c r="A7782"/>
      <c r="B7782"/>
      <c r="C7782"/>
      <c r="D7782"/>
      <c r="E7782"/>
      <c r="F7782"/>
    </row>
    <row r="7783" spans="1:6" ht="21" customHeight="1" x14ac:dyDescent="0.25">
      <c r="A7783"/>
      <c r="B7783"/>
      <c r="C7783"/>
      <c r="D7783"/>
      <c r="E7783"/>
      <c r="F7783"/>
    </row>
    <row r="7784" spans="1:6" ht="39" customHeight="1" x14ac:dyDescent="0.25">
      <c r="A7784"/>
      <c r="B7784"/>
      <c r="C7784"/>
      <c r="D7784"/>
      <c r="E7784"/>
      <c r="F7784"/>
    </row>
    <row r="7785" spans="1:6" ht="21" customHeight="1" x14ac:dyDescent="0.25">
      <c r="A7785"/>
      <c r="B7785"/>
      <c r="C7785"/>
      <c r="D7785"/>
      <c r="E7785"/>
      <c r="F7785"/>
    </row>
    <row r="7786" spans="1:6" ht="21" customHeight="1" x14ac:dyDescent="0.25">
      <c r="A7786"/>
      <c r="B7786"/>
      <c r="C7786"/>
      <c r="D7786"/>
      <c r="E7786"/>
      <c r="F7786"/>
    </row>
    <row r="7787" spans="1:6" ht="21" customHeight="1" x14ac:dyDescent="0.25">
      <c r="A7787"/>
      <c r="B7787"/>
      <c r="C7787"/>
      <c r="D7787"/>
      <c r="E7787"/>
      <c r="F7787"/>
    </row>
    <row r="7788" spans="1:6" ht="21" customHeight="1" x14ac:dyDescent="0.25">
      <c r="A7788"/>
      <c r="B7788"/>
      <c r="C7788"/>
      <c r="D7788"/>
      <c r="E7788"/>
      <c r="F7788"/>
    </row>
    <row r="7789" spans="1:6" ht="21" customHeight="1" x14ac:dyDescent="0.25">
      <c r="A7789"/>
      <c r="B7789"/>
      <c r="C7789"/>
      <c r="D7789"/>
      <c r="E7789"/>
      <c r="F7789"/>
    </row>
    <row r="7790" spans="1:6" ht="21" customHeight="1" x14ac:dyDescent="0.25">
      <c r="A7790"/>
      <c r="B7790"/>
      <c r="C7790"/>
      <c r="D7790"/>
      <c r="E7790"/>
      <c r="F7790"/>
    </row>
    <row r="7791" spans="1:6" ht="21" customHeight="1" x14ac:dyDescent="0.25">
      <c r="A7791"/>
      <c r="B7791"/>
      <c r="C7791"/>
      <c r="D7791"/>
      <c r="E7791"/>
      <c r="F7791"/>
    </row>
    <row r="7792" spans="1:6" ht="21" customHeight="1" x14ac:dyDescent="0.25">
      <c r="A7792"/>
      <c r="B7792"/>
      <c r="C7792"/>
      <c r="D7792"/>
      <c r="E7792"/>
      <c r="F7792"/>
    </row>
    <row r="7793" spans="1:6" ht="21" customHeight="1" x14ac:dyDescent="0.25">
      <c r="A7793"/>
      <c r="B7793"/>
      <c r="C7793"/>
      <c r="D7793"/>
      <c r="E7793"/>
      <c r="F7793"/>
    </row>
    <row r="7794" spans="1:6" ht="21" customHeight="1" x14ac:dyDescent="0.25">
      <c r="A7794"/>
      <c r="B7794"/>
      <c r="C7794"/>
      <c r="D7794"/>
      <c r="E7794"/>
      <c r="F7794"/>
    </row>
    <row r="7795" spans="1:6" ht="21" customHeight="1" x14ac:dyDescent="0.25">
      <c r="A7795"/>
      <c r="B7795"/>
      <c r="C7795"/>
      <c r="D7795"/>
      <c r="E7795"/>
      <c r="F7795"/>
    </row>
    <row r="7796" spans="1:6" ht="23.1" customHeight="1" x14ac:dyDescent="0.25">
      <c r="A7796"/>
      <c r="B7796"/>
      <c r="C7796"/>
      <c r="D7796"/>
      <c r="E7796"/>
      <c r="F7796"/>
    </row>
    <row r="7797" spans="1:6" ht="21" customHeight="1" x14ac:dyDescent="0.25">
      <c r="A7797"/>
      <c r="B7797"/>
      <c r="C7797"/>
      <c r="D7797"/>
      <c r="E7797"/>
      <c r="F7797"/>
    </row>
    <row r="7798" spans="1:6" ht="21" customHeight="1" x14ac:dyDescent="0.25">
      <c r="A7798"/>
      <c r="B7798"/>
      <c r="C7798"/>
      <c r="D7798"/>
      <c r="E7798"/>
      <c r="F7798"/>
    </row>
    <row r="7799" spans="1:6" ht="21" customHeight="1" x14ac:dyDescent="0.25">
      <c r="A7799"/>
      <c r="B7799"/>
      <c r="C7799"/>
      <c r="D7799"/>
      <c r="E7799"/>
      <c r="F7799"/>
    </row>
    <row r="7800" spans="1:6" ht="21" customHeight="1" x14ac:dyDescent="0.25">
      <c r="A7800"/>
      <c r="B7800"/>
      <c r="C7800"/>
      <c r="D7800"/>
      <c r="E7800"/>
      <c r="F7800"/>
    </row>
    <row r="7801" spans="1:6" ht="21" customHeight="1" x14ac:dyDescent="0.25">
      <c r="A7801"/>
      <c r="B7801"/>
      <c r="C7801"/>
      <c r="D7801"/>
      <c r="E7801"/>
      <c r="F7801"/>
    </row>
    <row r="7802" spans="1:6" ht="21" customHeight="1" x14ac:dyDescent="0.25">
      <c r="A7802"/>
      <c r="B7802"/>
      <c r="C7802"/>
      <c r="D7802"/>
      <c r="E7802"/>
      <c r="F7802"/>
    </row>
    <row r="7803" spans="1:6" ht="21" customHeight="1" x14ac:dyDescent="0.25">
      <c r="A7803"/>
      <c r="B7803"/>
      <c r="C7803"/>
      <c r="D7803"/>
      <c r="E7803"/>
      <c r="F7803"/>
    </row>
    <row r="7804" spans="1:6" ht="21" customHeight="1" x14ac:dyDescent="0.25">
      <c r="A7804"/>
      <c r="B7804"/>
      <c r="C7804"/>
      <c r="D7804"/>
      <c r="E7804"/>
      <c r="F7804"/>
    </row>
    <row r="7805" spans="1:6" ht="21" customHeight="1" x14ac:dyDescent="0.25">
      <c r="A7805"/>
      <c r="B7805"/>
      <c r="C7805"/>
      <c r="D7805"/>
      <c r="E7805"/>
      <c r="F7805"/>
    </row>
    <row r="7806" spans="1:6" ht="21" customHeight="1" x14ac:dyDescent="0.25">
      <c r="A7806"/>
      <c r="B7806"/>
      <c r="C7806"/>
      <c r="D7806"/>
      <c r="E7806"/>
      <c r="F7806"/>
    </row>
    <row r="7807" spans="1:6" ht="21" customHeight="1" x14ac:dyDescent="0.25">
      <c r="A7807"/>
      <c r="B7807"/>
      <c r="C7807"/>
      <c r="D7807"/>
      <c r="E7807"/>
      <c r="F7807"/>
    </row>
    <row r="7808" spans="1:6" ht="21" customHeight="1" x14ac:dyDescent="0.25">
      <c r="A7808"/>
      <c r="B7808"/>
      <c r="C7808"/>
      <c r="D7808"/>
      <c r="E7808"/>
      <c r="F7808"/>
    </row>
    <row r="7809" spans="1:6" ht="39" customHeight="1" x14ac:dyDescent="0.25">
      <c r="A7809"/>
      <c r="B7809"/>
      <c r="C7809"/>
      <c r="D7809"/>
      <c r="E7809"/>
      <c r="F7809"/>
    </row>
    <row r="7810" spans="1:6" ht="21" customHeight="1" x14ac:dyDescent="0.25">
      <c r="A7810"/>
      <c r="B7810"/>
      <c r="C7810"/>
      <c r="D7810"/>
      <c r="E7810"/>
      <c r="F7810"/>
    </row>
    <row r="7811" spans="1:6" ht="39" customHeight="1" x14ac:dyDescent="0.25">
      <c r="A7811"/>
      <c r="B7811"/>
      <c r="C7811"/>
      <c r="D7811"/>
      <c r="E7811"/>
      <c r="F7811"/>
    </row>
    <row r="7812" spans="1:6" ht="21" customHeight="1" x14ac:dyDescent="0.25">
      <c r="A7812"/>
      <c r="B7812"/>
      <c r="C7812"/>
      <c r="D7812"/>
      <c r="E7812"/>
      <c r="F7812"/>
    </row>
    <row r="7813" spans="1:6" ht="21" customHeight="1" x14ac:dyDescent="0.25">
      <c r="A7813"/>
      <c r="B7813"/>
      <c r="C7813"/>
      <c r="D7813"/>
      <c r="E7813"/>
      <c r="F7813"/>
    </row>
    <row r="7814" spans="1:6" ht="21" customHeight="1" x14ac:dyDescent="0.25">
      <c r="A7814"/>
      <c r="B7814"/>
      <c r="C7814"/>
      <c r="D7814"/>
      <c r="E7814"/>
      <c r="F7814"/>
    </row>
    <row r="7815" spans="1:6" ht="21" customHeight="1" x14ac:dyDescent="0.25">
      <c r="A7815"/>
      <c r="B7815"/>
      <c r="C7815"/>
      <c r="D7815"/>
      <c r="E7815"/>
      <c r="F7815"/>
    </row>
    <row r="7816" spans="1:6" ht="21" customHeight="1" x14ac:dyDescent="0.25">
      <c r="A7816"/>
      <c r="B7816"/>
      <c r="C7816"/>
      <c r="D7816"/>
      <c r="E7816"/>
      <c r="F7816"/>
    </row>
    <row r="7817" spans="1:6" ht="21" customHeight="1" x14ac:dyDescent="0.25">
      <c r="A7817"/>
      <c r="B7817"/>
      <c r="C7817"/>
      <c r="D7817"/>
      <c r="E7817"/>
      <c r="F7817"/>
    </row>
    <row r="7818" spans="1:6" ht="21" customHeight="1" x14ac:dyDescent="0.25">
      <c r="A7818"/>
      <c r="B7818"/>
      <c r="C7818"/>
      <c r="D7818"/>
      <c r="E7818"/>
      <c r="F7818"/>
    </row>
    <row r="7819" spans="1:6" ht="21" customHeight="1" x14ac:dyDescent="0.25">
      <c r="A7819"/>
      <c r="B7819"/>
      <c r="C7819"/>
      <c r="D7819"/>
      <c r="E7819"/>
      <c r="F7819"/>
    </row>
    <row r="7820" spans="1:6" ht="21" customHeight="1" x14ac:dyDescent="0.25">
      <c r="A7820"/>
      <c r="B7820"/>
      <c r="C7820"/>
      <c r="D7820"/>
      <c r="E7820"/>
      <c r="F7820"/>
    </row>
    <row r="7821" spans="1:6" ht="21" customHeight="1" x14ac:dyDescent="0.25">
      <c r="A7821"/>
      <c r="B7821"/>
      <c r="C7821"/>
      <c r="D7821"/>
      <c r="E7821"/>
      <c r="F7821"/>
    </row>
    <row r="7822" spans="1:6" ht="21" customHeight="1" x14ac:dyDescent="0.25">
      <c r="A7822"/>
      <c r="B7822"/>
      <c r="C7822"/>
      <c r="D7822"/>
      <c r="E7822"/>
      <c r="F7822"/>
    </row>
    <row r="7823" spans="1:6" ht="23.1" customHeight="1" x14ac:dyDescent="0.25">
      <c r="A7823"/>
      <c r="B7823"/>
      <c r="C7823"/>
      <c r="D7823"/>
      <c r="E7823"/>
      <c r="F7823"/>
    </row>
    <row r="7824" spans="1:6" ht="21" customHeight="1" x14ac:dyDescent="0.25">
      <c r="A7824"/>
      <c r="B7824"/>
      <c r="C7824"/>
      <c r="D7824"/>
      <c r="E7824"/>
      <c r="F7824"/>
    </row>
    <row r="7825" spans="1:6" ht="21" customHeight="1" x14ac:dyDescent="0.25">
      <c r="A7825"/>
      <c r="B7825"/>
      <c r="C7825"/>
      <c r="D7825"/>
      <c r="E7825"/>
      <c r="F7825"/>
    </row>
    <row r="7826" spans="1:6" ht="21" customHeight="1" x14ac:dyDescent="0.25">
      <c r="A7826"/>
      <c r="B7826"/>
      <c r="C7826"/>
      <c r="D7826"/>
      <c r="E7826"/>
      <c r="F7826"/>
    </row>
    <row r="7827" spans="1:6" ht="21" customHeight="1" x14ac:dyDescent="0.25">
      <c r="A7827"/>
      <c r="B7827"/>
      <c r="C7827"/>
      <c r="D7827"/>
      <c r="E7827"/>
      <c r="F7827"/>
    </row>
    <row r="7828" spans="1:6" ht="21" customHeight="1" x14ac:dyDescent="0.25">
      <c r="A7828"/>
      <c r="B7828"/>
      <c r="C7828"/>
      <c r="D7828"/>
      <c r="E7828"/>
      <c r="F7828"/>
    </row>
    <row r="7829" spans="1:6" ht="21" customHeight="1" x14ac:dyDescent="0.25">
      <c r="A7829"/>
      <c r="B7829"/>
      <c r="C7829"/>
      <c r="D7829"/>
      <c r="E7829"/>
      <c r="F7829"/>
    </row>
    <row r="7830" spans="1:6" ht="57" customHeight="1" x14ac:dyDescent="0.25">
      <c r="A7830"/>
      <c r="B7830"/>
      <c r="C7830"/>
      <c r="D7830"/>
      <c r="E7830"/>
      <c r="F7830"/>
    </row>
    <row r="7831" spans="1:6" ht="39" customHeight="1" x14ac:dyDescent="0.25">
      <c r="A7831"/>
      <c r="B7831"/>
      <c r="C7831"/>
      <c r="D7831"/>
      <c r="E7831"/>
      <c r="F7831"/>
    </row>
    <row r="7832" spans="1:6" ht="39" customHeight="1" x14ac:dyDescent="0.25">
      <c r="A7832"/>
      <c r="B7832"/>
      <c r="C7832"/>
      <c r="D7832"/>
      <c r="E7832"/>
      <c r="F7832"/>
    </row>
    <row r="7833" spans="1:6" ht="21" customHeight="1" x14ac:dyDescent="0.25">
      <c r="A7833"/>
      <c r="B7833"/>
      <c r="C7833"/>
      <c r="D7833"/>
      <c r="E7833"/>
      <c r="F7833"/>
    </row>
    <row r="7834" spans="1:6" ht="21" customHeight="1" x14ac:dyDescent="0.25">
      <c r="A7834"/>
      <c r="B7834"/>
      <c r="C7834"/>
      <c r="D7834"/>
      <c r="E7834"/>
      <c r="F7834"/>
    </row>
    <row r="7835" spans="1:6" ht="21" customHeight="1" x14ac:dyDescent="0.25">
      <c r="A7835"/>
      <c r="B7835"/>
      <c r="C7835"/>
      <c r="D7835"/>
      <c r="E7835"/>
      <c r="F7835"/>
    </row>
    <row r="7836" spans="1:6" ht="39" customHeight="1" x14ac:dyDescent="0.25">
      <c r="A7836"/>
      <c r="B7836"/>
      <c r="C7836"/>
      <c r="D7836"/>
      <c r="E7836"/>
      <c r="F7836"/>
    </row>
    <row r="7837" spans="1:6" ht="21" customHeight="1" x14ac:dyDescent="0.25">
      <c r="A7837"/>
      <c r="B7837"/>
      <c r="C7837"/>
      <c r="D7837"/>
      <c r="E7837"/>
      <c r="F7837"/>
    </row>
    <row r="7838" spans="1:6" ht="39" customHeight="1" x14ac:dyDescent="0.25">
      <c r="A7838"/>
      <c r="B7838"/>
      <c r="C7838"/>
      <c r="D7838"/>
      <c r="E7838"/>
      <c r="F7838"/>
    </row>
    <row r="7839" spans="1:6" ht="21" customHeight="1" x14ac:dyDescent="0.25">
      <c r="A7839"/>
      <c r="B7839"/>
      <c r="C7839"/>
      <c r="D7839"/>
      <c r="E7839"/>
      <c r="F7839"/>
    </row>
    <row r="7840" spans="1:6" ht="21" customHeight="1" x14ac:dyDescent="0.25">
      <c r="A7840"/>
      <c r="B7840"/>
      <c r="C7840"/>
      <c r="D7840"/>
      <c r="E7840"/>
      <c r="F7840"/>
    </row>
    <row r="7841" spans="1:6" ht="21" customHeight="1" x14ac:dyDescent="0.25">
      <c r="A7841"/>
      <c r="B7841"/>
      <c r="C7841"/>
      <c r="D7841"/>
      <c r="E7841"/>
      <c r="F7841"/>
    </row>
    <row r="7842" spans="1:6" ht="21" customHeight="1" x14ac:dyDescent="0.25">
      <c r="A7842"/>
      <c r="B7842"/>
      <c r="C7842"/>
      <c r="D7842"/>
      <c r="E7842"/>
      <c r="F7842"/>
    </row>
    <row r="7843" spans="1:6" ht="21" customHeight="1" x14ac:dyDescent="0.25">
      <c r="A7843"/>
      <c r="B7843"/>
      <c r="C7843"/>
      <c r="D7843"/>
      <c r="E7843"/>
      <c r="F7843"/>
    </row>
    <row r="7844" spans="1:6" ht="21" customHeight="1" x14ac:dyDescent="0.25">
      <c r="A7844"/>
      <c r="B7844"/>
      <c r="C7844"/>
      <c r="D7844"/>
      <c r="E7844"/>
      <c r="F7844"/>
    </row>
    <row r="7845" spans="1:6" ht="21" customHeight="1" x14ac:dyDescent="0.25">
      <c r="A7845"/>
      <c r="B7845"/>
      <c r="C7845"/>
      <c r="D7845"/>
      <c r="E7845"/>
      <c r="F7845"/>
    </row>
    <row r="7846" spans="1:6" ht="21" customHeight="1" x14ac:dyDescent="0.25">
      <c r="A7846"/>
      <c r="B7846"/>
      <c r="C7846"/>
      <c r="D7846"/>
      <c r="E7846"/>
      <c r="F7846"/>
    </row>
    <row r="7847" spans="1:6" ht="21" customHeight="1" x14ac:dyDescent="0.25">
      <c r="A7847"/>
      <c r="B7847"/>
      <c r="C7847"/>
      <c r="D7847"/>
      <c r="E7847"/>
      <c r="F7847"/>
    </row>
    <row r="7848" spans="1:6" ht="21" customHeight="1" x14ac:dyDescent="0.25">
      <c r="A7848"/>
      <c r="B7848"/>
      <c r="C7848"/>
      <c r="D7848"/>
      <c r="E7848"/>
      <c r="F7848"/>
    </row>
    <row r="7849" spans="1:6" ht="21" customHeight="1" x14ac:dyDescent="0.25">
      <c r="A7849"/>
      <c r="B7849"/>
      <c r="C7849"/>
      <c r="D7849"/>
      <c r="E7849"/>
      <c r="F7849"/>
    </row>
    <row r="7850" spans="1:6" ht="23.1" customHeight="1" x14ac:dyDescent="0.25">
      <c r="A7850"/>
      <c r="B7850"/>
      <c r="C7850"/>
      <c r="D7850"/>
      <c r="E7850"/>
      <c r="F7850"/>
    </row>
    <row r="7851" spans="1:6" ht="21" customHeight="1" x14ac:dyDescent="0.25">
      <c r="A7851"/>
      <c r="B7851"/>
      <c r="C7851"/>
      <c r="D7851"/>
      <c r="E7851"/>
      <c r="F7851"/>
    </row>
    <row r="7852" spans="1:6" ht="21" customHeight="1" x14ac:dyDescent="0.25">
      <c r="A7852"/>
      <c r="B7852"/>
      <c r="C7852"/>
      <c r="D7852"/>
      <c r="E7852"/>
      <c r="F7852"/>
    </row>
    <row r="7853" spans="1:6" ht="21" customHeight="1" x14ac:dyDescent="0.25">
      <c r="A7853"/>
      <c r="B7853"/>
      <c r="C7853"/>
      <c r="D7853"/>
      <c r="E7853"/>
      <c r="F7853"/>
    </row>
    <row r="7854" spans="1:6" ht="21" customHeight="1" x14ac:dyDescent="0.25">
      <c r="A7854"/>
      <c r="B7854"/>
      <c r="C7854"/>
      <c r="D7854"/>
      <c r="E7854"/>
      <c r="F7854"/>
    </row>
    <row r="7855" spans="1:6" ht="21" customHeight="1" x14ac:dyDescent="0.25">
      <c r="A7855"/>
      <c r="B7855"/>
      <c r="C7855"/>
      <c r="D7855"/>
      <c r="E7855"/>
      <c r="F7855"/>
    </row>
    <row r="7856" spans="1:6" ht="21" customHeight="1" x14ac:dyDescent="0.25">
      <c r="A7856"/>
      <c r="B7856"/>
      <c r="C7856"/>
      <c r="D7856"/>
      <c r="E7856"/>
      <c r="F7856"/>
    </row>
    <row r="7857" spans="1:6" ht="21" customHeight="1" x14ac:dyDescent="0.25">
      <c r="A7857"/>
      <c r="B7857"/>
      <c r="C7857"/>
      <c r="D7857"/>
      <c r="E7857"/>
      <c r="F7857"/>
    </row>
    <row r="7858" spans="1:6" ht="39" customHeight="1" x14ac:dyDescent="0.25">
      <c r="A7858"/>
      <c r="B7858"/>
      <c r="C7858"/>
      <c r="D7858"/>
      <c r="E7858"/>
      <c r="F7858"/>
    </row>
    <row r="7859" spans="1:6" ht="21" customHeight="1" x14ac:dyDescent="0.25">
      <c r="A7859"/>
      <c r="B7859"/>
      <c r="C7859"/>
      <c r="D7859"/>
      <c r="E7859"/>
      <c r="F7859"/>
    </row>
    <row r="7860" spans="1:6" ht="21" customHeight="1" x14ac:dyDescent="0.25">
      <c r="A7860"/>
      <c r="B7860"/>
      <c r="C7860"/>
      <c r="D7860"/>
      <c r="E7860"/>
      <c r="F7860"/>
    </row>
    <row r="7861" spans="1:6" ht="21" customHeight="1" x14ac:dyDescent="0.25">
      <c r="A7861"/>
      <c r="B7861"/>
      <c r="C7861"/>
      <c r="D7861"/>
      <c r="E7861"/>
      <c r="F7861"/>
    </row>
    <row r="7862" spans="1:6" ht="39" customHeight="1" x14ac:dyDescent="0.25">
      <c r="A7862"/>
      <c r="B7862"/>
      <c r="C7862"/>
      <c r="D7862"/>
      <c r="E7862"/>
      <c r="F7862"/>
    </row>
    <row r="7863" spans="1:6" ht="21" customHeight="1" x14ac:dyDescent="0.25">
      <c r="A7863"/>
      <c r="B7863"/>
      <c r="C7863"/>
      <c r="D7863"/>
      <c r="E7863"/>
      <c r="F7863"/>
    </row>
    <row r="7864" spans="1:6" ht="39" customHeight="1" x14ac:dyDescent="0.25">
      <c r="A7864"/>
      <c r="B7864"/>
      <c r="C7864"/>
      <c r="D7864"/>
      <c r="E7864"/>
      <c r="F7864"/>
    </row>
    <row r="7865" spans="1:6" ht="21" customHeight="1" x14ac:dyDescent="0.25">
      <c r="A7865"/>
      <c r="B7865"/>
      <c r="C7865"/>
      <c r="D7865"/>
      <c r="E7865"/>
      <c r="F7865"/>
    </row>
    <row r="7866" spans="1:6" ht="21" customHeight="1" x14ac:dyDescent="0.25">
      <c r="A7866"/>
      <c r="B7866"/>
      <c r="C7866"/>
      <c r="D7866"/>
      <c r="E7866"/>
      <c r="F7866"/>
    </row>
    <row r="7867" spans="1:6" ht="21" customHeight="1" x14ac:dyDescent="0.25">
      <c r="A7867"/>
      <c r="B7867"/>
      <c r="C7867"/>
      <c r="D7867"/>
      <c r="E7867"/>
      <c r="F7867"/>
    </row>
    <row r="7868" spans="1:6" ht="21" customHeight="1" x14ac:dyDescent="0.25">
      <c r="A7868"/>
      <c r="B7868"/>
      <c r="C7868"/>
      <c r="D7868"/>
      <c r="E7868"/>
      <c r="F7868"/>
    </row>
    <row r="7869" spans="1:6" ht="21" customHeight="1" x14ac:dyDescent="0.25">
      <c r="A7869"/>
      <c r="B7869"/>
      <c r="C7869"/>
      <c r="D7869"/>
      <c r="E7869"/>
      <c r="F7869"/>
    </row>
    <row r="7870" spans="1:6" ht="21" customHeight="1" x14ac:dyDescent="0.25">
      <c r="A7870"/>
      <c r="B7870"/>
      <c r="C7870"/>
      <c r="D7870"/>
      <c r="E7870"/>
      <c r="F7870"/>
    </row>
    <row r="7871" spans="1:6" ht="21" customHeight="1" x14ac:dyDescent="0.25">
      <c r="A7871"/>
      <c r="B7871"/>
      <c r="C7871"/>
      <c r="D7871"/>
      <c r="E7871"/>
      <c r="F7871"/>
    </row>
    <row r="7872" spans="1:6" ht="21" customHeight="1" x14ac:dyDescent="0.25">
      <c r="A7872"/>
      <c r="B7872"/>
      <c r="C7872"/>
      <c r="D7872"/>
      <c r="E7872"/>
      <c r="F7872"/>
    </row>
    <row r="7873" spans="1:6" ht="21" customHeight="1" x14ac:dyDescent="0.25">
      <c r="A7873"/>
      <c r="B7873"/>
      <c r="C7873"/>
      <c r="D7873"/>
      <c r="E7873"/>
      <c r="F7873"/>
    </row>
    <row r="7874" spans="1:6" ht="21" customHeight="1" x14ac:dyDescent="0.25">
      <c r="A7874"/>
      <c r="B7874"/>
      <c r="C7874"/>
      <c r="D7874"/>
      <c r="E7874"/>
      <c r="F7874"/>
    </row>
    <row r="7875" spans="1:6" ht="21" customHeight="1" x14ac:dyDescent="0.25">
      <c r="A7875"/>
      <c r="B7875"/>
      <c r="C7875"/>
      <c r="D7875"/>
      <c r="E7875"/>
      <c r="F7875"/>
    </row>
    <row r="7876" spans="1:6" ht="23.1" customHeight="1" x14ac:dyDescent="0.25">
      <c r="A7876"/>
      <c r="B7876"/>
      <c r="C7876"/>
      <c r="D7876"/>
      <c r="E7876"/>
      <c r="F7876"/>
    </row>
    <row r="7877" spans="1:6" ht="21" customHeight="1" x14ac:dyDescent="0.25">
      <c r="A7877"/>
      <c r="B7877"/>
      <c r="C7877"/>
      <c r="D7877"/>
      <c r="E7877"/>
      <c r="F7877"/>
    </row>
    <row r="7878" spans="1:6" ht="21" customHeight="1" x14ac:dyDescent="0.25">
      <c r="A7878"/>
      <c r="B7878"/>
      <c r="C7878"/>
      <c r="D7878"/>
      <c r="E7878"/>
      <c r="F7878"/>
    </row>
    <row r="7879" spans="1:6" ht="21" customHeight="1" x14ac:dyDescent="0.25">
      <c r="A7879"/>
      <c r="B7879"/>
      <c r="C7879"/>
      <c r="D7879"/>
      <c r="E7879"/>
      <c r="F7879"/>
    </row>
    <row r="7880" spans="1:6" ht="21" customHeight="1" x14ac:dyDescent="0.25">
      <c r="A7880"/>
      <c r="B7880"/>
      <c r="C7880"/>
      <c r="D7880"/>
      <c r="E7880"/>
      <c r="F7880"/>
    </row>
    <row r="7881" spans="1:6" ht="21" customHeight="1" x14ac:dyDescent="0.25">
      <c r="A7881"/>
      <c r="B7881"/>
      <c r="C7881"/>
      <c r="D7881"/>
      <c r="E7881"/>
      <c r="F7881"/>
    </row>
    <row r="7882" spans="1:6" ht="21" customHeight="1" x14ac:dyDescent="0.25">
      <c r="A7882"/>
      <c r="B7882"/>
      <c r="C7882"/>
      <c r="D7882"/>
      <c r="E7882"/>
      <c r="F7882"/>
    </row>
    <row r="7883" spans="1:6" ht="21" customHeight="1" x14ac:dyDescent="0.25">
      <c r="A7883"/>
      <c r="B7883"/>
      <c r="C7883"/>
      <c r="D7883"/>
      <c r="E7883"/>
      <c r="F7883"/>
    </row>
    <row r="7884" spans="1:6" ht="21" customHeight="1" x14ac:dyDescent="0.25">
      <c r="A7884"/>
      <c r="B7884"/>
      <c r="C7884"/>
      <c r="D7884"/>
      <c r="E7884"/>
      <c r="F7884"/>
    </row>
    <row r="7885" spans="1:6" ht="21" customHeight="1" x14ac:dyDescent="0.25">
      <c r="A7885"/>
      <c r="B7885"/>
      <c r="C7885"/>
      <c r="D7885"/>
      <c r="E7885"/>
      <c r="F7885"/>
    </row>
    <row r="7886" spans="1:6" ht="21" customHeight="1" x14ac:dyDescent="0.25">
      <c r="A7886"/>
      <c r="B7886"/>
      <c r="C7886"/>
      <c r="D7886"/>
      <c r="E7886"/>
      <c r="F7886"/>
    </row>
    <row r="7887" spans="1:6" ht="21" customHeight="1" x14ac:dyDescent="0.25">
      <c r="A7887"/>
      <c r="B7887"/>
      <c r="C7887"/>
      <c r="D7887"/>
      <c r="E7887"/>
      <c r="F7887"/>
    </row>
    <row r="7888" spans="1:6" ht="21" customHeight="1" x14ac:dyDescent="0.25">
      <c r="A7888"/>
      <c r="B7888"/>
      <c r="C7888"/>
      <c r="D7888"/>
      <c r="E7888"/>
      <c r="F7888"/>
    </row>
    <row r="7889" spans="1:6" ht="39" customHeight="1" x14ac:dyDescent="0.25">
      <c r="A7889"/>
      <c r="B7889"/>
      <c r="C7889"/>
      <c r="D7889"/>
      <c r="E7889"/>
      <c r="F7889"/>
    </row>
    <row r="7890" spans="1:6" ht="21" customHeight="1" x14ac:dyDescent="0.25">
      <c r="A7890"/>
      <c r="B7890"/>
      <c r="C7890"/>
      <c r="D7890"/>
      <c r="E7890"/>
      <c r="F7890"/>
    </row>
    <row r="7891" spans="1:6" ht="39" customHeight="1" x14ac:dyDescent="0.25">
      <c r="A7891"/>
      <c r="B7891"/>
      <c r="C7891"/>
      <c r="D7891"/>
      <c r="E7891"/>
      <c r="F7891"/>
    </row>
    <row r="7892" spans="1:6" ht="21" customHeight="1" x14ac:dyDescent="0.25">
      <c r="A7892"/>
      <c r="B7892"/>
      <c r="C7892"/>
      <c r="D7892"/>
      <c r="E7892"/>
      <c r="F7892"/>
    </row>
    <row r="7893" spans="1:6" ht="21" customHeight="1" x14ac:dyDescent="0.25">
      <c r="A7893"/>
      <c r="B7893"/>
      <c r="C7893"/>
      <c r="D7893"/>
      <c r="E7893"/>
      <c r="F7893"/>
    </row>
    <row r="7894" spans="1:6" ht="21" customHeight="1" x14ac:dyDescent="0.25">
      <c r="A7894"/>
      <c r="B7894"/>
      <c r="C7894"/>
      <c r="D7894"/>
      <c r="E7894"/>
      <c r="F7894"/>
    </row>
    <row r="7895" spans="1:6" ht="21" customHeight="1" x14ac:dyDescent="0.25">
      <c r="A7895"/>
      <c r="B7895"/>
      <c r="C7895"/>
      <c r="D7895"/>
      <c r="E7895"/>
      <c r="F7895"/>
    </row>
    <row r="7896" spans="1:6" ht="21" customHeight="1" x14ac:dyDescent="0.25">
      <c r="A7896"/>
      <c r="B7896"/>
      <c r="C7896"/>
      <c r="D7896"/>
      <c r="E7896"/>
      <c r="F7896"/>
    </row>
    <row r="7897" spans="1:6" ht="21" customHeight="1" x14ac:dyDescent="0.25">
      <c r="A7897"/>
      <c r="B7897"/>
      <c r="C7897"/>
      <c r="D7897"/>
      <c r="E7897"/>
      <c r="F7897"/>
    </row>
    <row r="7898" spans="1:6" ht="21" customHeight="1" x14ac:dyDescent="0.25">
      <c r="A7898"/>
      <c r="B7898"/>
      <c r="C7898"/>
      <c r="D7898"/>
      <c r="E7898"/>
      <c r="F7898"/>
    </row>
    <row r="7899" spans="1:6" ht="21" customHeight="1" x14ac:dyDescent="0.25">
      <c r="A7899"/>
      <c r="B7899"/>
      <c r="C7899"/>
      <c r="D7899"/>
      <c r="E7899"/>
      <c r="F7899"/>
    </row>
    <row r="7900" spans="1:6" ht="21" customHeight="1" x14ac:dyDescent="0.25">
      <c r="A7900"/>
      <c r="B7900"/>
      <c r="C7900"/>
      <c r="D7900"/>
      <c r="E7900"/>
      <c r="F7900"/>
    </row>
    <row r="7901" spans="1:6" ht="21" customHeight="1" x14ac:dyDescent="0.25">
      <c r="A7901"/>
      <c r="B7901"/>
      <c r="C7901"/>
      <c r="D7901"/>
      <c r="E7901"/>
      <c r="F7901"/>
    </row>
    <row r="7902" spans="1:6" ht="21" customHeight="1" x14ac:dyDescent="0.25">
      <c r="A7902"/>
      <c r="B7902"/>
      <c r="C7902"/>
      <c r="D7902"/>
      <c r="E7902"/>
      <c r="F7902"/>
    </row>
    <row r="7903" spans="1:6" ht="23.1" customHeight="1" x14ac:dyDescent="0.25">
      <c r="A7903"/>
      <c r="B7903"/>
      <c r="C7903"/>
      <c r="D7903"/>
      <c r="E7903"/>
      <c r="F7903"/>
    </row>
    <row r="7904" spans="1:6" ht="21" customHeight="1" x14ac:dyDescent="0.25">
      <c r="A7904"/>
      <c r="B7904"/>
      <c r="C7904"/>
      <c r="D7904"/>
      <c r="E7904"/>
      <c r="F7904"/>
    </row>
    <row r="7905" spans="1:6" ht="21" customHeight="1" x14ac:dyDescent="0.25">
      <c r="A7905"/>
      <c r="B7905"/>
      <c r="C7905"/>
      <c r="D7905"/>
      <c r="E7905"/>
      <c r="F7905"/>
    </row>
    <row r="7906" spans="1:6" ht="21" customHeight="1" x14ac:dyDescent="0.25">
      <c r="A7906"/>
      <c r="B7906"/>
      <c r="C7906"/>
      <c r="D7906"/>
      <c r="E7906"/>
      <c r="F7906"/>
    </row>
    <row r="7907" spans="1:6" ht="21" customHeight="1" x14ac:dyDescent="0.25">
      <c r="A7907"/>
      <c r="B7907"/>
      <c r="C7907"/>
      <c r="D7907"/>
      <c r="E7907"/>
      <c r="F7907"/>
    </row>
    <row r="7908" spans="1:6" ht="21" customHeight="1" x14ac:dyDescent="0.25">
      <c r="A7908"/>
      <c r="B7908"/>
      <c r="C7908"/>
      <c r="D7908"/>
      <c r="E7908"/>
      <c r="F7908"/>
    </row>
    <row r="7909" spans="1:6" ht="21" customHeight="1" x14ac:dyDescent="0.25">
      <c r="A7909"/>
      <c r="B7909"/>
      <c r="C7909"/>
      <c r="D7909"/>
      <c r="E7909"/>
      <c r="F7909"/>
    </row>
    <row r="7910" spans="1:6" ht="39" customHeight="1" x14ac:dyDescent="0.25">
      <c r="A7910"/>
      <c r="B7910"/>
      <c r="C7910"/>
      <c r="D7910"/>
      <c r="E7910"/>
      <c r="F7910"/>
    </row>
    <row r="7911" spans="1:6" ht="21" customHeight="1" x14ac:dyDescent="0.25">
      <c r="A7911"/>
      <c r="B7911"/>
      <c r="C7911"/>
      <c r="D7911"/>
      <c r="E7911"/>
      <c r="F7911"/>
    </row>
    <row r="7912" spans="1:6" ht="21" customHeight="1" x14ac:dyDescent="0.25">
      <c r="A7912"/>
      <c r="B7912"/>
      <c r="C7912"/>
      <c r="D7912"/>
      <c r="E7912"/>
      <c r="F7912"/>
    </row>
    <row r="7913" spans="1:6" ht="21" customHeight="1" x14ac:dyDescent="0.25">
      <c r="A7913"/>
      <c r="B7913"/>
      <c r="C7913"/>
      <c r="D7913"/>
      <c r="E7913"/>
      <c r="F7913"/>
    </row>
    <row r="7914" spans="1:6" ht="39" customHeight="1" x14ac:dyDescent="0.25">
      <c r="A7914"/>
      <c r="B7914"/>
      <c r="C7914"/>
      <c r="D7914"/>
      <c r="E7914"/>
      <c r="F7914"/>
    </row>
    <row r="7915" spans="1:6" ht="21" customHeight="1" x14ac:dyDescent="0.25">
      <c r="A7915"/>
      <c r="B7915"/>
      <c r="C7915"/>
      <c r="D7915"/>
      <c r="E7915"/>
      <c r="F7915"/>
    </row>
    <row r="7916" spans="1:6" ht="39" customHeight="1" x14ac:dyDescent="0.25">
      <c r="A7916"/>
      <c r="B7916"/>
      <c r="C7916"/>
      <c r="D7916"/>
      <c r="E7916"/>
      <c r="F7916"/>
    </row>
    <row r="7917" spans="1:6" ht="21" customHeight="1" x14ac:dyDescent="0.25">
      <c r="A7917"/>
      <c r="B7917"/>
      <c r="C7917"/>
      <c r="D7917"/>
      <c r="E7917"/>
      <c r="F7917"/>
    </row>
    <row r="7918" spans="1:6" ht="21" customHeight="1" x14ac:dyDescent="0.25">
      <c r="A7918"/>
      <c r="B7918"/>
      <c r="C7918"/>
      <c r="D7918"/>
      <c r="E7918"/>
      <c r="F7918"/>
    </row>
    <row r="7919" spans="1:6" ht="21" customHeight="1" x14ac:dyDescent="0.25">
      <c r="A7919"/>
      <c r="B7919"/>
      <c r="C7919"/>
      <c r="D7919"/>
      <c r="E7919"/>
      <c r="F7919"/>
    </row>
    <row r="7920" spans="1:6" ht="21" customHeight="1" x14ac:dyDescent="0.25">
      <c r="A7920"/>
      <c r="B7920"/>
      <c r="C7920"/>
      <c r="D7920"/>
      <c r="E7920"/>
      <c r="F7920"/>
    </row>
    <row r="7921" spans="1:6" ht="21" customHeight="1" x14ac:dyDescent="0.25">
      <c r="A7921"/>
      <c r="B7921"/>
      <c r="C7921"/>
      <c r="D7921"/>
      <c r="E7921"/>
      <c r="F7921"/>
    </row>
    <row r="7922" spans="1:6" ht="21" customHeight="1" x14ac:dyDescent="0.25">
      <c r="A7922"/>
      <c r="B7922"/>
      <c r="C7922"/>
      <c r="D7922"/>
      <c r="E7922"/>
      <c r="F7922"/>
    </row>
    <row r="7923" spans="1:6" ht="21" customHeight="1" x14ac:dyDescent="0.25">
      <c r="A7923"/>
      <c r="B7923"/>
      <c r="C7923"/>
      <c r="D7923"/>
      <c r="E7923"/>
      <c r="F7923"/>
    </row>
    <row r="7924" spans="1:6" ht="21" customHeight="1" x14ac:dyDescent="0.25">
      <c r="A7924"/>
      <c r="B7924"/>
      <c r="C7924"/>
      <c r="D7924"/>
      <c r="E7924"/>
      <c r="F7924"/>
    </row>
    <row r="7925" spans="1:6" ht="21" customHeight="1" x14ac:dyDescent="0.25">
      <c r="A7925"/>
      <c r="B7925"/>
      <c r="C7925"/>
      <c r="D7925"/>
      <c r="E7925"/>
      <c r="F7925"/>
    </row>
    <row r="7926" spans="1:6" ht="21" customHeight="1" x14ac:dyDescent="0.25">
      <c r="A7926"/>
      <c r="B7926"/>
      <c r="C7926"/>
      <c r="D7926"/>
      <c r="E7926"/>
      <c r="F7926"/>
    </row>
    <row r="7927" spans="1:6" ht="21" customHeight="1" x14ac:dyDescent="0.25">
      <c r="A7927"/>
      <c r="B7927"/>
      <c r="C7927"/>
      <c r="D7927"/>
      <c r="E7927"/>
      <c r="F7927"/>
    </row>
    <row r="7928" spans="1:6" ht="23.1" customHeight="1" x14ac:dyDescent="0.25">
      <c r="A7928"/>
      <c r="B7928"/>
      <c r="C7928"/>
      <c r="D7928"/>
      <c r="E7928"/>
      <c r="F7928"/>
    </row>
    <row r="7929" spans="1:6" ht="21" customHeight="1" x14ac:dyDescent="0.25">
      <c r="A7929"/>
      <c r="B7929"/>
      <c r="C7929"/>
      <c r="D7929"/>
      <c r="E7929"/>
      <c r="F7929"/>
    </row>
    <row r="7930" spans="1:6" ht="21" customHeight="1" x14ac:dyDescent="0.25">
      <c r="A7930"/>
      <c r="B7930"/>
      <c r="C7930"/>
      <c r="D7930"/>
      <c r="E7930"/>
      <c r="F7930"/>
    </row>
    <row r="7931" spans="1:6" ht="21" customHeight="1" x14ac:dyDescent="0.25">
      <c r="A7931"/>
      <c r="B7931"/>
      <c r="C7931"/>
      <c r="D7931"/>
      <c r="E7931"/>
      <c r="F7931"/>
    </row>
    <row r="7932" spans="1:6" ht="21" customHeight="1" x14ac:dyDescent="0.25">
      <c r="A7932"/>
      <c r="B7932"/>
      <c r="C7932"/>
      <c r="D7932"/>
      <c r="E7932"/>
      <c r="F7932"/>
    </row>
    <row r="7933" spans="1:6" ht="21" customHeight="1" x14ac:dyDescent="0.25">
      <c r="A7933"/>
      <c r="B7933"/>
      <c r="C7933"/>
      <c r="D7933"/>
      <c r="E7933"/>
      <c r="F7933"/>
    </row>
    <row r="7934" spans="1:6" ht="21" customHeight="1" x14ac:dyDescent="0.25">
      <c r="A7934"/>
      <c r="B7934"/>
      <c r="C7934"/>
      <c r="D7934"/>
      <c r="E7934"/>
      <c r="F7934"/>
    </row>
    <row r="7935" spans="1:6" ht="21" customHeight="1" x14ac:dyDescent="0.25">
      <c r="A7935"/>
      <c r="B7935"/>
      <c r="C7935"/>
      <c r="D7935"/>
      <c r="E7935"/>
      <c r="F7935"/>
    </row>
    <row r="7936" spans="1:6" ht="21" customHeight="1" x14ac:dyDescent="0.25">
      <c r="A7936"/>
      <c r="B7936"/>
      <c r="C7936"/>
      <c r="D7936"/>
      <c r="E7936"/>
      <c r="F7936"/>
    </row>
    <row r="7937" spans="1:6" ht="21" customHeight="1" x14ac:dyDescent="0.25">
      <c r="A7937"/>
      <c r="B7937"/>
      <c r="C7937"/>
      <c r="D7937"/>
      <c r="E7937"/>
      <c r="F7937"/>
    </row>
    <row r="7938" spans="1:6" ht="21" customHeight="1" x14ac:dyDescent="0.25">
      <c r="A7938"/>
      <c r="B7938"/>
      <c r="C7938"/>
      <c r="D7938"/>
      <c r="E7938"/>
      <c r="F7938"/>
    </row>
    <row r="7939" spans="1:6" ht="21" customHeight="1" x14ac:dyDescent="0.25">
      <c r="A7939"/>
      <c r="B7939"/>
      <c r="C7939"/>
      <c r="D7939"/>
      <c r="E7939"/>
      <c r="F7939"/>
    </row>
    <row r="7940" spans="1:6" ht="39" customHeight="1" x14ac:dyDescent="0.25">
      <c r="A7940"/>
      <c r="B7940"/>
      <c r="C7940"/>
      <c r="D7940"/>
      <c r="E7940"/>
      <c r="F7940"/>
    </row>
    <row r="7941" spans="1:6" ht="21" customHeight="1" x14ac:dyDescent="0.25">
      <c r="A7941"/>
      <c r="B7941"/>
      <c r="C7941"/>
      <c r="D7941"/>
      <c r="E7941"/>
      <c r="F7941"/>
    </row>
    <row r="7942" spans="1:6" ht="39" customHeight="1" x14ac:dyDescent="0.25">
      <c r="A7942"/>
      <c r="B7942"/>
      <c r="C7942"/>
      <c r="D7942"/>
      <c r="E7942"/>
      <c r="F7942"/>
    </row>
    <row r="7943" spans="1:6" ht="21" customHeight="1" x14ac:dyDescent="0.25">
      <c r="A7943"/>
      <c r="B7943"/>
      <c r="C7943"/>
      <c r="D7943"/>
      <c r="E7943"/>
      <c r="F7943"/>
    </row>
    <row r="7944" spans="1:6" ht="21" customHeight="1" x14ac:dyDescent="0.25">
      <c r="A7944"/>
      <c r="B7944"/>
      <c r="C7944"/>
      <c r="D7944"/>
      <c r="E7944"/>
      <c r="F7944"/>
    </row>
    <row r="7945" spans="1:6" ht="21" customHeight="1" x14ac:dyDescent="0.25">
      <c r="A7945"/>
      <c r="B7945"/>
      <c r="C7945"/>
      <c r="D7945"/>
      <c r="E7945"/>
      <c r="F7945"/>
    </row>
    <row r="7946" spans="1:6" ht="21" customHeight="1" x14ac:dyDescent="0.25">
      <c r="A7946"/>
      <c r="B7946"/>
      <c r="C7946"/>
      <c r="D7946"/>
      <c r="E7946"/>
      <c r="F7946"/>
    </row>
    <row r="7947" spans="1:6" ht="21" customHeight="1" x14ac:dyDescent="0.25">
      <c r="A7947"/>
      <c r="B7947"/>
      <c r="C7947"/>
      <c r="D7947"/>
      <c r="E7947"/>
      <c r="F7947"/>
    </row>
    <row r="7948" spans="1:6" ht="21" customHeight="1" x14ac:dyDescent="0.25">
      <c r="A7948"/>
      <c r="B7948"/>
      <c r="C7948"/>
      <c r="D7948"/>
      <c r="E7948"/>
      <c r="F7948"/>
    </row>
    <row r="7949" spans="1:6" ht="21" customHeight="1" x14ac:dyDescent="0.25">
      <c r="A7949"/>
      <c r="B7949"/>
      <c r="C7949"/>
      <c r="D7949"/>
      <c r="E7949"/>
      <c r="F7949"/>
    </row>
    <row r="7950" spans="1:6" ht="21" customHeight="1" x14ac:dyDescent="0.25">
      <c r="A7950"/>
      <c r="B7950"/>
      <c r="C7950"/>
      <c r="D7950"/>
      <c r="E7950"/>
      <c r="F7950"/>
    </row>
    <row r="7951" spans="1:6" ht="21" customHeight="1" x14ac:dyDescent="0.25">
      <c r="A7951"/>
      <c r="B7951"/>
      <c r="C7951"/>
      <c r="D7951"/>
      <c r="E7951"/>
      <c r="F7951"/>
    </row>
    <row r="7952" spans="1:6" ht="21" customHeight="1" x14ac:dyDescent="0.25">
      <c r="A7952"/>
      <c r="B7952"/>
      <c r="C7952"/>
      <c r="D7952"/>
      <c r="E7952"/>
      <c r="F7952"/>
    </row>
    <row r="7953" spans="1:6" ht="21" customHeight="1" x14ac:dyDescent="0.25">
      <c r="A7953"/>
      <c r="B7953"/>
      <c r="C7953"/>
      <c r="D7953"/>
      <c r="E7953"/>
      <c r="F7953"/>
    </row>
    <row r="7954" spans="1:6" ht="23.1" customHeight="1" x14ac:dyDescent="0.25">
      <c r="A7954"/>
      <c r="B7954"/>
      <c r="C7954"/>
      <c r="D7954"/>
      <c r="E7954"/>
      <c r="F7954"/>
    </row>
    <row r="7955" spans="1:6" ht="21" customHeight="1" x14ac:dyDescent="0.25">
      <c r="A7955"/>
      <c r="B7955"/>
      <c r="C7955"/>
      <c r="D7955"/>
      <c r="E7955"/>
      <c r="F7955"/>
    </row>
    <row r="7956" spans="1:6" ht="21" customHeight="1" x14ac:dyDescent="0.25">
      <c r="A7956"/>
      <c r="B7956"/>
      <c r="C7956"/>
      <c r="D7956"/>
      <c r="E7956"/>
      <c r="F7956"/>
    </row>
    <row r="7957" spans="1:6" ht="21" customHeight="1" x14ac:dyDescent="0.25">
      <c r="A7957"/>
      <c r="B7957"/>
      <c r="C7957"/>
      <c r="D7957"/>
      <c r="E7957"/>
      <c r="F7957"/>
    </row>
    <row r="7958" spans="1:6" ht="21" customHeight="1" x14ac:dyDescent="0.25">
      <c r="A7958"/>
      <c r="B7958"/>
      <c r="C7958"/>
      <c r="D7958"/>
      <c r="E7958"/>
      <c r="F7958"/>
    </row>
    <row r="7959" spans="1:6" ht="21" customHeight="1" x14ac:dyDescent="0.25">
      <c r="A7959"/>
      <c r="B7959"/>
      <c r="C7959"/>
      <c r="D7959"/>
      <c r="E7959"/>
      <c r="F7959"/>
    </row>
    <row r="7960" spans="1:6" ht="21" customHeight="1" x14ac:dyDescent="0.25">
      <c r="A7960"/>
      <c r="B7960"/>
      <c r="C7960"/>
      <c r="D7960"/>
      <c r="E7960"/>
      <c r="F7960"/>
    </row>
    <row r="7961" spans="1:6" ht="21" customHeight="1" x14ac:dyDescent="0.25">
      <c r="A7961"/>
      <c r="B7961"/>
      <c r="C7961"/>
      <c r="D7961"/>
      <c r="E7961"/>
      <c r="F7961"/>
    </row>
    <row r="7962" spans="1:6" ht="21" customHeight="1" x14ac:dyDescent="0.25">
      <c r="A7962"/>
      <c r="B7962"/>
      <c r="C7962"/>
      <c r="D7962"/>
      <c r="E7962"/>
      <c r="F7962"/>
    </row>
    <row r="7963" spans="1:6" ht="21" customHeight="1" x14ac:dyDescent="0.25">
      <c r="A7963"/>
      <c r="B7963"/>
      <c r="C7963"/>
      <c r="D7963"/>
      <c r="E7963"/>
      <c r="F7963"/>
    </row>
    <row r="7964" spans="1:6" ht="21" customHeight="1" x14ac:dyDescent="0.25">
      <c r="A7964"/>
      <c r="B7964"/>
      <c r="C7964"/>
      <c r="D7964"/>
      <c r="E7964"/>
      <c r="F7964"/>
    </row>
    <row r="7965" spans="1:6" ht="21" customHeight="1" x14ac:dyDescent="0.25">
      <c r="A7965"/>
      <c r="B7965"/>
      <c r="C7965"/>
      <c r="D7965"/>
      <c r="E7965"/>
      <c r="F7965"/>
    </row>
    <row r="7966" spans="1:6" ht="39" customHeight="1" x14ac:dyDescent="0.25">
      <c r="A7966"/>
      <c r="B7966"/>
      <c r="C7966"/>
      <c r="D7966"/>
      <c r="E7966"/>
      <c r="F7966"/>
    </row>
    <row r="7967" spans="1:6" ht="21" customHeight="1" x14ac:dyDescent="0.25">
      <c r="A7967"/>
      <c r="B7967"/>
      <c r="C7967"/>
      <c r="D7967"/>
      <c r="E7967"/>
      <c r="F7967"/>
    </row>
    <row r="7968" spans="1:6" ht="39" customHeight="1" x14ac:dyDescent="0.25">
      <c r="A7968"/>
      <c r="B7968"/>
      <c r="C7968"/>
      <c r="D7968"/>
      <c r="E7968"/>
      <c r="F7968"/>
    </row>
    <row r="7969" spans="1:6" ht="21" customHeight="1" x14ac:dyDescent="0.25">
      <c r="A7969"/>
      <c r="B7969"/>
      <c r="C7969"/>
      <c r="D7969"/>
      <c r="E7969"/>
      <c r="F7969"/>
    </row>
    <row r="7970" spans="1:6" ht="21" customHeight="1" x14ac:dyDescent="0.25">
      <c r="A7970"/>
      <c r="B7970"/>
      <c r="C7970"/>
      <c r="D7970"/>
      <c r="E7970"/>
      <c r="F7970"/>
    </row>
    <row r="7971" spans="1:6" ht="21" customHeight="1" x14ac:dyDescent="0.25">
      <c r="A7971"/>
      <c r="B7971"/>
      <c r="C7971"/>
      <c r="D7971"/>
      <c r="E7971"/>
      <c r="F7971"/>
    </row>
    <row r="7972" spans="1:6" ht="21" customHeight="1" x14ac:dyDescent="0.25">
      <c r="A7972"/>
      <c r="B7972"/>
      <c r="C7972"/>
      <c r="D7972"/>
      <c r="E7972"/>
      <c r="F7972"/>
    </row>
    <row r="7973" spans="1:6" ht="21" customHeight="1" x14ac:dyDescent="0.25">
      <c r="A7973"/>
      <c r="B7973"/>
      <c r="C7973"/>
      <c r="D7973"/>
      <c r="E7973"/>
      <c r="F7973"/>
    </row>
    <row r="7974" spans="1:6" ht="21" customHeight="1" x14ac:dyDescent="0.25">
      <c r="A7974"/>
      <c r="B7974"/>
      <c r="C7974"/>
      <c r="D7974"/>
      <c r="E7974"/>
      <c r="F7974"/>
    </row>
    <row r="7975" spans="1:6" ht="21" customHeight="1" x14ac:dyDescent="0.25">
      <c r="A7975"/>
      <c r="B7975"/>
      <c r="C7975"/>
      <c r="D7975"/>
      <c r="E7975"/>
      <c r="F7975"/>
    </row>
    <row r="7976" spans="1:6" ht="21" customHeight="1" x14ac:dyDescent="0.25">
      <c r="A7976"/>
      <c r="B7976"/>
      <c r="C7976"/>
      <c r="D7976"/>
      <c r="E7976"/>
      <c r="F7976"/>
    </row>
    <row r="7977" spans="1:6" ht="21" customHeight="1" x14ac:dyDescent="0.25">
      <c r="A7977"/>
      <c r="B7977"/>
      <c r="C7977"/>
      <c r="D7977"/>
      <c r="E7977"/>
      <c r="F7977"/>
    </row>
    <row r="7978" spans="1:6" ht="21" customHeight="1" x14ac:dyDescent="0.25">
      <c r="A7978"/>
      <c r="B7978"/>
      <c r="C7978"/>
      <c r="D7978"/>
      <c r="E7978"/>
      <c r="F7978"/>
    </row>
    <row r="7979" spans="1:6" ht="21" customHeight="1" x14ac:dyDescent="0.25">
      <c r="A7979"/>
      <c r="B7979"/>
      <c r="C7979"/>
      <c r="D7979"/>
      <c r="E7979"/>
      <c r="F7979"/>
    </row>
    <row r="7980" spans="1:6" ht="23.1" customHeight="1" x14ac:dyDescent="0.25">
      <c r="A7980"/>
      <c r="B7980"/>
      <c r="C7980"/>
      <c r="D7980"/>
      <c r="E7980"/>
      <c r="F7980"/>
    </row>
    <row r="7981" spans="1:6" ht="21" customHeight="1" x14ac:dyDescent="0.25">
      <c r="A7981"/>
      <c r="B7981"/>
      <c r="C7981"/>
      <c r="D7981"/>
      <c r="E7981"/>
      <c r="F7981"/>
    </row>
    <row r="7982" spans="1:6" ht="21" customHeight="1" x14ac:dyDescent="0.25">
      <c r="A7982"/>
      <c r="B7982"/>
      <c r="C7982"/>
      <c r="D7982"/>
      <c r="E7982"/>
      <c r="F7982"/>
    </row>
    <row r="7983" spans="1:6" ht="21" customHeight="1" x14ac:dyDescent="0.25">
      <c r="A7983"/>
      <c r="B7983"/>
      <c r="C7983"/>
      <c r="D7983"/>
      <c r="E7983"/>
      <c r="F7983"/>
    </row>
    <row r="7984" spans="1:6" ht="21" customHeight="1" x14ac:dyDescent="0.25">
      <c r="A7984"/>
      <c r="B7984"/>
      <c r="C7984"/>
      <c r="D7984"/>
      <c r="E7984"/>
      <c r="F7984"/>
    </row>
    <row r="7985" spans="1:6" ht="21" customHeight="1" x14ac:dyDescent="0.25">
      <c r="A7985"/>
      <c r="B7985"/>
      <c r="C7985"/>
      <c r="D7985"/>
      <c r="E7985"/>
      <c r="F7985"/>
    </row>
    <row r="7986" spans="1:6" ht="21" customHeight="1" x14ac:dyDescent="0.25">
      <c r="A7986"/>
      <c r="B7986"/>
      <c r="C7986"/>
      <c r="D7986"/>
      <c r="E7986"/>
      <c r="F7986"/>
    </row>
    <row r="7987" spans="1:6" ht="21" customHeight="1" x14ac:dyDescent="0.25">
      <c r="A7987"/>
      <c r="B7987"/>
      <c r="C7987"/>
      <c r="D7987"/>
      <c r="E7987"/>
      <c r="F7987"/>
    </row>
    <row r="7988" spans="1:6" ht="21" customHeight="1" x14ac:dyDescent="0.25">
      <c r="A7988"/>
      <c r="B7988"/>
      <c r="C7988"/>
      <c r="D7988"/>
      <c r="E7988"/>
      <c r="F7988"/>
    </row>
    <row r="7989" spans="1:6" ht="21" customHeight="1" x14ac:dyDescent="0.25">
      <c r="A7989"/>
      <c r="B7989"/>
      <c r="C7989"/>
      <c r="D7989"/>
      <c r="E7989"/>
      <c r="F7989"/>
    </row>
    <row r="7990" spans="1:6" ht="21" customHeight="1" x14ac:dyDescent="0.25">
      <c r="A7990"/>
      <c r="B7990"/>
      <c r="C7990"/>
      <c r="D7990"/>
      <c r="E7990"/>
      <c r="F7990"/>
    </row>
    <row r="7991" spans="1:6" ht="21" customHeight="1" x14ac:dyDescent="0.25">
      <c r="A7991"/>
      <c r="B7991"/>
      <c r="C7991"/>
      <c r="D7991"/>
      <c r="E7991"/>
      <c r="F7991"/>
    </row>
    <row r="7992" spans="1:6" ht="39" customHeight="1" x14ac:dyDescent="0.25">
      <c r="A7992"/>
      <c r="B7992"/>
      <c r="C7992"/>
      <c r="D7992"/>
      <c r="E7992"/>
      <c r="F7992"/>
    </row>
    <row r="7993" spans="1:6" ht="21" customHeight="1" x14ac:dyDescent="0.25">
      <c r="A7993"/>
      <c r="B7993"/>
      <c r="C7993"/>
      <c r="D7993"/>
      <c r="E7993"/>
      <c r="F7993"/>
    </row>
    <row r="7994" spans="1:6" ht="39" customHeight="1" x14ac:dyDescent="0.25">
      <c r="A7994"/>
      <c r="B7994"/>
      <c r="C7994"/>
      <c r="D7994"/>
      <c r="E7994"/>
      <c r="F7994"/>
    </row>
    <row r="7995" spans="1:6" ht="21" customHeight="1" x14ac:dyDescent="0.25">
      <c r="A7995"/>
      <c r="B7995"/>
      <c r="C7995"/>
      <c r="D7995"/>
      <c r="E7995"/>
      <c r="F7995"/>
    </row>
    <row r="7996" spans="1:6" ht="21" customHeight="1" x14ac:dyDescent="0.25">
      <c r="A7996"/>
      <c r="B7996"/>
      <c r="C7996"/>
      <c r="D7996"/>
      <c r="E7996"/>
      <c r="F7996"/>
    </row>
    <row r="7997" spans="1:6" ht="21" customHeight="1" x14ac:dyDescent="0.25">
      <c r="A7997"/>
      <c r="B7997"/>
      <c r="C7997"/>
      <c r="D7997"/>
      <c r="E7997"/>
      <c r="F7997"/>
    </row>
    <row r="7998" spans="1:6" ht="21" customHeight="1" x14ac:dyDescent="0.25">
      <c r="A7998"/>
      <c r="B7998"/>
      <c r="C7998"/>
      <c r="D7998"/>
      <c r="E7998"/>
      <c r="F7998"/>
    </row>
    <row r="7999" spans="1:6" ht="21" customHeight="1" x14ac:dyDescent="0.25">
      <c r="A7999"/>
      <c r="B7999"/>
      <c r="C7999"/>
      <c r="D7999"/>
      <c r="E7999"/>
      <c r="F7999"/>
    </row>
    <row r="8000" spans="1:6" ht="21" customHeight="1" x14ac:dyDescent="0.25">
      <c r="A8000"/>
      <c r="B8000"/>
      <c r="C8000"/>
      <c r="D8000"/>
      <c r="E8000"/>
      <c r="F8000"/>
    </row>
    <row r="8001" spans="1:6" ht="21" customHeight="1" x14ac:dyDescent="0.25">
      <c r="A8001"/>
      <c r="B8001"/>
      <c r="C8001"/>
      <c r="D8001"/>
      <c r="E8001"/>
      <c r="F8001"/>
    </row>
    <row r="8002" spans="1:6" ht="21" customHeight="1" x14ac:dyDescent="0.25">
      <c r="A8002"/>
      <c r="B8002"/>
      <c r="C8002"/>
      <c r="D8002"/>
      <c r="E8002"/>
      <c r="F8002"/>
    </row>
    <row r="8003" spans="1:6" ht="21" customHeight="1" x14ac:dyDescent="0.25">
      <c r="A8003"/>
      <c r="B8003"/>
      <c r="C8003"/>
      <c r="D8003"/>
      <c r="E8003"/>
      <c r="F8003"/>
    </row>
    <row r="8004" spans="1:6" ht="21" customHeight="1" x14ac:dyDescent="0.25">
      <c r="A8004"/>
      <c r="B8004"/>
      <c r="C8004"/>
      <c r="D8004"/>
      <c r="E8004"/>
      <c r="F8004"/>
    </row>
    <row r="8005" spans="1:6" ht="21" customHeight="1" x14ac:dyDescent="0.25">
      <c r="A8005"/>
      <c r="B8005"/>
      <c r="C8005"/>
      <c r="D8005"/>
      <c r="E8005"/>
      <c r="F8005"/>
    </row>
    <row r="8006" spans="1:6" ht="23.1" customHeight="1" x14ac:dyDescent="0.25">
      <c r="A8006"/>
      <c r="B8006"/>
      <c r="C8006"/>
      <c r="D8006"/>
      <c r="E8006"/>
      <c r="F8006"/>
    </row>
    <row r="8007" spans="1:6" ht="21" customHeight="1" x14ac:dyDescent="0.25">
      <c r="A8007"/>
      <c r="B8007"/>
      <c r="C8007"/>
      <c r="D8007"/>
      <c r="E8007"/>
      <c r="F8007"/>
    </row>
    <row r="8008" spans="1:6" ht="21" customHeight="1" x14ac:dyDescent="0.25">
      <c r="A8008"/>
      <c r="B8008"/>
      <c r="C8008"/>
      <c r="D8008"/>
      <c r="E8008"/>
      <c r="F8008"/>
    </row>
    <row r="8009" spans="1:6" ht="21" customHeight="1" x14ac:dyDescent="0.25">
      <c r="A8009"/>
      <c r="B8009"/>
      <c r="C8009"/>
      <c r="D8009"/>
      <c r="E8009"/>
      <c r="F8009"/>
    </row>
    <row r="8010" spans="1:6" ht="21" customHeight="1" x14ac:dyDescent="0.25">
      <c r="A8010"/>
      <c r="B8010"/>
      <c r="C8010"/>
      <c r="D8010"/>
      <c r="E8010"/>
      <c r="F8010"/>
    </row>
    <row r="8011" spans="1:6" ht="21" customHeight="1" x14ac:dyDescent="0.25">
      <c r="A8011"/>
      <c r="B8011"/>
      <c r="C8011"/>
      <c r="D8011"/>
      <c r="E8011"/>
      <c r="F8011"/>
    </row>
    <row r="8012" spans="1:6" ht="21" customHeight="1" x14ac:dyDescent="0.25">
      <c r="A8012"/>
      <c r="B8012"/>
      <c r="C8012"/>
      <c r="D8012"/>
      <c r="E8012"/>
      <c r="F8012"/>
    </row>
    <row r="8013" spans="1:6" ht="21" customHeight="1" x14ac:dyDescent="0.25">
      <c r="A8013"/>
      <c r="B8013"/>
      <c r="C8013"/>
      <c r="D8013"/>
      <c r="E8013"/>
      <c r="F8013"/>
    </row>
    <row r="8014" spans="1:6" ht="21" customHeight="1" x14ac:dyDescent="0.25">
      <c r="A8014"/>
      <c r="B8014"/>
      <c r="C8014"/>
      <c r="D8014"/>
      <c r="E8014"/>
      <c r="F8014"/>
    </row>
    <row r="8015" spans="1:6" ht="21" customHeight="1" x14ac:dyDescent="0.25">
      <c r="A8015"/>
      <c r="B8015"/>
      <c r="C8015"/>
      <c r="D8015"/>
      <c r="E8015"/>
      <c r="F8015"/>
    </row>
    <row r="8016" spans="1:6" ht="39" customHeight="1" x14ac:dyDescent="0.25">
      <c r="A8016"/>
      <c r="B8016"/>
      <c r="C8016"/>
      <c r="D8016"/>
      <c r="E8016"/>
      <c r="F8016"/>
    </row>
    <row r="8017" spans="1:6" ht="21" customHeight="1" x14ac:dyDescent="0.25">
      <c r="A8017"/>
      <c r="B8017"/>
      <c r="C8017"/>
      <c r="D8017"/>
      <c r="E8017"/>
      <c r="F8017"/>
    </row>
    <row r="8018" spans="1:6" ht="21" customHeight="1" x14ac:dyDescent="0.25">
      <c r="A8018"/>
      <c r="B8018"/>
      <c r="C8018"/>
      <c r="D8018"/>
      <c r="E8018"/>
      <c r="F8018"/>
    </row>
    <row r="8019" spans="1:6" ht="21" customHeight="1" x14ac:dyDescent="0.25">
      <c r="A8019"/>
      <c r="B8019"/>
      <c r="C8019"/>
      <c r="D8019"/>
      <c r="E8019"/>
      <c r="F8019"/>
    </row>
    <row r="8020" spans="1:6" ht="39" customHeight="1" x14ac:dyDescent="0.25">
      <c r="A8020"/>
      <c r="B8020"/>
      <c r="C8020"/>
      <c r="D8020"/>
      <c r="E8020"/>
      <c r="F8020"/>
    </row>
    <row r="8021" spans="1:6" ht="21" customHeight="1" x14ac:dyDescent="0.25">
      <c r="A8021"/>
      <c r="B8021"/>
      <c r="C8021"/>
      <c r="D8021"/>
      <c r="E8021"/>
      <c r="F8021"/>
    </row>
    <row r="8022" spans="1:6" ht="39" customHeight="1" x14ac:dyDescent="0.25">
      <c r="A8022"/>
      <c r="B8022"/>
      <c r="C8022"/>
      <c r="D8022"/>
      <c r="E8022"/>
      <c r="F8022"/>
    </row>
    <row r="8023" spans="1:6" ht="21" customHeight="1" x14ac:dyDescent="0.25">
      <c r="A8023"/>
      <c r="B8023"/>
      <c r="C8023"/>
      <c r="D8023"/>
      <c r="E8023"/>
      <c r="F8023"/>
    </row>
    <row r="8024" spans="1:6" ht="21" customHeight="1" x14ac:dyDescent="0.25">
      <c r="A8024"/>
      <c r="B8024"/>
      <c r="C8024"/>
      <c r="D8024"/>
      <c r="E8024"/>
      <c r="F8024"/>
    </row>
    <row r="8025" spans="1:6" ht="21" customHeight="1" x14ac:dyDescent="0.25">
      <c r="A8025"/>
      <c r="B8025"/>
      <c r="C8025"/>
      <c r="D8025"/>
      <c r="E8025"/>
      <c r="F8025"/>
    </row>
    <row r="8026" spans="1:6" ht="21" customHeight="1" x14ac:dyDescent="0.25">
      <c r="A8026"/>
      <c r="B8026"/>
      <c r="C8026"/>
      <c r="D8026"/>
      <c r="E8026"/>
      <c r="F8026"/>
    </row>
    <row r="8027" spans="1:6" ht="21" customHeight="1" x14ac:dyDescent="0.25">
      <c r="A8027"/>
      <c r="B8027"/>
      <c r="C8027"/>
      <c r="D8027"/>
      <c r="E8027"/>
      <c r="F8027"/>
    </row>
    <row r="8028" spans="1:6" ht="21" customHeight="1" x14ac:dyDescent="0.25">
      <c r="A8028"/>
      <c r="B8028"/>
      <c r="C8028"/>
      <c r="D8028"/>
      <c r="E8028"/>
      <c r="F8028"/>
    </row>
    <row r="8029" spans="1:6" ht="21" customHeight="1" x14ac:dyDescent="0.25">
      <c r="A8029"/>
      <c r="B8029"/>
      <c r="C8029"/>
      <c r="D8029"/>
      <c r="E8029"/>
      <c r="F8029"/>
    </row>
    <row r="8030" spans="1:6" ht="21" customHeight="1" x14ac:dyDescent="0.25">
      <c r="A8030"/>
      <c r="B8030"/>
      <c r="C8030"/>
      <c r="D8030"/>
      <c r="E8030"/>
      <c r="F8030"/>
    </row>
    <row r="8031" spans="1:6" ht="21" customHeight="1" x14ac:dyDescent="0.25">
      <c r="A8031"/>
      <c r="B8031"/>
      <c r="C8031"/>
      <c r="D8031"/>
      <c r="E8031"/>
      <c r="F8031"/>
    </row>
    <row r="8032" spans="1:6" ht="21" customHeight="1" x14ac:dyDescent="0.25">
      <c r="A8032"/>
      <c r="B8032"/>
      <c r="C8032"/>
      <c r="D8032"/>
      <c r="E8032"/>
      <c r="F8032"/>
    </row>
    <row r="8033" spans="1:6" ht="21" customHeight="1" x14ac:dyDescent="0.25">
      <c r="A8033"/>
      <c r="B8033"/>
      <c r="C8033"/>
      <c r="D8033"/>
      <c r="E8033"/>
      <c r="F8033"/>
    </row>
    <row r="8034" spans="1:6" ht="23.1" customHeight="1" x14ac:dyDescent="0.25">
      <c r="A8034"/>
      <c r="B8034"/>
      <c r="C8034"/>
      <c r="D8034"/>
      <c r="E8034"/>
      <c r="F8034"/>
    </row>
    <row r="8035" spans="1:6" ht="21" customHeight="1" x14ac:dyDescent="0.25">
      <c r="A8035"/>
      <c r="B8035"/>
      <c r="C8035"/>
      <c r="D8035"/>
      <c r="E8035"/>
      <c r="F8035"/>
    </row>
    <row r="8036" spans="1:6" ht="21" customHeight="1" x14ac:dyDescent="0.25">
      <c r="A8036"/>
      <c r="B8036"/>
      <c r="C8036"/>
      <c r="D8036"/>
      <c r="E8036"/>
      <c r="F8036"/>
    </row>
    <row r="8037" spans="1:6" ht="21" customHeight="1" x14ac:dyDescent="0.25">
      <c r="A8037"/>
      <c r="B8037"/>
      <c r="C8037"/>
      <c r="D8037"/>
      <c r="E8037"/>
      <c r="F8037"/>
    </row>
    <row r="8038" spans="1:6" ht="39" customHeight="1" x14ac:dyDescent="0.25">
      <c r="A8038"/>
      <c r="B8038"/>
      <c r="C8038"/>
      <c r="D8038"/>
      <c r="E8038"/>
      <c r="F8038"/>
    </row>
    <row r="8039" spans="1:6" ht="21" customHeight="1" x14ac:dyDescent="0.25">
      <c r="A8039"/>
      <c r="B8039"/>
      <c r="C8039"/>
      <c r="D8039"/>
      <c r="E8039"/>
      <c r="F8039"/>
    </row>
    <row r="8040" spans="1:6" ht="21" customHeight="1" x14ac:dyDescent="0.25">
      <c r="A8040"/>
      <c r="B8040"/>
      <c r="C8040"/>
      <c r="D8040"/>
      <c r="E8040"/>
      <c r="F8040"/>
    </row>
    <row r="8041" spans="1:6" ht="21" customHeight="1" x14ac:dyDescent="0.25">
      <c r="A8041"/>
      <c r="B8041"/>
      <c r="C8041"/>
      <c r="D8041"/>
      <c r="E8041"/>
      <c r="F8041"/>
    </row>
    <row r="8042" spans="1:6" ht="21" customHeight="1" x14ac:dyDescent="0.25">
      <c r="A8042"/>
      <c r="B8042"/>
      <c r="C8042"/>
      <c r="D8042"/>
      <c r="E8042"/>
      <c r="F8042"/>
    </row>
    <row r="8043" spans="1:6" ht="21" customHeight="1" x14ac:dyDescent="0.25">
      <c r="A8043"/>
      <c r="B8043"/>
      <c r="C8043"/>
      <c r="D8043"/>
      <c r="E8043"/>
      <c r="F8043"/>
    </row>
    <row r="8044" spans="1:6" ht="39" customHeight="1" x14ac:dyDescent="0.25">
      <c r="A8044"/>
      <c r="B8044"/>
      <c r="C8044"/>
      <c r="D8044"/>
      <c r="E8044"/>
      <c r="F8044"/>
    </row>
    <row r="8045" spans="1:6" ht="39" customHeight="1" x14ac:dyDescent="0.25">
      <c r="A8045"/>
      <c r="B8045"/>
      <c r="C8045"/>
      <c r="D8045"/>
      <c r="E8045"/>
      <c r="F8045"/>
    </row>
    <row r="8046" spans="1:6" ht="39" customHeight="1" x14ac:dyDescent="0.25">
      <c r="A8046"/>
      <c r="B8046"/>
      <c r="C8046"/>
      <c r="D8046"/>
      <c r="E8046"/>
      <c r="F8046"/>
    </row>
    <row r="8047" spans="1:6" ht="39" customHeight="1" x14ac:dyDescent="0.25">
      <c r="A8047"/>
      <c r="B8047"/>
      <c r="C8047"/>
      <c r="D8047"/>
      <c r="E8047"/>
      <c r="F8047"/>
    </row>
    <row r="8048" spans="1:6" ht="21" customHeight="1" x14ac:dyDescent="0.25">
      <c r="A8048"/>
      <c r="B8048"/>
      <c r="C8048"/>
      <c r="D8048"/>
      <c r="E8048"/>
      <c r="F8048"/>
    </row>
    <row r="8049" spans="1:6" ht="21" customHeight="1" x14ac:dyDescent="0.25">
      <c r="A8049"/>
      <c r="B8049"/>
      <c r="C8049"/>
      <c r="D8049"/>
      <c r="E8049"/>
      <c r="F8049"/>
    </row>
    <row r="8050" spans="1:6" ht="21" customHeight="1" x14ac:dyDescent="0.25">
      <c r="A8050"/>
      <c r="B8050"/>
      <c r="C8050"/>
      <c r="D8050"/>
      <c r="E8050"/>
      <c r="F8050"/>
    </row>
    <row r="8051" spans="1:6" ht="39" customHeight="1" x14ac:dyDescent="0.25">
      <c r="A8051"/>
      <c r="B8051"/>
      <c r="C8051"/>
      <c r="D8051"/>
      <c r="E8051"/>
      <c r="F8051"/>
    </row>
    <row r="8052" spans="1:6" ht="21" customHeight="1" x14ac:dyDescent="0.25">
      <c r="A8052"/>
      <c r="B8052"/>
      <c r="C8052"/>
      <c r="D8052"/>
      <c r="E8052"/>
      <c r="F8052"/>
    </row>
    <row r="8053" spans="1:6" ht="39" customHeight="1" x14ac:dyDescent="0.25">
      <c r="A8053"/>
      <c r="B8053"/>
      <c r="C8053"/>
      <c r="D8053"/>
      <c r="E8053"/>
      <c r="F8053"/>
    </row>
    <row r="8054" spans="1:6" ht="21" customHeight="1" x14ac:dyDescent="0.25">
      <c r="A8054"/>
      <c r="B8054"/>
      <c r="C8054"/>
      <c r="D8054"/>
      <c r="E8054"/>
      <c r="F8054"/>
    </row>
    <row r="8055" spans="1:6" ht="21" customHeight="1" x14ac:dyDescent="0.25">
      <c r="A8055"/>
      <c r="B8055"/>
      <c r="C8055"/>
      <c r="D8055"/>
      <c r="E8055"/>
      <c r="F8055"/>
    </row>
    <row r="8056" spans="1:6" ht="21" customHeight="1" x14ac:dyDescent="0.25">
      <c r="A8056"/>
      <c r="B8056"/>
      <c r="C8056"/>
      <c r="D8056"/>
      <c r="E8056"/>
      <c r="F8056"/>
    </row>
    <row r="8057" spans="1:6" ht="21" customHeight="1" x14ac:dyDescent="0.25">
      <c r="A8057"/>
      <c r="B8057"/>
      <c r="C8057"/>
      <c r="D8057"/>
      <c r="E8057"/>
      <c r="F8057"/>
    </row>
    <row r="8058" spans="1:6" ht="21" customHeight="1" x14ac:dyDescent="0.25">
      <c r="A8058"/>
      <c r="B8058"/>
      <c r="C8058"/>
      <c r="D8058"/>
      <c r="E8058"/>
      <c r="F8058"/>
    </row>
    <row r="8059" spans="1:6" ht="21" customHeight="1" x14ac:dyDescent="0.25">
      <c r="A8059"/>
      <c r="B8059"/>
      <c r="C8059"/>
      <c r="D8059"/>
      <c r="E8059"/>
      <c r="F8059"/>
    </row>
    <row r="8060" spans="1:6" ht="21" customHeight="1" x14ac:dyDescent="0.25">
      <c r="A8060"/>
      <c r="B8060"/>
      <c r="C8060"/>
      <c r="D8060"/>
      <c r="E8060"/>
      <c r="F8060"/>
    </row>
    <row r="8061" spans="1:6" ht="21" customHeight="1" x14ac:dyDescent="0.25">
      <c r="A8061"/>
      <c r="B8061"/>
      <c r="C8061"/>
      <c r="D8061"/>
      <c r="E8061"/>
      <c r="F8061"/>
    </row>
    <row r="8062" spans="1:6" ht="21" customHeight="1" x14ac:dyDescent="0.25">
      <c r="A8062"/>
      <c r="B8062"/>
      <c r="C8062"/>
      <c r="D8062"/>
      <c r="E8062"/>
      <c r="F8062"/>
    </row>
    <row r="8063" spans="1:6" ht="21" customHeight="1" x14ac:dyDescent="0.25">
      <c r="A8063"/>
      <c r="B8063"/>
      <c r="C8063"/>
      <c r="D8063"/>
      <c r="E8063"/>
      <c r="F8063"/>
    </row>
    <row r="8064" spans="1:6" ht="21" customHeight="1" x14ac:dyDescent="0.25">
      <c r="A8064"/>
      <c r="B8064"/>
      <c r="C8064"/>
      <c r="D8064"/>
      <c r="E8064"/>
      <c r="F8064"/>
    </row>
    <row r="8065" spans="1:6" ht="23.1" customHeight="1" x14ac:dyDescent="0.25">
      <c r="A8065"/>
      <c r="B8065"/>
      <c r="C8065"/>
      <c r="D8065"/>
      <c r="E8065"/>
      <c r="F8065"/>
    </row>
    <row r="8066" spans="1:6" ht="21" customHeight="1" x14ac:dyDescent="0.25">
      <c r="A8066"/>
      <c r="B8066"/>
      <c r="C8066"/>
      <c r="D8066"/>
      <c r="E8066"/>
      <c r="F8066"/>
    </row>
    <row r="8067" spans="1:6" ht="21" customHeight="1" x14ac:dyDescent="0.25">
      <c r="A8067"/>
      <c r="B8067"/>
      <c r="C8067"/>
      <c r="D8067"/>
      <c r="E8067"/>
      <c r="F8067"/>
    </row>
    <row r="8068" spans="1:6" ht="21" customHeight="1" x14ac:dyDescent="0.25">
      <c r="A8068"/>
      <c r="B8068"/>
      <c r="C8068"/>
      <c r="D8068"/>
      <c r="E8068"/>
      <c r="F8068"/>
    </row>
    <row r="8069" spans="1:6" ht="21" customHeight="1" x14ac:dyDescent="0.25">
      <c r="A8069"/>
      <c r="B8069"/>
      <c r="C8069"/>
      <c r="D8069"/>
      <c r="E8069"/>
      <c r="F8069"/>
    </row>
    <row r="8070" spans="1:6" ht="21" customHeight="1" x14ac:dyDescent="0.25">
      <c r="A8070"/>
      <c r="B8070"/>
      <c r="C8070"/>
      <c r="D8070"/>
      <c r="E8070"/>
      <c r="F8070"/>
    </row>
    <row r="8071" spans="1:6" ht="21" customHeight="1" x14ac:dyDescent="0.25">
      <c r="A8071"/>
      <c r="B8071"/>
      <c r="C8071"/>
      <c r="D8071"/>
      <c r="E8071"/>
      <c r="F8071"/>
    </row>
    <row r="8072" spans="1:6" ht="21" customHeight="1" x14ac:dyDescent="0.25">
      <c r="A8072"/>
      <c r="B8072"/>
      <c r="C8072"/>
      <c r="D8072"/>
      <c r="E8072"/>
      <c r="F8072"/>
    </row>
    <row r="8073" spans="1:6" ht="21" customHeight="1" x14ac:dyDescent="0.25">
      <c r="A8073"/>
      <c r="B8073"/>
      <c r="C8073"/>
      <c r="D8073"/>
      <c r="E8073"/>
      <c r="F8073"/>
    </row>
    <row r="8074" spans="1:6" ht="21" customHeight="1" x14ac:dyDescent="0.25">
      <c r="A8074"/>
      <c r="B8074"/>
      <c r="C8074"/>
      <c r="D8074"/>
      <c r="E8074"/>
      <c r="F8074"/>
    </row>
    <row r="8075" spans="1:6" ht="39" customHeight="1" x14ac:dyDescent="0.25">
      <c r="A8075"/>
      <c r="B8075"/>
      <c r="C8075"/>
      <c r="D8075"/>
      <c r="E8075"/>
      <c r="F8075"/>
    </row>
    <row r="8076" spans="1:6" ht="21" customHeight="1" x14ac:dyDescent="0.25">
      <c r="A8076"/>
      <c r="B8076"/>
      <c r="C8076"/>
      <c r="D8076"/>
      <c r="E8076"/>
      <c r="F8076"/>
    </row>
    <row r="8077" spans="1:6" ht="21" customHeight="1" x14ac:dyDescent="0.25">
      <c r="A8077"/>
      <c r="B8077"/>
      <c r="C8077"/>
      <c r="D8077"/>
      <c r="E8077"/>
      <c r="F8077"/>
    </row>
    <row r="8078" spans="1:6" ht="21" customHeight="1" x14ac:dyDescent="0.25">
      <c r="A8078"/>
      <c r="B8078"/>
      <c r="C8078"/>
      <c r="D8078"/>
      <c r="E8078"/>
      <c r="F8078"/>
    </row>
    <row r="8079" spans="1:6" ht="39" customHeight="1" x14ac:dyDescent="0.25">
      <c r="A8079"/>
      <c r="B8079"/>
      <c r="C8079"/>
      <c r="D8079"/>
      <c r="E8079"/>
      <c r="F8079"/>
    </row>
    <row r="8080" spans="1:6" ht="21" customHeight="1" x14ac:dyDescent="0.25">
      <c r="A8080"/>
      <c r="B8080"/>
      <c r="C8080"/>
      <c r="D8080"/>
      <c r="E8080"/>
      <c r="F8080"/>
    </row>
    <row r="8081" spans="1:6" ht="39" customHeight="1" x14ac:dyDescent="0.25">
      <c r="A8081"/>
      <c r="B8081"/>
      <c r="C8081"/>
      <c r="D8081"/>
      <c r="E8081"/>
      <c r="F8081"/>
    </row>
    <row r="8082" spans="1:6" ht="21" customHeight="1" x14ac:dyDescent="0.25">
      <c r="A8082"/>
      <c r="B8082"/>
      <c r="C8082"/>
      <c r="D8082"/>
      <c r="E8082"/>
      <c r="F8082"/>
    </row>
    <row r="8083" spans="1:6" ht="21" customHeight="1" x14ac:dyDescent="0.25">
      <c r="A8083"/>
      <c r="B8083"/>
      <c r="C8083"/>
      <c r="D8083"/>
      <c r="E8083"/>
      <c r="F8083"/>
    </row>
    <row r="8084" spans="1:6" ht="21" customHeight="1" x14ac:dyDescent="0.25">
      <c r="A8084"/>
      <c r="B8084"/>
      <c r="C8084"/>
      <c r="D8084"/>
      <c r="E8084"/>
      <c r="F8084"/>
    </row>
    <row r="8085" spans="1:6" ht="21" customHeight="1" x14ac:dyDescent="0.25">
      <c r="A8085"/>
      <c r="B8085"/>
      <c r="C8085"/>
      <c r="D8085"/>
      <c r="E8085"/>
      <c r="F8085"/>
    </row>
    <row r="8086" spans="1:6" ht="21" customHeight="1" x14ac:dyDescent="0.25">
      <c r="A8086"/>
      <c r="B8086"/>
      <c r="C8086"/>
      <c r="D8086"/>
      <c r="E8086"/>
      <c r="F8086"/>
    </row>
    <row r="8087" spans="1:6" ht="21" customHeight="1" x14ac:dyDescent="0.25">
      <c r="A8087"/>
      <c r="B8087"/>
      <c r="C8087"/>
      <c r="D8087"/>
      <c r="E8087"/>
      <c r="F8087"/>
    </row>
    <row r="8088" spans="1:6" ht="21" customHeight="1" x14ac:dyDescent="0.25">
      <c r="A8088"/>
      <c r="B8088"/>
      <c r="C8088"/>
      <c r="D8088"/>
      <c r="E8088"/>
      <c r="F8088"/>
    </row>
    <row r="8089" spans="1:6" ht="21" customHeight="1" x14ac:dyDescent="0.25">
      <c r="A8089"/>
      <c r="B8089"/>
      <c r="C8089"/>
      <c r="D8089"/>
      <c r="E8089"/>
      <c r="F8089"/>
    </row>
    <row r="8090" spans="1:6" ht="21" customHeight="1" x14ac:dyDescent="0.25">
      <c r="A8090"/>
      <c r="B8090"/>
      <c r="C8090"/>
      <c r="D8090"/>
      <c r="E8090"/>
      <c r="F8090"/>
    </row>
    <row r="8091" spans="1:6" ht="21" customHeight="1" x14ac:dyDescent="0.25">
      <c r="A8091"/>
      <c r="B8091"/>
      <c r="C8091"/>
      <c r="D8091"/>
      <c r="E8091"/>
      <c r="F8091"/>
    </row>
    <row r="8092" spans="1:6" ht="21" customHeight="1" x14ac:dyDescent="0.25">
      <c r="A8092"/>
      <c r="B8092"/>
      <c r="C8092"/>
      <c r="D8092"/>
      <c r="E8092"/>
      <c r="F8092"/>
    </row>
    <row r="8093" spans="1:6" ht="23.1" customHeight="1" x14ac:dyDescent="0.25">
      <c r="A8093"/>
      <c r="B8093"/>
      <c r="C8093"/>
      <c r="D8093"/>
      <c r="E8093"/>
      <c r="F8093"/>
    </row>
    <row r="8094" spans="1:6" ht="21" customHeight="1" x14ac:dyDescent="0.25">
      <c r="A8094"/>
      <c r="B8094"/>
      <c r="C8094"/>
      <c r="D8094"/>
      <c r="E8094"/>
      <c r="F8094"/>
    </row>
    <row r="8095" spans="1:6" ht="21" customHeight="1" x14ac:dyDescent="0.25">
      <c r="A8095"/>
      <c r="B8095"/>
      <c r="C8095"/>
      <c r="D8095"/>
      <c r="E8095"/>
      <c r="F8095"/>
    </row>
    <row r="8096" spans="1:6" ht="21" customHeight="1" x14ac:dyDescent="0.25">
      <c r="A8096"/>
      <c r="B8096"/>
      <c r="C8096"/>
      <c r="D8096"/>
      <c r="E8096"/>
      <c r="F8096"/>
    </row>
    <row r="8097" spans="1:6" ht="21" customHeight="1" x14ac:dyDescent="0.25">
      <c r="A8097"/>
      <c r="B8097"/>
      <c r="C8097"/>
      <c r="D8097"/>
      <c r="E8097"/>
      <c r="F8097"/>
    </row>
    <row r="8098" spans="1:6" ht="21" customHeight="1" x14ac:dyDescent="0.25">
      <c r="A8098"/>
      <c r="B8098"/>
      <c r="C8098"/>
      <c r="D8098"/>
      <c r="E8098"/>
      <c r="F8098"/>
    </row>
    <row r="8099" spans="1:6" ht="21" customHeight="1" x14ac:dyDescent="0.25">
      <c r="A8099"/>
      <c r="B8099"/>
      <c r="C8099"/>
      <c r="D8099"/>
      <c r="E8099"/>
      <c r="F8099"/>
    </row>
    <row r="8100" spans="1:6" ht="21" customHeight="1" x14ac:dyDescent="0.25">
      <c r="A8100"/>
      <c r="B8100"/>
      <c r="C8100"/>
      <c r="D8100"/>
      <c r="E8100"/>
      <c r="F8100"/>
    </row>
    <row r="8101" spans="1:6" ht="21" customHeight="1" x14ac:dyDescent="0.25">
      <c r="A8101"/>
      <c r="B8101"/>
      <c r="C8101"/>
      <c r="D8101"/>
      <c r="E8101"/>
      <c r="F8101"/>
    </row>
    <row r="8102" spans="1:6" ht="21" customHeight="1" x14ac:dyDescent="0.25">
      <c r="A8102"/>
      <c r="B8102"/>
      <c r="C8102"/>
      <c r="D8102"/>
      <c r="E8102"/>
      <c r="F8102"/>
    </row>
    <row r="8103" spans="1:6" ht="21" customHeight="1" x14ac:dyDescent="0.25">
      <c r="A8103"/>
      <c r="B8103"/>
      <c r="C8103"/>
      <c r="D8103"/>
      <c r="E8103"/>
      <c r="F8103"/>
    </row>
    <row r="8104" spans="1:6" ht="21" customHeight="1" x14ac:dyDescent="0.25">
      <c r="A8104"/>
      <c r="B8104"/>
      <c r="C8104"/>
      <c r="D8104"/>
      <c r="E8104"/>
      <c r="F8104"/>
    </row>
    <row r="8105" spans="1:6" ht="21" customHeight="1" x14ac:dyDescent="0.25">
      <c r="A8105"/>
      <c r="B8105"/>
      <c r="C8105"/>
      <c r="D8105"/>
      <c r="E8105"/>
      <c r="F8105"/>
    </row>
    <row r="8106" spans="1:6" ht="21" customHeight="1" x14ac:dyDescent="0.25">
      <c r="A8106"/>
      <c r="B8106"/>
      <c r="C8106"/>
      <c r="D8106"/>
      <c r="E8106"/>
      <c r="F8106"/>
    </row>
    <row r="8107" spans="1:6" ht="39" customHeight="1" x14ac:dyDescent="0.25">
      <c r="A8107"/>
      <c r="B8107"/>
      <c r="C8107"/>
      <c r="D8107"/>
      <c r="E8107"/>
      <c r="F8107"/>
    </row>
    <row r="8108" spans="1:6" ht="21" customHeight="1" x14ac:dyDescent="0.25">
      <c r="A8108"/>
      <c r="B8108"/>
      <c r="C8108"/>
      <c r="D8108"/>
      <c r="E8108"/>
      <c r="F8108"/>
    </row>
    <row r="8109" spans="1:6" ht="39" customHeight="1" x14ac:dyDescent="0.25">
      <c r="A8109"/>
      <c r="B8109"/>
      <c r="C8109"/>
      <c r="D8109"/>
      <c r="E8109"/>
      <c r="F8109"/>
    </row>
    <row r="8110" spans="1:6" ht="21" customHeight="1" x14ac:dyDescent="0.25">
      <c r="A8110"/>
      <c r="B8110"/>
      <c r="C8110"/>
      <c r="D8110"/>
      <c r="E8110"/>
      <c r="F8110"/>
    </row>
    <row r="8111" spans="1:6" ht="21" customHeight="1" x14ac:dyDescent="0.25">
      <c r="A8111"/>
      <c r="B8111"/>
      <c r="C8111"/>
      <c r="D8111"/>
      <c r="E8111"/>
      <c r="F8111"/>
    </row>
    <row r="8112" spans="1:6" ht="21" customHeight="1" x14ac:dyDescent="0.25">
      <c r="A8112"/>
      <c r="B8112"/>
      <c r="C8112"/>
      <c r="D8112"/>
      <c r="E8112"/>
      <c r="F8112"/>
    </row>
    <row r="8113" spans="1:6" ht="21" customHeight="1" x14ac:dyDescent="0.25">
      <c r="A8113"/>
      <c r="B8113"/>
      <c r="C8113"/>
      <c r="D8113"/>
      <c r="E8113"/>
      <c r="F8113"/>
    </row>
    <row r="8114" spans="1:6" ht="21" customHeight="1" x14ac:dyDescent="0.25">
      <c r="A8114"/>
      <c r="B8114"/>
      <c r="C8114"/>
      <c r="D8114"/>
      <c r="E8114"/>
      <c r="F8114"/>
    </row>
    <row r="8115" spans="1:6" ht="21" customHeight="1" x14ac:dyDescent="0.25">
      <c r="A8115"/>
      <c r="B8115"/>
      <c r="C8115"/>
      <c r="D8115"/>
      <c r="E8115"/>
      <c r="F8115"/>
    </row>
    <row r="8116" spans="1:6" ht="21" customHeight="1" x14ac:dyDescent="0.25">
      <c r="A8116"/>
      <c r="B8116"/>
      <c r="C8116"/>
      <c r="D8116"/>
      <c r="E8116"/>
      <c r="F8116"/>
    </row>
    <row r="8117" spans="1:6" ht="21" customHeight="1" x14ac:dyDescent="0.25">
      <c r="A8117"/>
      <c r="B8117"/>
      <c r="C8117"/>
      <c r="D8117"/>
      <c r="E8117"/>
      <c r="F8117"/>
    </row>
    <row r="8118" spans="1:6" ht="21" customHeight="1" x14ac:dyDescent="0.25">
      <c r="A8118"/>
      <c r="B8118"/>
      <c r="C8118"/>
      <c r="D8118"/>
      <c r="E8118"/>
      <c r="F8118"/>
    </row>
    <row r="8119" spans="1:6" ht="21" customHeight="1" x14ac:dyDescent="0.25">
      <c r="A8119"/>
      <c r="B8119"/>
      <c r="C8119"/>
      <c r="D8119"/>
      <c r="E8119"/>
      <c r="F8119"/>
    </row>
    <row r="8120" spans="1:6" ht="21" customHeight="1" x14ac:dyDescent="0.25">
      <c r="A8120"/>
      <c r="B8120"/>
      <c r="C8120"/>
      <c r="D8120"/>
      <c r="E8120"/>
      <c r="F8120"/>
    </row>
    <row r="8121" spans="1:6" ht="23.1" customHeight="1" x14ac:dyDescent="0.25">
      <c r="A8121"/>
      <c r="B8121"/>
      <c r="C8121"/>
      <c r="D8121"/>
      <c r="E8121"/>
      <c r="F8121"/>
    </row>
    <row r="8122" spans="1:6" ht="21" customHeight="1" x14ac:dyDescent="0.25">
      <c r="A8122"/>
      <c r="B8122"/>
      <c r="C8122"/>
      <c r="D8122"/>
      <c r="E8122"/>
      <c r="F8122"/>
    </row>
    <row r="8123" spans="1:6" ht="21" customHeight="1" x14ac:dyDescent="0.25">
      <c r="A8123"/>
      <c r="B8123"/>
      <c r="C8123"/>
      <c r="D8123"/>
      <c r="E8123"/>
      <c r="F8123"/>
    </row>
    <row r="8124" spans="1:6" ht="21" customHeight="1" x14ac:dyDescent="0.25">
      <c r="A8124"/>
      <c r="B8124"/>
      <c r="C8124"/>
      <c r="D8124"/>
      <c r="E8124"/>
      <c r="F8124"/>
    </row>
    <row r="8125" spans="1:6" ht="21" customHeight="1" x14ac:dyDescent="0.25">
      <c r="A8125"/>
      <c r="B8125"/>
      <c r="C8125"/>
      <c r="D8125"/>
      <c r="E8125"/>
      <c r="F8125"/>
    </row>
    <row r="8126" spans="1:6" ht="21" customHeight="1" x14ac:dyDescent="0.25">
      <c r="A8126"/>
      <c r="B8126"/>
      <c r="C8126"/>
      <c r="D8126"/>
      <c r="E8126"/>
      <c r="F8126"/>
    </row>
    <row r="8127" spans="1:6" ht="21" customHeight="1" x14ac:dyDescent="0.25">
      <c r="A8127"/>
      <c r="B8127"/>
      <c r="C8127"/>
      <c r="D8127"/>
      <c r="E8127"/>
      <c r="F8127"/>
    </row>
    <row r="8128" spans="1:6" ht="21" customHeight="1" x14ac:dyDescent="0.25">
      <c r="A8128"/>
      <c r="B8128"/>
      <c r="C8128"/>
      <c r="D8128"/>
      <c r="E8128"/>
      <c r="F8128"/>
    </row>
    <row r="8129" spans="1:6" ht="21" customHeight="1" x14ac:dyDescent="0.25">
      <c r="A8129"/>
      <c r="B8129"/>
      <c r="C8129"/>
      <c r="D8129"/>
      <c r="E8129"/>
      <c r="F8129"/>
    </row>
    <row r="8130" spans="1:6" ht="21" customHeight="1" x14ac:dyDescent="0.25">
      <c r="A8130"/>
      <c r="B8130"/>
      <c r="C8130"/>
      <c r="D8130"/>
      <c r="E8130"/>
      <c r="F8130"/>
    </row>
    <row r="8131" spans="1:6" ht="21" customHeight="1" x14ac:dyDescent="0.25">
      <c r="A8131"/>
      <c r="B8131"/>
      <c r="C8131"/>
      <c r="D8131"/>
      <c r="E8131"/>
      <c r="F8131"/>
    </row>
    <row r="8132" spans="1:6" ht="21" customHeight="1" x14ac:dyDescent="0.25">
      <c r="A8132"/>
      <c r="B8132"/>
      <c r="C8132"/>
      <c r="D8132"/>
      <c r="E8132"/>
      <c r="F8132"/>
    </row>
    <row r="8133" spans="1:6" ht="21" customHeight="1" x14ac:dyDescent="0.25">
      <c r="A8133"/>
      <c r="B8133"/>
      <c r="C8133"/>
      <c r="D8133"/>
      <c r="E8133"/>
      <c r="F8133"/>
    </row>
    <row r="8134" spans="1:6" ht="39" customHeight="1" x14ac:dyDescent="0.25">
      <c r="A8134"/>
      <c r="B8134"/>
      <c r="C8134"/>
      <c r="D8134"/>
      <c r="E8134"/>
      <c r="F8134"/>
    </row>
    <row r="8135" spans="1:6" ht="21" customHeight="1" x14ac:dyDescent="0.25">
      <c r="A8135"/>
      <c r="B8135"/>
      <c r="C8135"/>
      <c r="D8135"/>
      <c r="E8135"/>
      <c r="F8135"/>
    </row>
    <row r="8136" spans="1:6" ht="39" customHeight="1" x14ac:dyDescent="0.25">
      <c r="A8136"/>
      <c r="B8136"/>
      <c r="C8136"/>
      <c r="D8136"/>
      <c r="E8136"/>
      <c r="F8136"/>
    </row>
    <row r="8137" spans="1:6" ht="21" customHeight="1" x14ac:dyDescent="0.25">
      <c r="A8137"/>
      <c r="B8137"/>
      <c r="C8137"/>
      <c r="D8137"/>
      <c r="E8137"/>
      <c r="F8137"/>
    </row>
    <row r="8138" spans="1:6" ht="21" customHeight="1" x14ac:dyDescent="0.25">
      <c r="A8138"/>
      <c r="B8138"/>
      <c r="C8138"/>
      <c r="D8138"/>
      <c r="E8138"/>
      <c r="F8138"/>
    </row>
    <row r="8139" spans="1:6" ht="21" customHeight="1" x14ac:dyDescent="0.25">
      <c r="A8139"/>
      <c r="B8139"/>
      <c r="C8139"/>
      <c r="D8139"/>
      <c r="E8139"/>
      <c r="F8139"/>
    </row>
    <row r="8140" spans="1:6" ht="21" customHeight="1" x14ac:dyDescent="0.25">
      <c r="A8140"/>
      <c r="B8140"/>
      <c r="C8140"/>
      <c r="D8140"/>
      <c r="E8140"/>
      <c r="F8140"/>
    </row>
    <row r="8141" spans="1:6" ht="21" customHeight="1" x14ac:dyDescent="0.25">
      <c r="A8141"/>
      <c r="B8141"/>
      <c r="C8141"/>
      <c r="D8141"/>
      <c r="E8141"/>
      <c r="F8141"/>
    </row>
    <row r="8142" spans="1:6" ht="21" customHeight="1" x14ac:dyDescent="0.25">
      <c r="A8142"/>
      <c r="B8142"/>
      <c r="C8142"/>
      <c r="D8142"/>
      <c r="E8142"/>
      <c r="F8142"/>
    </row>
    <row r="8143" spans="1:6" ht="21" customHeight="1" x14ac:dyDescent="0.25">
      <c r="A8143"/>
      <c r="B8143"/>
      <c r="C8143"/>
      <c r="D8143"/>
      <c r="E8143"/>
      <c r="F8143"/>
    </row>
    <row r="8144" spans="1:6" ht="21" customHeight="1" x14ac:dyDescent="0.25">
      <c r="A8144"/>
      <c r="B8144"/>
      <c r="C8144"/>
      <c r="D8144"/>
      <c r="E8144"/>
      <c r="F8144"/>
    </row>
    <row r="8145" spans="1:6" ht="21" customHeight="1" x14ac:dyDescent="0.25">
      <c r="A8145"/>
      <c r="B8145"/>
      <c r="C8145"/>
      <c r="D8145"/>
      <c r="E8145"/>
      <c r="F8145"/>
    </row>
    <row r="8146" spans="1:6" ht="21" customHeight="1" x14ac:dyDescent="0.25">
      <c r="A8146"/>
      <c r="B8146"/>
      <c r="C8146"/>
      <c r="D8146"/>
      <c r="E8146"/>
      <c r="F8146"/>
    </row>
    <row r="8147" spans="1:6" ht="21" customHeight="1" x14ac:dyDescent="0.25">
      <c r="A8147"/>
      <c r="B8147"/>
      <c r="C8147"/>
      <c r="D8147"/>
      <c r="E8147"/>
      <c r="F8147"/>
    </row>
    <row r="8148" spans="1:6" ht="23.1" customHeight="1" x14ac:dyDescent="0.25">
      <c r="A8148"/>
      <c r="B8148"/>
      <c r="C8148"/>
      <c r="D8148"/>
      <c r="E8148"/>
      <c r="F8148"/>
    </row>
    <row r="8149" spans="1:6" ht="21" customHeight="1" x14ac:dyDescent="0.25">
      <c r="A8149"/>
      <c r="B8149"/>
      <c r="C8149"/>
      <c r="D8149"/>
      <c r="E8149"/>
      <c r="F8149"/>
    </row>
    <row r="8150" spans="1:6" ht="21" customHeight="1" x14ac:dyDescent="0.25">
      <c r="A8150"/>
      <c r="B8150"/>
      <c r="C8150"/>
      <c r="D8150"/>
      <c r="E8150"/>
      <c r="F8150"/>
    </row>
    <row r="8151" spans="1:6" ht="21" customHeight="1" x14ac:dyDescent="0.25">
      <c r="A8151"/>
      <c r="B8151"/>
      <c r="C8151"/>
      <c r="D8151"/>
      <c r="E8151"/>
      <c r="F8151"/>
    </row>
    <row r="8152" spans="1:6" ht="21" customHeight="1" x14ac:dyDescent="0.25">
      <c r="A8152"/>
      <c r="B8152"/>
      <c r="C8152"/>
      <c r="D8152"/>
      <c r="E8152"/>
      <c r="F8152"/>
    </row>
    <row r="8153" spans="1:6" ht="21" customHeight="1" x14ac:dyDescent="0.25">
      <c r="A8153"/>
      <c r="B8153"/>
      <c r="C8153"/>
      <c r="D8153"/>
      <c r="E8153"/>
      <c r="F8153"/>
    </row>
    <row r="8154" spans="1:6" ht="21" customHeight="1" x14ac:dyDescent="0.25">
      <c r="A8154"/>
      <c r="B8154"/>
      <c r="C8154"/>
      <c r="D8154"/>
      <c r="E8154"/>
      <c r="F8154"/>
    </row>
    <row r="8155" spans="1:6" ht="21" customHeight="1" x14ac:dyDescent="0.25">
      <c r="A8155"/>
      <c r="B8155"/>
      <c r="C8155"/>
      <c r="D8155"/>
      <c r="E8155"/>
      <c r="F8155"/>
    </row>
    <row r="8156" spans="1:6" ht="39" customHeight="1" x14ac:dyDescent="0.25">
      <c r="A8156"/>
      <c r="B8156"/>
      <c r="C8156"/>
      <c r="D8156"/>
      <c r="E8156"/>
      <c r="F8156"/>
    </row>
    <row r="8157" spans="1:6" ht="39" customHeight="1" x14ac:dyDescent="0.25">
      <c r="A8157"/>
      <c r="B8157"/>
      <c r="C8157"/>
      <c r="D8157"/>
      <c r="E8157"/>
      <c r="F8157"/>
    </row>
    <row r="8158" spans="1:6" ht="21" customHeight="1" x14ac:dyDescent="0.25">
      <c r="A8158"/>
      <c r="B8158"/>
      <c r="C8158"/>
      <c r="D8158"/>
      <c r="E8158"/>
      <c r="F8158"/>
    </row>
    <row r="8159" spans="1:6" ht="21" customHeight="1" x14ac:dyDescent="0.25">
      <c r="A8159"/>
      <c r="B8159"/>
      <c r="C8159"/>
      <c r="D8159"/>
      <c r="E8159"/>
      <c r="F8159"/>
    </row>
    <row r="8160" spans="1:6" ht="21" customHeight="1" x14ac:dyDescent="0.25">
      <c r="A8160"/>
      <c r="B8160"/>
      <c r="C8160"/>
      <c r="D8160"/>
      <c r="E8160"/>
      <c r="F8160"/>
    </row>
    <row r="8161" spans="1:6" ht="21" customHeight="1" x14ac:dyDescent="0.25">
      <c r="A8161"/>
      <c r="B8161"/>
      <c r="C8161"/>
      <c r="D8161"/>
      <c r="E8161"/>
      <c r="F8161"/>
    </row>
    <row r="8162" spans="1:6" ht="39" customHeight="1" x14ac:dyDescent="0.25">
      <c r="A8162"/>
      <c r="B8162"/>
      <c r="C8162"/>
      <c r="D8162"/>
      <c r="E8162"/>
      <c r="F8162"/>
    </row>
    <row r="8163" spans="1:6" ht="21" customHeight="1" x14ac:dyDescent="0.25">
      <c r="A8163"/>
      <c r="B8163"/>
      <c r="C8163"/>
      <c r="D8163"/>
      <c r="E8163"/>
      <c r="F8163"/>
    </row>
    <row r="8164" spans="1:6" ht="39" customHeight="1" x14ac:dyDescent="0.25">
      <c r="A8164"/>
      <c r="B8164"/>
      <c r="C8164"/>
      <c r="D8164"/>
      <c r="E8164"/>
      <c r="F8164"/>
    </row>
    <row r="8165" spans="1:6" ht="21" customHeight="1" x14ac:dyDescent="0.25">
      <c r="A8165"/>
      <c r="B8165"/>
      <c r="C8165"/>
      <c r="D8165"/>
      <c r="E8165"/>
      <c r="F8165"/>
    </row>
    <row r="8166" spans="1:6" ht="21" customHeight="1" x14ac:dyDescent="0.25">
      <c r="A8166"/>
      <c r="B8166"/>
      <c r="C8166"/>
      <c r="D8166"/>
      <c r="E8166"/>
      <c r="F8166"/>
    </row>
    <row r="8167" spans="1:6" ht="21" customHeight="1" x14ac:dyDescent="0.25">
      <c r="A8167"/>
      <c r="B8167"/>
      <c r="C8167"/>
      <c r="D8167"/>
      <c r="E8167"/>
      <c r="F8167"/>
    </row>
    <row r="8168" spans="1:6" ht="21" customHeight="1" x14ac:dyDescent="0.25">
      <c r="A8168"/>
      <c r="B8168"/>
      <c r="C8168"/>
      <c r="D8168"/>
      <c r="E8168"/>
      <c r="F8168"/>
    </row>
    <row r="8169" spans="1:6" ht="21" customHeight="1" x14ac:dyDescent="0.25">
      <c r="A8169"/>
      <c r="B8169"/>
      <c r="C8169"/>
      <c r="D8169"/>
      <c r="E8169"/>
      <c r="F8169"/>
    </row>
    <row r="8170" spans="1:6" ht="21" customHeight="1" x14ac:dyDescent="0.25">
      <c r="A8170"/>
      <c r="B8170"/>
      <c r="C8170"/>
      <c r="D8170"/>
      <c r="E8170"/>
      <c r="F8170"/>
    </row>
    <row r="8171" spans="1:6" ht="21" customHeight="1" x14ac:dyDescent="0.25">
      <c r="A8171"/>
      <c r="B8171"/>
      <c r="C8171"/>
      <c r="D8171"/>
      <c r="E8171"/>
      <c r="F8171"/>
    </row>
    <row r="8172" spans="1:6" ht="21" customHeight="1" x14ac:dyDescent="0.25">
      <c r="A8172"/>
      <c r="B8172"/>
      <c r="C8172"/>
      <c r="D8172"/>
      <c r="E8172"/>
      <c r="F8172"/>
    </row>
    <row r="8173" spans="1:6" ht="21" customHeight="1" x14ac:dyDescent="0.25">
      <c r="A8173"/>
      <c r="B8173"/>
      <c r="C8173"/>
      <c r="D8173"/>
      <c r="E8173"/>
      <c r="F8173"/>
    </row>
    <row r="8174" spans="1:6" ht="21" customHeight="1" x14ac:dyDescent="0.25">
      <c r="A8174"/>
      <c r="B8174"/>
      <c r="C8174"/>
      <c r="D8174"/>
      <c r="E8174"/>
      <c r="F8174"/>
    </row>
    <row r="8175" spans="1:6" ht="21" customHeight="1" x14ac:dyDescent="0.25">
      <c r="A8175"/>
      <c r="B8175"/>
      <c r="C8175"/>
      <c r="D8175"/>
      <c r="E8175"/>
      <c r="F8175"/>
    </row>
    <row r="8176" spans="1:6" ht="23.1" customHeight="1" x14ac:dyDescent="0.25">
      <c r="A8176"/>
      <c r="B8176"/>
      <c r="C8176"/>
      <c r="D8176"/>
      <c r="E8176"/>
      <c r="F8176"/>
    </row>
    <row r="8177" spans="1:6" ht="21" customHeight="1" x14ac:dyDescent="0.25">
      <c r="A8177"/>
      <c r="B8177"/>
      <c r="C8177"/>
      <c r="D8177"/>
      <c r="E8177"/>
      <c r="F8177"/>
    </row>
    <row r="8178" spans="1:6" ht="21" customHeight="1" x14ac:dyDescent="0.25">
      <c r="A8178"/>
      <c r="B8178"/>
      <c r="C8178"/>
      <c r="D8178"/>
      <c r="E8178"/>
      <c r="F8178"/>
    </row>
    <row r="8179" spans="1:6" ht="21" customHeight="1" x14ac:dyDescent="0.25">
      <c r="A8179"/>
      <c r="B8179"/>
      <c r="C8179"/>
      <c r="D8179"/>
      <c r="E8179"/>
      <c r="F8179"/>
    </row>
    <row r="8180" spans="1:6" ht="21" customHeight="1" x14ac:dyDescent="0.25">
      <c r="A8180"/>
      <c r="B8180"/>
      <c r="C8180"/>
      <c r="D8180"/>
      <c r="E8180"/>
      <c r="F8180"/>
    </row>
    <row r="8181" spans="1:6" ht="21" customHeight="1" x14ac:dyDescent="0.25">
      <c r="A8181"/>
      <c r="B8181"/>
      <c r="C8181"/>
      <c r="D8181"/>
      <c r="E8181"/>
      <c r="F8181"/>
    </row>
    <row r="8182" spans="1:6" ht="21" customHeight="1" x14ac:dyDescent="0.25">
      <c r="A8182"/>
      <c r="B8182"/>
      <c r="C8182"/>
      <c r="D8182"/>
      <c r="E8182"/>
      <c r="F8182"/>
    </row>
    <row r="8183" spans="1:6" ht="21" customHeight="1" x14ac:dyDescent="0.25">
      <c r="A8183"/>
      <c r="B8183"/>
      <c r="C8183"/>
      <c r="D8183"/>
      <c r="E8183"/>
      <c r="F8183"/>
    </row>
    <row r="8184" spans="1:6" ht="39" customHeight="1" x14ac:dyDescent="0.25">
      <c r="A8184"/>
      <c r="B8184"/>
      <c r="C8184"/>
      <c r="D8184"/>
      <c r="E8184"/>
      <c r="F8184"/>
    </row>
    <row r="8185" spans="1:6" ht="39" customHeight="1" x14ac:dyDescent="0.25">
      <c r="A8185"/>
      <c r="B8185"/>
      <c r="C8185"/>
      <c r="D8185"/>
      <c r="E8185"/>
      <c r="F8185"/>
    </row>
    <row r="8186" spans="1:6" ht="21" customHeight="1" x14ac:dyDescent="0.25">
      <c r="A8186"/>
      <c r="B8186"/>
      <c r="C8186"/>
      <c r="D8186"/>
      <c r="E8186"/>
      <c r="F8186"/>
    </row>
    <row r="8187" spans="1:6" ht="39" customHeight="1" x14ac:dyDescent="0.25">
      <c r="A8187"/>
      <c r="B8187"/>
      <c r="C8187"/>
      <c r="D8187"/>
      <c r="E8187"/>
      <c r="F8187"/>
    </row>
    <row r="8188" spans="1:6" ht="21" customHeight="1" x14ac:dyDescent="0.25">
      <c r="A8188"/>
      <c r="B8188"/>
      <c r="C8188"/>
      <c r="D8188"/>
      <c r="E8188"/>
      <c r="F8188"/>
    </row>
    <row r="8189" spans="1:6" ht="21" customHeight="1" x14ac:dyDescent="0.25">
      <c r="A8189"/>
      <c r="B8189"/>
      <c r="C8189"/>
      <c r="D8189"/>
      <c r="E8189"/>
      <c r="F8189"/>
    </row>
    <row r="8190" spans="1:6" ht="21" customHeight="1" x14ac:dyDescent="0.25">
      <c r="A8190"/>
      <c r="B8190"/>
      <c r="C8190"/>
      <c r="D8190"/>
      <c r="E8190"/>
      <c r="F8190"/>
    </row>
    <row r="8191" spans="1:6" ht="39" customHeight="1" x14ac:dyDescent="0.25">
      <c r="A8191"/>
      <c r="B8191"/>
      <c r="C8191"/>
      <c r="D8191"/>
      <c r="E8191"/>
      <c r="F8191"/>
    </row>
    <row r="8192" spans="1:6" ht="21" customHeight="1" x14ac:dyDescent="0.25">
      <c r="A8192"/>
      <c r="B8192"/>
      <c r="C8192"/>
      <c r="D8192"/>
      <c r="E8192"/>
      <c r="F8192"/>
    </row>
    <row r="8193" spans="1:6" ht="39" customHeight="1" x14ac:dyDescent="0.25">
      <c r="A8193"/>
      <c r="B8193"/>
      <c r="C8193"/>
      <c r="D8193"/>
      <c r="E8193"/>
      <c r="F8193"/>
    </row>
    <row r="8194" spans="1:6" ht="21" customHeight="1" x14ac:dyDescent="0.25">
      <c r="A8194"/>
      <c r="B8194"/>
      <c r="C8194"/>
      <c r="D8194"/>
      <c r="E8194"/>
      <c r="F8194"/>
    </row>
    <row r="8195" spans="1:6" ht="21" customHeight="1" x14ac:dyDescent="0.25">
      <c r="A8195"/>
      <c r="B8195"/>
      <c r="C8195"/>
      <c r="D8195"/>
      <c r="E8195"/>
      <c r="F8195"/>
    </row>
    <row r="8196" spans="1:6" ht="21" customHeight="1" x14ac:dyDescent="0.25">
      <c r="A8196"/>
      <c r="B8196"/>
      <c r="C8196"/>
      <c r="D8196"/>
      <c r="E8196"/>
      <c r="F8196"/>
    </row>
    <row r="8197" spans="1:6" ht="21" customHeight="1" x14ac:dyDescent="0.25">
      <c r="A8197"/>
      <c r="B8197"/>
      <c r="C8197"/>
      <c r="D8197"/>
      <c r="E8197"/>
      <c r="F8197"/>
    </row>
    <row r="8198" spans="1:6" ht="21" customHeight="1" x14ac:dyDescent="0.25">
      <c r="A8198"/>
      <c r="B8198"/>
      <c r="C8198"/>
      <c r="D8198"/>
      <c r="E8198"/>
      <c r="F8198"/>
    </row>
    <row r="8199" spans="1:6" ht="21" customHeight="1" x14ac:dyDescent="0.25">
      <c r="A8199"/>
      <c r="B8199"/>
      <c r="C8199"/>
      <c r="D8199"/>
      <c r="E8199"/>
      <c r="F8199"/>
    </row>
    <row r="8200" spans="1:6" ht="21" customHeight="1" x14ac:dyDescent="0.25">
      <c r="A8200"/>
      <c r="B8200"/>
      <c r="C8200"/>
      <c r="D8200"/>
      <c r="E8200"/>
      <c r="F8200"/>
    </row>
    <row r="8201" spans="1:6" ht="21" customHeight="1" x14ac:dyDescent="0.25">
      <c r="A8201"/>
      <c r="B8201"/>
      <c r="C8201"/>
      <c r="D8201"/>
      <c r="E8201"/>
      <c r="F8201"/>
    </row>
    <row r="8202" spans="1:6" ht="21" customHeight="1" x14ac:dyDescent="0.25">
      <c r="A8202"/>
      <c r="B8202"/>
      <c r="C8202"/>
      <c r="D8202"/>
      <c r="E8202"/>
      <c r="F8202"/>
    </row>
    <row r="8203" spans="1:6" ht="21" customHeight="1" x14ac:dyDescent="0.25">
      <c r="A8203"/>
      <c r="B8203"/>
      <c r="C8203"/>
      <c r="D8203"/>
      <c r="E8203"/>
      <c r="F8203"/>
    </row>
    <row r="8204" spans="1:6" ht="21" customHeight="1" x14ac:dyDescent="0.25">
      <c r="A8204"/>
      <c r="B8204"/>
      <c r="C8204"/>
      <c r="D8204"/>
      <c r="E8204"/>
      <c r="F8204"/>
    </row>
    <row r="8205" spans="1:6" ht="23.1" customHeight="1" x14ac:dyDescent="0.25">
      <c r="A8205"/>
      <c r="B8205"/>
      <c r="C8205"/>
      <c r="D8205"/>
      <c r="E8205"/>
      <c r="F8205"/>
    </row>
    <row r="8206" spans="1:6" ht="21" customHeight="1" x14ac:dyDescent="0.25">
      <c r="A8206"/>
      <c r="B8206"/>
      <c r="C8206"/>
      <c r="D8206"/>
      <c r="E8206"/>
      <c r="F8206"/>
    </row>
    <row r="8207" spans="1:6" ht="21" customHeight="1" x14ac:dyDescent="0.25">
      <c r="A8207"/>
      <c r="B8207"/>
      <c r="C8207"/>
      <c r="D8207"/>
      <c r="E8207"/>
      <c r="F8207"/>
    </row>
    <row r="8208" spans="1:6" ht="21" customHeight="1" x14ac:dyDescent="0.25">
      <c r="A8208"/>
      <c r="B8208"/>
      <c r="C8208"/>
      <c r="D8208"/>
      <c r="E8208"/>
      <c r="F8208"/>
    </row>
    <row r="8209" spans="1:6" ht="21" customHeight="1" x14ac:dyDescent="0.25">
      <c r="A8209"/>
      <c r="B8209"/>
      <c r="C8209"/>
      <c r="D8209"/>
      <c r="E8209"/>
      <c r="F8209"/>
    </row>
    <row r="8210" spans="1:6" ht="21" customHeight="1" x14ac:dyDescent="0.25">
      <c r="A8210"/>
      <c r="B8210"/>
      <c r="C8210"/>
      <c r="D8210"/>
      <c r="E8210"/>
      <c r="F8210"/>
    </row>
    <row r="8211" spans="1:6" ht="21" customHeight="1" x14ac:dyDescent="0.25">
      <c r="A8211"/>
      <c r="B8211"/>
      <c r="C8211"/>
      <c r="D8211"/>
      <c r="E8211"/>
      <c r="F8211"/>
    </row>
    <row r="8212" spans="1:6" ht="21" customHeight="1" x14ac:dyDescent="0.25">
      <c r="A8212"/>
      <c r="B8212"/>
      <c r="C8212"/>
      <c r="D8212"/>
      <c r="E8212"/>
      <c r="F8212"/>
    </row>
    <row r="8213" spans="1:6" ht="21" customHeight="1" x14ac:dyDescent="0.25">
      <c r="A8213"/>
      <c r="B8213"/>
      <c r="C8213"/>
      <c r="D8213"/>
      <c r="E8213"/>
      <c r="F8213"/>
    </row>
    <row r="8214" spans="1:6" ht="21" customHeight="1" x14ac:dyDescent="0.25">
      <c r="A8214"/>
      <c r="B8214"/>
      <c r="C8214"/>
      <c r="D8214"/>
      <c r="E8214"/>
      <c r="F8214"/>
    </row>
    <row r="8215" spans="1:6" ht="21" customHeight="1" x14ac:dyDescent="0.25">
      <c r="A8215"/>
      <c r="B8215"/>
      <c r="C8215"/>
      <c r="D8215"/>
      <c r="E8215"/>
      <c r="F8215"/>
    </row>
    <row r="8216" spans="1:6" ht="39" customHeight="1" x14ac:dyDescent="0.25">
      <c r="A8216"/>
      <c r="B8216"/>
      <c r="C8216"/>
      <c r="D8216"/>
      <c r="E8216"/>
      <c r="F8216"/>
    </row>
    <row r="8217" spans="1:6" ht="21" customHeight="1" x14ac:dyDescent="0.25">
      <c r="A8217"/>
      <c r="B8217"/>
      <c r="C8217"/>
      <c r="D8217"/>
      <c r="E8217"/>
      <c r="F8217"/>
    </row>
    <row r="8218" spans="1:6" ht="39" customHeight="1" x14ac:dyDescent="0.25">
      <c r="A8218"/>
      <c r="B8218"/>
      <c r="C8218"/>
      <c r="D8218"/>
      <c r="E8218"/>
      <c r="F8218"/>
    </row>
    <row r="8219" spans="1:6" ht="21" customHeight="1" x14ac:dyDescent="0.25">
      <c r="A8219"/>
      <c r="B8219"/>
      <c r="C8219"/>
      <c r="D8219"/>
      <c r="E8219"/>
      <c r="F8219"/>
    </row>
    <row r="8220" spans="1:6" ht="21" customHeight="1" x14ac:dyDescent="0.25">
      <c r="A8220"/>
      <c r="B8220"/>
      <c r="C8220"/>
      <c r="D8220"/>
      <c r="E8220"/>
      <c r="F8220"/>
    </row>
    <row r="8221" spans="1:6" ht="21" customHeight="1" x14ac:dyDescent="0.25">
      <c r="A8221"/>
      <c r="B8221"/>
      <c r="C8221"/>
      <c r="D8221"/>
      <c r="E8221"/>
      <c r="F8221"/>
    </row>
    <row r="8222" spans="1:6" ht="21" customHeight="1" x14ac:dyDescent="0.25">
      <c r="A8222"/>
      <c r="B8222"/>
      <c r="C8222"/>
      <c r="D8222"/>
      <c r="E8222"/>
      <c r="F8222"/>
    </row>
    <row r="8223" spans="1:6" ht="21" customHeight="1" x14ac:dyDescent="0.25">
      <c r="A8223"/>
      <c r="B8223"/>
      <c r="C8223"/>
      <c r="D8223"/>
      <c r="E8223"/>
      <c r="F8223"/>
    </row>
    <row r="8224" spans="1:6" ht="21" customHeight="1" x14ac:dyDescent="0.25">
      <c r="A8224"/>
      <c r="B8224"/>
      <c r="C8224"/>
      <c r="D8224"/>
      <c r="E8224"/>
      <c r="F8224"/>
    </row>
    <row r="8225" spans="1:6" ht="21" customHeight="1" x14ac:dyDescent="0.25">
      <c r="A8225"/>
      <c r="B8225"/>
      <c r="C8225"/>
      <c r="D8225"/>
      <c r="E8225"/>
      <c r="F8225"/>
    </row>
    <row r="8226" spans="1:6" ht="21" customHeight="1" x14ac:dyDescent="0.25">
      <c r="A8226"/>
      <c r="B8226"/>
      <c r="C8226"/>
      <c r="D8226"/>
      <c r="E8226"/>
      <c r="F8226"/>
    </row>
    <row r="8227" spans="1:6" ht="21" customHeight="1" x14ac:dyDescent="0.25">
      <c r="A8227"/>
      <c r="B8227"/>
      <c r="C8227"/>
      <c r="D8227"/>
      <c r="E8227"/>
      <c r="F8227"/>
    </row>
    <row r="8228" spans="1:6" ht="21" customHeight="1" x14ac:dyDescent="0.25">
      <c r="A8228"/>
      <c r="B8228"/>
      <c r="C8228"/>
      <c r="D8228"/>
      <c r="E8228"/>
      <c r="F8228"/>
    </row>
    <row r="8229" spans="1:6" ht="21" customHeight="1" x14ac:dyDescent="0.25">
      <c r="A8229"/>
      <c r="B8229"/>
      <c r="C8229"/>
      <c r="D8229"/>
      <c r="E8229"/>
      <c r="F8229"/>
    </row>
    <row r="8230" spans="1:6" ht="21" customHeight="1" x14ac:dyDescent="0.25">
      <c r="A8230"/>
      <c r="B8230"/>
      <c r="C8230"/>
      <c r="D8230"/>
      <c r="E8230"/>
      <c r="F8230"/>
    </row>
    <row r="8231" spans="1:6" ht="21" customHeight="1" x14ac:dyDescent="0.25">
      <c r="A8231"/>
      <c r="B8231"/>
      <c r="C8231"/>
      <c r="D8231"/>
      <c r="E8231"/>
      <c r="F8231"/>
    </row>
    <row r="8232" spans="1:6" ht="23.1" customHeight="1" x14ac:dyDescent="0.25">
      <c r="A8232"/>
      <c r="B8232"/>
      <c r="C8232"/>
      <c r="D8232"/>
      <c r="E8232"/>
      <c r="F8232"/>
    </row>
    <row r="8233" spans="1:6" ht="21" customHeight="1" x14ac:dyDescent="0.25">
      <c r="A8233"/>
      <c r="B8233"/>
      <c r="C8233"/>
      <c r="D8233"/>
      <c r="E8233"/>
      <c r="F8233"/>
    </row>
    <row r="8234" spans="1:6" ht="21" customHeight="1" x14ac:dyDescent="0.25">
      <c r="A8234"/>
      <c r="B8234"/>
      <c r="C8234"/>
      <c r="D8234"/>
      <c r="E8234"/>
      <c r="F8234"/>
    </row>
    <row r="8235" spans="1:6" ht="21" customHeight="1" x14ac:dyDescent="0.25">
      <c r="A8235"/>
      <c r="B8235"/>
      <c r="C8235"/>
      <c r="D8235"/>
      <c r="E8235"/>
      <c r="F8235"/>
    </row>
    <row r="8236" spans="1:6" ht="21" customHeight="1" x14ac:dyDescent="0.25">
      <c r="A8236"/>
      <c r="B8236"/>
      <c r="C8236"/>
      <c r="D8236"/>
      <c r="E8236"/>
      <c r="F8236"/>
    </row>
    <row r="8237" spans="1:6" ht="21" customHeight="1" x14ac:dyDescent="0.25">
      <c r="A8237"/>
      <c r="B8237"/>
      <c r="C8237"/>
      <c r="D8237"/>
      <c r="E8237"/>
      <c r="F8237"/>
    </row>
    <row r="8238" spans="1:6" ht="21" customHeight="1" x14ac:dyDescent="0.25">
      <c r="A8238"/>
      <c r="B8238"/>
      <c r="C8238"/>
      <c r="D8238"/>
      <c r="E8238"/>
      <c r="F8238"/>
    </row>
    <row r="8239" spans="1:6" ht="21" customHeight="1" x14ac:dyDescent="0.25">
      <c r="A8239"/>
      <c r="B8239"/>
      <c r="C8239"/>
      <c r="D8239"/>
      <c r="E8239"/>
      <c r="F8239"/>
    </row>
    <row r="8240" spans="1:6" ht="39" customHeight="1" x14ac:dyDescent="0.25">
      <c r="A8240"/>
      <c r="B8240"/>
      <c r="C8240"/>
      <c r="D8240"/>
      <c r="E8240"/>
      <c r="F8240"/>
    </row>
    <row r="8241" spans="1:6" ht="21" customHeight="1" x14ac:dyDescent="0.25">
      <c r="A8241"/>
      <c r="B8241"/>
      <c r="C8241"/>
      <c r="D8241"/>
      <c r="E8241"/>
      <c r="F8241"/>
    </row>
    <row r="8242" spans="1:6" ht="21" customHeight="1" x14ac:dyDescent="0.25">
      <c r="A8242"/>
      <c r="B8242"/>
      <c r="C8242"/>
      <c r="D8242"/>
      <c r="E8242"/>
      <c r="F8242"/>
    </row>
    <row r="8243" spans="1:6" ht="21" customHeight="1" x14ac:dyDescent="0.25">
      <c r="A8243"/>
      <c r="B8243"/>
      <c r="C8243"/>
      <c r="D8243"/>
      <c r="E8243"/>
      <c r="F8243"/>
    </row>
    <row r="8244" spans="1:6" ht="39" customHeight="1" x14ac:dyDescent="0.25">
      <c r="A8244"/>
      <c r="B8244"/>
      <c r="C8244"/>
      <c r="D8244"/>
      <c r="E8244"/>
      <c r="F8244"/>
    </row>
    <row r="8245" spans="1:6" ht="21" customHeight="1" x14ac:dyDescent="0.25">
      <c r="A8245"/>
      <c r="B8245"/>
      <c r="C8245"/>
      <c r="D8245"/>
      <c r="E8245"/>
      <c r="F8245"/>
    </row>
    <row r="8246" spans="1:6" ht="39" customHeight="1" x14ac:dyDescent="0.25">
      <c r="A8246"/>
      <c r="B8246"/>
      <c r="C8246"/>
      <c r="D8246"/>
      <c r="E8246"/>
      <c r="F8246"/>
    </row>
    <row r="8247" spans="1:6" ht="21" customHeight="1" x14ac:dyDescent="0.25">
      <c r="A8247"/>
      <c r="B8247"/>
      <c r="C8247"/>
      <c r="D8247"/>
      <c r="E8247"/>
      <c r="F8247"/>
    </row>
    <row r="8248" spans="1:6" ht="21" customHeight="1" x14ac:dyDescent="0.25">
      <c r="A8248"/>
      <c r="B8248"/>
      <c r="C8248"/>
      <c r="D8248"/>
      <c r="E8248"/>
      <c r="F8248"/>
    </row>
    <row r="8249" spans="1:6" ht="21" customHeight="1" x14ac:dyDescent="0.25">
      <c r="A8249"/>
      <c r="B8249"/>
      <c r="C8249"/>
      <c r="D8249"/>
      <c r="E8249"/>
      <c r="F8249"/>
    </row>
    <row r="8250" spans="1:6" ht="21" customHeight="1" x14ac:dyDescent="0.25">
      <c r="A8250"/>
      <c r="B8250"/>
      <c r="C8250"/>
      <c r="D8250"/>
      <c r="E8250"/>
      <c r="F8250"/>
    </row>
    <row r="8251" spans="1:6" ht="21" customHeight="1" x14ac:dyDescent="0.25">
      <c r="A8251"/>
      <c r="B8251"/>
      <c r="C8251"/>
      <c r="D8251"/>
      <c r="E8251"/>
      <c r="F8251"/>
    </row>
    <row r="8252" spans="1:6" ht="21" customHeight="1" x14ac:dyDescent="0.25">
      <c r="A8252"/>
      <c r="B8252"/>
      <c r="C8252"/>
      <c r="D8252"/>
      <c r="E8252"/>
      <c r="F8252"/>
    </row>
    <row r="8253" spans="1:6" ht="21" customHeight="1" x14ac:dyDescent="0.25">
      <c r="A8253"/>
      <c r="B8253"/>
      <c r="C8253"/>
      <c r="D8253"/>
      <c r="E8253"/>
      <c r="F8253"/>
    </row>
    <row r="8254" spans="1:6" ht="21" customHeight="1" x14ac:dyDescent="0.25">
      <c r="A8254"/>
      <c r="B8254"/>
      <c r="C8254"/>
      <c r="D8254"/>
      <c r="E8254"/>
      <c r="F8254"/>
    </row>
    <row r="8255" spans="1:6" ht="21" customHeight="1" x14ac:dyDescent="0.25">
      <c r="A8255"/>
      <c r="B8255"/>
      <c r="C8255"/>
      <c r="D8255"/>
      <c r="E8255"/>
      <c r="F8255"/>
    </row>
    <row r="8256" spans="1:6" ht="21" customHeight="1" x14ac:dyDescent="0.25">
      <c r="A8256"/>
      <c r="B8256"/>
      <c r="C8256"/>
      <c r="D8256"/>
      <c r="E8256"/>
      <c r="F8256"/>
    </row>
    <row r="8257" spans="1:6" ht="21" customHeight="1" x14ac:dyDescent="0.25">
      <c r="A8257"/>
      <c r="B8257"/>
      <c r="C8257"/>
      <c r="D8257"/>
      <c r="E8257"/>
      <c r="F8257"/>
    </row>
    <row r="8258" spans="1:6" ht="23.1" customHeight="1" x14ac:dyDescent="0.25">
      <c r="A8258"/>
      <c r="B8258"/>
      <c r="C8258"/>
      <c r="D8258"/>
      <c r="E8258"/>
      <c r="F8258"/>
    </row>
    <row r="8259" spans="1:6" ht="21" customHeight="1" x14ac:dyDescent="0.25">
      <c r="A8259"/>
      <c r="B8259"/>
      <c r="C8259"/>
      <c r="D8259"/>
      <c r="E8259"/>
      <c r="F8259"/>
    </row>
    <row r="8260" spans="1:6" ht="21" customHeight="1" x14ac:dyDescent="0.25">
      <c r="A8260"/>
      <c r="B8260"/>
      <c r="C8260"/>
      <c r="D8260"/>
      <c r="E8260"/>
      <c r="F8260"/>
    </row>
    <row r="8261" spans="1:6" ht="21" customHeight="1" x14ac:dyDescent="0.25">
      <c r="A8261"/>
      <c r="B8261"/>
      <c r="C8261"/>
      <c r="D8261"/>
      <c r="E8261"/>
      <c r="F8261"/>
    </row>
    <row r="8262" spans="1:6" ht="39" customHeight="1" x14ac:dyDescent="0.25">
      <c r="A8262"/>
      <c r="B8262"/>
      <c r="C8262"/>
      <c r="D8262"/>
      <c r="E8262"/>
      <c r="F8262"/>
    </row>
    <row r="8263" spans="1:6" ht="21" customHeight="1" x14ac:dyDescent="0.25">
      <c r="A8263"/>
      <c r="B8263"/>
      <c r="C8263"/>
      <c r="D8263"/>
      <c r="E8263"/>
      <c r="F8263"/>
    </row>
    <row r="8264" spans="1:6" ht="21" customHeight="1" x14ac:dyDescent="0.25">
      <c r="A8264"/>
      <c r="B8264"/>
      <c r="C8264"/>
      <c r="D8264"/>
      <c r="E8264"/>
      <c r="F8264"/>
    </row>
    <row r="8265" spans="1:6" ht="21" customHeight="1" x14ac:dyDescent="0.25">
      <c r="A8265"/>
      <c r="B8265"/>
      <c r="C8265"/>
      <c r="D8265"/>
      <c r="E8265"/>
      <c r="F8265"/>
    </row>
    <row r="8266" spans="1:6" ht="21" customHeight="1" x14ac:dyDescent="0.25">
      <c r="A8266"/>
      <c r="B8266"/>
      <c r="C8266"/>
      <c r="D8266"/>
      <c r="E8266"/>
      <c r="F8266"/>
    </row>
    <row r="8267" spans="1:6" ht="21" customHeight="1" x14ac:dyDescent="0.25">
      <c r="A8267"/>
      <c r="B8267"/>
      <c r="C8267"/>
      <c r="D8267"/>
      <c r="E8267"/>
      <c r="F8267"/>
    </row>
    <row r="8268" spans="1:6" ht="39" customHeight="1" x14ac:dyDescent="0.25">
      <c r="A8268"/>
      <c r="B8268"/>
      <c r="C8268"/>
      <c r="D8268"/>
      <c r="E8268"/>
      <c r="F8268"/>
    </row>
    <row r="8269" spans="1:6" ht="21" customHeight="1" x14ac:dyDescent="0.25">
      <c r="A8269"/>
      <c r="B8269"/>
      <c r="C8269"/>
      <c r="D8269"/>
      <c r="E8269"/>
      <c r="F8269"/>
    </row>
    <row r="8270" spans="1:6" ht="21" customHeight="1" x14ac:dyDescent="0.25">
      <c r="A8270"/>
      <c r="B8270"/>
      <c r="C8270"/>
      <c r="D8270"/>
      <c r="E8270"/>
      <c r="F8270"/>
    </row>
    <row r="8271" spans="1:6" ht="21" customHeight="1" x14ac:dyDescent="0.25">
      <c r="A8271"/>
      <c r="B8271"/>
      <c r="C8271"/>
      <c r="D8271"/>
      <c r="E8271"/>
      <c r="F8271"/>
    </row>
    <row r="8272" spans="1:6" ht="21" customHeight="1" x14ac:dyDescent="0.25">
      <c r="A8272"/>
      <c r="B8272"/>
      <c r="C8272"/>
      <c r="D8272"/>
      <c r="E8272"/>
      <c r="F8272"/>
    </row>
    <row r="8273" spans="1:6" ht="21" customHeight="1" x14ac:dyDescent="0.25">
      <c r="A8273"/>
      <c r="B8273"/>
      <c r="C8273"/>
      <c r="D8273"/>
      <c r="E8273"/>
      <c r="F8273"/>
    </row>
    <row r="8274" spans="1:6" ht="21" customHeight="1" x14ac:dyDescent="0.25">
      <c r="A8274"/>
      <c r="B8274"/>
      <c r="C8274"/>
      <c r="D8274"/>
      <c r="E8274"/>
      <c r="F8274"/>
    </row>
    <row r="8275" spans="1:6" ht="39" customHeight="1" x14ac:dyDescent="0.25">
      <c r="A8275"/>
      <c r="B8275"/>
      <c r="C8275"/>
      <c r="D8275"/>
      <c r="E8275"/>
      <c r="F8275"/>
    </row>
    <row r="8276" spans="1:6" ht="21" customHeight="1" x14ac:dyDescent="0.25">
      <c r="A8276"/>
      <c r="B8276"/>
      <c r="C8276"/>
      <c r="D8276"/>
      <c r="E8276"/>
      <c r="F8276"/>
    </row>
    <row r="8277" spans="1:6" ht="39" customHeight="1" x14ac:dyDescent="0.25">
      <c r="A8277"/>
      <c r="B8277"/>
      <c r="C8277"/>
      <c r="D8277"/>
      <c r="E8277"/>
      <c r="F8277"/>
    </row>
    <row r="8278" spans="1:6" ht="21" customHeight="1" x14ac:dyDescent="0.25">
      <c r="A8278"/>
      <c r="B8278"/>
      <c r="C8278"/>
      <c r="D8278"/>
      <c r="E8278"/>
      <c r="F8278"/>
    </row>
    <row r="8279" spans="1:6" ht="21" customHeight="1" x14ac:dyDescent="0.25">
      <c r="A8279"/>
      <c r="B8279"/>
      <c r="C8279"/>
      <c r="D8279"/>
      <c r="E8279"/>
      <c r="F8279"/>
    </row>
    <row r="8280" spans="1:6" ht="21" customHeight="1" x14ac:dyDescent="0.25">
      <c r="A8280"/>
      <c r="B8280"/>
      <c r="C8280"/>
      <c r="D8280"/>
      <c r="E8280"/>
      <c r="F8280"/>
    </row>
    <row r="8281" spans="1:6" ht="21" customHeight="1" x14ac:dyDescent="0.25">
      <c r="A8281"/>
      <c r="B8281"/>
      <c r="C8281"/>
      <c r="D8281"/>
      <c r="E8281"/>
      <c r="F8281"/>
    </row>
    <row r="8282" spans="1:6" ht="21" customHeight="1" x14ac:dyDescent="0.25">
      <c r="A8282"/>
      <c r="B8282"/>
      <c r="C8282"/>
      <c r="D8282"/>
      <c r="E8282"/>
      <c r="F8282"/>
    </row>
    <row r="8283" spans="1:6" ht="21" customHeight="1" x14ac:dyDescent="0.25">
      <c r="A8283"/>
      <c r="B8283"/>
      <c r="C8283"/>
      <c r="D8283"/>
      <c r="E8283"/>
      <c r="F8283"/>
    </row>
    <row r="8284" spans="1:6" ht="21" customHeight="1" x14ac:dyDescent="0.25">
      <c r="A8284"/>
      <c r="B8284"/>
      <c r="C8284"/>
      <c r="D8284"/>
      <c r="E8284"/>
      <c r="F8284"/>
    </row>
    <row r="8285" spans="1:6" ht="21" customHeight="1" x14ac:dyDescent="0.25">
      <c r="A8285"/>
      <c r="B8285"/>
      <c r="C8285"/>
      <c r="D8285"/>
      <c r="E8285"/>
      <c r="F8285"/>
    </row>
    <row r="8286" spans="1:6" ht="21" customHeight="1" x14ac:dyDescent="0.25">
      <c r="A8286"/>
      <c r="B8286"/>
      <c r="C8286"/>
      <c r="D8286"/>
      <c r="E8286"/>
      <c r="F8286"/>
    </row>
    <row r="8287" spans="1:6" ht="21" customHeight="1" x14ac:dyDescent="0.25">
      <c r="A8287"/>
      <c r="B8287"/>
      <c r="C8287"/>
      <c r="D8287"/>
      <c r="E8287"/>
      <c r="F8287"/>
    </row>
    <row r="8288" spans="1:6" ht="21" customHeight="1" x14ac:dyDescent="0.25">
      <c r="A8288"/>
      <c r="B8288"/>
      <c r="C8288"/>
      <c r="D8288"/>
      <c r="E8288"/>
      <c r="F8288"/>
    </row>
    <row r="8289" spans="1:6" ht="23.1" customHeight="1" x14ac:dyDescent="0.25">
      <c r="A8289"/>
      <c r="B8289"/>
      <c r="C8289"/>
      <c r="D8289"/>
      <c r="E8289"/>
      <c r="F8289"/>
    </row>
    <row r="8290" spans="1:6" ht="21" customHeight="1" x14ac:dyDescent="0.25">
      <c r="A8290"/>
      <c r="B8290"/>
      <c r="C8290"/>
      <c r="D8290"/>
      <c r="E8290"/>
      <c r="F8290"/>
    </row>
    <row r="8291" spans="1:6" ht="21" customHeight="1" x14ac:dyDescent="0.25">
      <c r="A8291"/>
      <c r="B8291"/>
      <c r="C8291"/>
      <c r="D8291"/>
      <c r="E8291"/>
      <c r="F8291"/>
    </row>
    <row r="8292" spans="1:6" ht="21" customHeight="1" x14ac:dyDescent="0.25">
      <c r="A8292"/>
      <c r="B8292"/>
      <c r="C8292"/>
      <c r="D8292"/>
      <c r="E8292"/>
      <c r="F8292"/>
    </row>
    <row r="8293" spans="1:6" ht="39" customHeight="1" x14ac:dyDescent="0.25">
      <c r="A8293"/>
      <c r="B8293"/>
      <c r="C8293"/>
      <c r="D8293"/>
      <c r="E8293"/>
      <c r="F8293"/>
    </row>
    <row r="8294" spans="1:6" ht="21" customHeight="1" x14ac:dyDescent="0.25">
      <c r="A8294"/>
      <c r="B8294"/>
      <c r="C8294"/>
      <c r="D8294"/>
      <c r="E8294"/>
      <c r="F8294"/>
    </row>
    <row r="8295" spans="1:6" ht="21" customHeight="1" x14ac:dyDescent="0.25">
      <c r="A8295"/>
      <c r="B8295"/>
      <c r="C8295"/>
      <c r="D8295"/>
      <c r="E8295"/>
      <c r="F8295"/>
    </row>
    <row r="8296" spans="1:6" ht="21" customHeight="1" x14ac:dyDescent="0.25">
      <c r="A8296"/>
      <c r="B8296"/>
      <c r="C8296"/>
      <c r="D8296"/>
      <c r="E8296"/>
      <c r="F8296"/>
    </row>
    <row r="8297" spans="1:6" ht="21" customHeight="1" x14ac:dyDescent="0.25">
      <c r="A8297"/>
      <c r="B8297"/>
      <c r="C8297"/>
      <c r="D8297"/>
      <c r="E8297"/>
      <c r="F8297"/>
    </row>
    <row r="8298" spans="1:6" ht="21" customHeight="1" x14ac:dyDescent="0.25">
      <c r="A8298"/>
      <c r="B8298"/>
      <c r="C8298"/>
      <c r="D8298"/>
      <c r="E8298"/>
      <c r="F8298"/>
    </row>
    <row r="8299" spans="1:6" ht="39" customHeight="1" x14ac:dyDescent="0.25">
      <c r="A8299"/>
      <c r="B8299"/>
      <c r="C8299"/>
      <c r="D8299"/>
      <c r="E8299"/>
      <c r="F8299"/>
    </row>
    <row r="8300" spans="1:6" ht="39" customHeight="1" x14ac:dyDescent="0.25">
      <c r="A8300"/>
      <c r="B8300"/>
      <c r="C8300"/>
      <c r="D8300"/>
      <c r="E8300"/>
      <c r="F8300"/>
    </row>
    <row r="8301" spans="1:6" ht="39" customHeight="1" x14ac:dyDescent="0.25">
      <c r="A8301"/>
      <c r="B8301"/>
      <c r="C8301"/>
      <c r="D8301"/>
      <c r="E8301"/>
      <c r="F8301"/>
    </row>
    <row r="8302" spans="1:6" ht="39" customHeight="1" x14ac:dyDescent="0.25">
      <c r="A8302"/>
      <c r="B8302"/>
      <c r="C8302"/>
      <c r="D8302"/>
      <c r="E8302"/>
      <c r="F8302"/>
    </row>
    <row r="8303" spans="1:6" ht="21" customHeight="1" x14ac:dyDescent="0.25">
      <c r="A8303"/>
      <c r="B8303"/>
      <c r="C8303"/>
      <c r="D8303"/>
      <c r="E8303"/>
      <c r="F8303"/>
    </row>
    <row r="8304" spans="1:6" ht="21" customHeight="1" x14ac:dyDescent="0.25">
      <c r="A8304"/>
      <c r="B8304"/>
      <c r="C8304"/>
      <c r="D8304"/>
      <c r="E8304"/>
      <c r="F8304"/>
    </row>
    <row r="8305" spans="1:6" ht="21" customHeight="1" x14ac:dyDescent="0.25">
      <c r="A8305"/>
      <c r="B8305"/>
      <c r="C8305"/>
      <c r="D8305"/>
      <c r="E8305"/>
      <c r="F8305"/>
    </row>
    <row r="8306" spans="1:6" ht="39" customHeight="1" x14ac:dyDescent="0.25">
      <c r="A8306"/>
      <c r="B8306"/>
      <c r="C8306"/>
      <c r="D8306"/>
      <c r="E8306"/>
      <c r="F8306"/>
    </row>
    <row r="8307" spans="1:6" ht="21" customHeight="1" x14ac:dyDescent="0.25">
      <c r="A8307"/>
      <c r="B8307"/>
      <c r="C8307"/>
      <c r="D8307"/>
      <c r="E8307"/>
      <c r="F8307"/>
    </row>
    <row r="8308" spans="1:6" ht="39" customHeight="1" x14ac:dyDescent="0.25">
      <c r="A8308"/>
      <c r="B8308"/>
      <c r="C8308"/>
      <c r="D8308"/>
      <c r="E8308"/>
      <c r="F8308"/>
    </row>
    <row r="8309" spans="1:6" ht="21" customHeight="1" x14ac:dyDescent="0.25">
      <c r="A8309"/>
      <c r="B8309"/>
      <c r="C8309"/>
      <c r="D8309"/>
      <c r="E8309"/>
      <c r="F8309"/>
    </row>
    <row r="8310" spans="1:6" ht="21" customHeight="1" x14ac:dyDescent="0.25">
      <c r="A8310"/>
      <c r="B8310"/>
      <c r="C8310"/>
      <c r="D8310"/>
      <c r="E8310"/>
      <c r="F8310"/>
    </row>
    <row r="8311" spans="1:6" ht="21" customHeight="1" x14ac:dyDescent="0.25">
      <c r="A8311"/>
      <c r="B8311"/>
      <c r="C8311"/>
      <c r="D8311"/>
      <c r="E8311"/>
      <c r="F8311"/>
    </row>
    <row r="8312" spans="1:6" ht="21" customHeight="1" x14ac:dyDescent="0.25">
      <c r="A8312"/>
      <c r="B8312"/>
      <c r="C8312"/>
      <c r="D8312"/>
      <c r="E8312"/>
      <c r="F8312"/>
    </row>
    <row r="8313" spans="1:6" ht="21" customHeight="1" x14ac:dyDescent="0.25">
      <c r="A8313"/>
      <c r="B8313"/>
      <c r="C8313"/>
      <c r="D8313"/>
      <c r="E8313"/>
      <c r="F8313"/>
    </row>
    <row r="8314" spans="1:6" ht="21" customHeight="1" x14ac:dyDescent="0.25">
      <c r="A8314"/>
      <c r="B8314"/>
      <c r="C8314"/>
      <c r="D8314"/>
      <c r="E8314"/>
      <c r="F8314"/>
    </row>
    <row r="8315" spans="1:6" ht="21" customHeight="1" x14ac:dyDescent="0.25">
      <c r="A8315"/>
      <c r="B8315"/>
      <c r="C8315"/>
      <c r="D8315"/>
      <c r="E8315"/>
      <c r="F8315"/>
    </row>
    <row r="8316" spans="1:6" ht="21" customHeight="1" x14ac:dyDescent="0.25">
      <c r="A8316"/>
      <c r="B8316"/>
      <c r="C8316"/>
      <c r="D8316"/>
      <c r="E8316"/>
      <c r="F8316"/>
    </row>
    <row r="8317" spans="1:6" ht="21" customHeight="1" x14ac:dyDescent="0.25">
      <c r="A8317"/>
      <c r="B8317"/>
      <c r="C8317"/>
      <c r="D8317"/>
      <c r="E8317"/>
      <c r="F8317"/>
    </row>
    <row r="8318" spans="1:6" ht="21" customHeight="1" x14ac:dyDescent="0.25">
      <c r="A8318"/>
      <c r="B8318"/>
      <c r="C8318"/>
      <c r="D8318"/>
      <c r="E8318"/>
      <c r="F8318"/>
    </row>
    <row r="8319" spans="1:6" ht="21" customHeight="1" x14ac:dyDescent="0.25">
      <c r="A8319"/>
      <c r="B8319"/>
      <c r="C8319"/>
      <c r="D8319"/>
      <c r="E8319"/>
      <c r="F8319"/>
    </row>
    <row r="8320" spans="1:6" ht="23.1" customHeight="1" x14ac:dyDescent="0.25">
      <c r="A8320"/>
      <c r="B8320"/>
      <c r="C8320"/>
      <c r="D8320"/>
      <c r="E8320"/>
      <c r="F8320"/>
    </row>
    <row r="8321" spans="1:6" ht="21" customHeight="1" x14ac:dyDescent="0.25">
      <c r="A8321"/>
      <c r="B8321"/>
      <c r="C8321"/>
      <c r="D8321"/>
      <c r="E8321"/>
      <c r="F8321"/>
    </row>
    <row r="8322" spans="1:6" ht="21" customHeight="1" x14ac:dyDescent="0.25">
      <c r="A8322"/>
      <c r="B8322"/>
      <c r="C8322"/>
      <c r="D8322"/>
      <c r="E8322"/>
      <c r="F8322"/>
    </row>
    <row r="8323" spans="1:6" ht="21" customHeight="1" x14ac:dyDescent="0.25">
      <c r="A8323"/>
      <c r="B8323"/>
      <c r="C8323"/>
      <c r="D8323"/>
      <c r="E8323"/>
      <c r="F8323"/>
    </row>
    <row r="8324" spans="1:6" ht="21" customHeight="1" x14ac:dyDescent="0.25">
      <c r="A8324"/>
      <c r="B8324"/>
      <c r="C8324"/>
      <c r="D8324"/>
      <c r="E8324"/>
      <c r="F8324"/>
    </row>
    <row r="8325" spans="1:6" ht="21" customHeight="1" x14ac:dyDescent="0.25">
      <c r="A8325"/>
      <c r="B8325"/>
      <c r="C8325"/>
      <c r="D8325"/>
      <c r="E8325"/>
      <c r="F8325"/>
    </row>
    <row r="8326" spans="1:6" ht="21" customHeight="1" x14ac:dyDescent="0.25">
      <c r="A8326"/>
      <c r="B8326"/>
      <c r="C8326"/>
      <c r="D8326"/>
      <c r="E8326"/>
      <c r="F8326"/>
    </row>
    <row r="8327" spans="1:6" ht="21" customHeight="1" x14ac:dyDescent="0.25">
      <c r="A8327"/>
      <c r="B8327"/>
      <c r="C8327"/>
      <c r="D8327"/>
      <c r="E8327"/>
      <c r="F8327"/>
    </row>
    <row r="8328" spans="1:6" ht="21" customHeight="1" x14ac:dyDescent="0.25">
      <c r="A8328"/>
      <c r="B8328"/>
      <c r="C8328"/>
      <c r="D8328"/>
      <c r="E8328"/>
      <c r="F8328"/>
    </row>
    <row r="8329" spans="1:6" ht="39" customHeight="1" x14ac:dyDescent="0.25">
      <c r="A8329"/>
      <c r="B8329"/>
      <c r="C8329"/>
      <c r="D8329"/>
      <c r="E8329"/>
      <c r="F8329"/>
    </row>
    <row r="8330" spans="1:6" ht="21" customHeight="1" x14ac:dyDescent="0.25">
      <c r="A8330"/>
      <c r="B8330"/>
      <c r="C8330"/>
      <c r="D8330"/>
      <c r="E8330"/>
      <c r="F8330"/>
    </row>
    <row r="8331" spans="1:6" ht="21" customHeight="1" x14ac:dyDescent="0.25">
      <c r="A8331"/>
      <c r="B8331"/>
      <c r="C8331"/>
      <c r="D8331"/>
      <c r="E8331"/>
      <c r="F8331"/>
    </row>
    <row r="8332" spans="1:6" ht="21" customHeight="1" x14ac:dyDescent="0.25">
      <c r="A8332"/>
      <c r="B8332"/>
      <c r="C8332"/>
      <c r="D8332"/>
      <c r="E8332"/>
      <c r="F8332"/>
    </row>
    <row r="8333" spans="1:6" ht="21" customHeight="1" x14ac:dyDescent="0.25">
      <c r="A8333"/>
      <c r="B8333"/>
      <c r="C8333"/>
      <c r="D8333"/>
      <c r="E8333"/>
      <c r="F8333"/>
    </row>
    <row r="8334" spans="1:6" ht="39" customHeight="1" x14ac:dyDescent="0.25">
      <c r="A8334"/>
      <c r="B8334"/>
      <c r="C8334"/>
      <c r="D8334"/>
      <c r="E8334"/>
      <c r="F8334"/>
    </row>
    <row r="8335" spans="1:6" ht="21" customHeight="1" x14ac:dyDescent="0.25">
      <c r="A8335"/>
      <c r="B8335"/>
      <c r="C8335"/>
      <c r="D8335"/>
      <c r="E8335"/>
      <c r="F8335"/>
    </row>
    <row r="8336" spans="1:6" ht="39" customHeight="1" x14ac:dyDescent="0.25">
      <c r="A8336"/>
      <c r="B8336"/>
      <c r="C8336"/>
      <c r="D8336"/>
      <c r="E8336"/>
      <c r="F8336"/>
    </row>
    <row r="8337" spans="1:6" ht="21" customHeight="1" x14ac:dyDescent="0.25">
      <c r="A8337"/>
      <c r="B8337"/>
      <c r="C8337"/>
      <c r="D8337"/>
      <c r="E8337"/>
      <c r="F8337"/>
    </row>
    <row r="8338" spans="1:6" ht="21" customHeight="1" x14ac:dyDescent="0.25">
      <c r="A8338"/>
      <c r="B8338"/>
      <c r="C8338"/>
      <c r="D8338"/>
      <c r="E8338"/>
      <c r="F8338"/>
    </row>
    <row r="8339" spans="1:6" ht="21" customHeight="1" x14ac:dyDescent="0.25">
      <c r="A8339"/>
      <c r="B8339"/>
      <c r="C8339"/>
      <c r="D8339"/>
      <c r="E8339"/>
      <c r="F8339"/>
    </row>
    <row r="8340" spans="1:6" ht="21" customHeight="1" x14ac:dyDescent="0.25">
      <c r="A8340"/>
      <c r="B8340"/>
      <c r="C8340"/>
      <c r="D8340"/>
      <c r="E8340"/>
      <c r="F8340"/>
    </row>
    <row r="8341" spans="1:6" ht="21" customHeight="1" x14ac:dyDescent="0.25">
      <c r="A8341"/>
      <c r="B8341"/>
      <c r="C8341"/>
      <c r="D8341"/>
      <c r="E8341"/>
      <c r="F8341"/>
    </row>
    <row r="8342" spans="1:6" ht="21" customHeight="1" x14ac:dyDescent="0.25">
      <c r="A8342"/>
      <c r="B8342"/>
      <c r="C8342"/>
      <c r="D8342"/>
      <c r="E8342"/>
      <c r="F8342"/>
    </row>
    <row r="8343" spans="1:6" ht="21" customHeight="1" x14ac:dyDescent="0.25">
      <c r="A8343"/>
      <c r="B8343"/>
      <c r="C8343"/>
      <c r="D8343"/>
      <c r="E8343"/>
      <c r="F8343"/>
    </row>
    <row r="8344" spans="1:6" ht="21" customHeight="1" x14ac:dyDescent="0.25">
      <c r="A8344"/>
      <c r="B8344"/>
      <c r="C8344"/>
      <c r="D8344"/>
      <c r="E8344"/>
      <c r="F8344"/>
    </row>
    <row r="8345" spans="1:6" ht="21" customHeight="1" x14ac:dyDescent="0.25">
      <c r="A8345"/>
      <c r="B8345"/>
      <c r="C8345"/>
      <c r="D8345"/>
      <c r="E8345"/>
      <c r="F8345"/>
    </row>
    <row r="8346" spans="1:6" ht="21" customHeight="1" x14ac:dyDescent="0.25">
      <c r="A8346"/>
      <c r="B8346"/>
      <c r="C8346"/>
      <c r="D8346"/>
      <c r="E8346"/>
      <c r="F8346"/>
    </row>
    <row r="8347" spans="1:6" ht="21" customHeight="1" x14ac:dyDescent="0.25">
      <c r="A8347"/>
      <c r="B8347"/>
      <c r="C8347"/>
      <c r="D8347"/>
      <c r="E8347"/>
      <c r="F8347"/>
    </row>
    <row r="8348" spans="1:6" ht="23.1" customHeight="1" x14ac:dyDescent="0.25">
      <c r="A8348"/>
      <c r="B8348"/>
      <c r="C8348"/>
      <c r="D8348"/>
      <c r="E8348"/>
      <c r="F8348"/>
    </row>
    <row r="8349" spans="1:6" ht="21" customHeight="1" x14ac:dyDescent="0.25">
      <c r="A8349"/>
      <c r="B8349"/>
      <c r="C8349"/>
      <c r="D8349"/>
      <c r="E8349"/>
      <c r="F8349"/>
    </row>
    <row r="8350" spans="1:6" ht="21" customHeight="1" x14ac:dyDescent="0.25">
      <c r="A8350"/>
      <c r="B8350"/>
      <c r="C8350"/>
      <c r="D8350"/>
      <c r="E8350"/>
      <c r="F8350"/>
    </row>
    <row r="8351" spans="1:6" ht="21" customHeight="1" x14ac:dyDescent="0.25">
      <c r="A8351"/>
      <c r="B8351"/>
      <c r="C8351"/>
      <c r="D8351"/>
      <c r="E8351"/>
      <c r="F8351"/>
    </row>
    <row r="8352" spans="1:6" ht="21" customHeight="1" x14ac:dyDescent="0.25">
      <c r="A8352"/>
      <c r="B8352"/>
      <c r="C8352"/>
      <c r="D8352"/>
      <c r="E8352"/>
      <c r="F8352"/>
    </row>
    <row r="8353" spans="1:6" ht="21" customHeight="1" x14ac:dyDescent="0.25">
      <c r="A8353"/>
      <c r="B8353"/>
      <c r="C8353"/>
      <c r="D8353"/>
      <c r="E8353"/>
      <c r="F8353"/>
    </row>
    <row r="8354" spans="1:6" ht="21" customHeight="1" x14ac:dyDescent="0.25">
      <c r="A8354"/>
      <c r="B8354"/>
      <c r="C8354"/>
      <c r="D8354"/>
      <c r="E8354"/>
      <c r="F8354"/>
    </row>
    <row r="8355" spans="1:6" ht="21" customHeight="1" x14ac:dyDescent="0.25">
      <c r="A8355"/>
      <c r="B8355"/>
      <c r="C8355"/>
      <c r="D8355"/>
      <c r="E8355"/>
      <c r="F8355"/>
    </row>
    <row r="8356" spans="1:6" ht="21" customHeight="1" x14ac:dyDescent="0.25">
      <c r="A8356"/>
      <c r="B8356"/>
      <c r="C8356"/>
      <c r="D8356"/>
      <c r="E8356"/>
      <c r="F8356"/>
    </row>
    <row r="8357" spans="1:6" ht="21" customHeight="1" x14ac:dyDescent="0.25">
      <c r="A8357"/>
      <c r="B8357"/>
      <c r="C8357"/>
      <c r="D8357"/>
      <c r="E8357"/>
      <c r="F8357"/>
    </row>
    <row r="8358" spans="1:6" ht="21" customHeight="1" x14ac:dyDescent="0.25">
      <c r="A8358"/>
      <c r="B8358"/>
      <c r="C8358"/>
      <c r="D8358"/>
      <c r="E8358"/>
      <c r="F8358"/>
    </row>
    <row r="8359" spans="1:6" ht="39" customHeight="1" x14ac:dyDescent="0.25">
      <c r="A8359"/>
      <c r="B8359"/>
      <c r="C8359"/>
      <c r="D8359"/>
      <c r="E8359"/>
      <c r="F8359"/>
    </row>
    <row r="8360" spans="1:6" ht="21" customHeight="1" x14ac:dyDescent="0.25">
      <c r="A8360"/>
      <c r="B8360"/>
      <c r="C8360"/>
      <c r="D8360"/>
      <c r="E8360"/>
      <c r="F8360"/>
    </row>
    <row r="8361" spans="1:6" ht="39" customHeight="1" x14ac:dyDescent="0.25">
      <c r="A8361"/>
      <c r="B8361"/>
      <c r="C8361"/>
      <c r="D8361"/>
      <c r="E8361"/>
      <c r="F8361"/>
    </row>
    <row r="8362" spans="1:6" ht="21" customHeight="1" x14ac:dyDescent="0.25">
      <c r="A8362"/>
      <c r="B8362"/>
      <c r="C8362"/>
      <c r="D8362"/>
      <c r="E8362"/>
      <c r="F8362"/>
    </row>
    <row r="8363" spans="1:6" ht="21" customHeight="1" x14ac:dyDescent="0.25">
      <c r="A8363"/>
      <c r="B8363"/>
      <c r="C8363"/>
      <c r="D8363"/>
      <c r="E8363"/>
      <c r="F8363"/>
    </row>
    <row r="8364" spans="1:6" ht="21" customHeight="1" x14ac:dyDescent="0.25">
      <c r="A8364"/>
      <c r="B8364"/>
      <c r="C8364"/>
      <c r="D8364"/>
      <c r="E8364"/>
      <c r="F8364"/>
    </row>
    <row r="8365" spans="1:6" ht="21" customHeight="1" x14ac:dyDescent="0.25">
      <c r="A8365"/>
      <c r="B8365"/>
      <c r="C8365"/>
      <c r="D8365"/>
      <c r="E8365"/>
      <c r="F8365"/>
    </row>
    <row r="8366" spans="1:6" ht="21" customHeight="1" x14ac:dyDescent="0.25">
      <c r="A8366"/>
      <c r="B8366"/>
      <c r="C8366"/>
      <c r="D8366"/>
      <c r="E8366"/>
      <c r="F8366"/>
    </row>
    <row r="8367" spans="1:6" ht="21" customHeight="1" x14ac:dyDescent="0.25">
      <c r="A8367"/>
      <c r="B8367"/>
      <c r="C8367"/>
      <c r="D8367"/>
      <c r="E8367"/>
      <c r="F8367"/>
    </row>
    <row r="8368" spans="1:6" ht="21" customHeight="1" x14ac:dyDescent="0.25">
      <c r="A8368"/>
      <c r="B8368"/>
      <c r="C8368"/>
      <c r="D8368"/>
      <c r="E8368"/>
      <c r="F8368"/>
    </row>
    <row r="8369" spans="1:6" ht="21" customHeight="1" x14ac:dyDescent="0.25">
      <c r="A8369"/>
      <c r="B8369"/>
      <c r="C8369"/>
      <c r="D8369"/>
      <c r="E8369"/>
      <c r="F8369"/>
    </row>
    <row r="8370" spans="1:6" ht="21" customHeight="1" x14ac:dyDescent="0.25">
      <c r="A8370"/>
      <c r="B8370"/>
      <c r="C8370"/>
      <c r="D8370"/>
      <c r="E8370"/>
      <c r="F8370"/>
    </row>
    <row r="8371" spans="1:6" ht="21" customHeight="1" x14ac:dyDescent="0.25">
      <c r="A8371"/>
      <c r="B8371"/>
      <c r="C8371"/>
      <c r="D8371"/>
      <c r="E8371"/>
      <c r="F8371"/>
    </row>
    <row r="8372" spans="1:6" ht="21" customHeight="1" x14ac:dyDescent="0.25">
      <c r="A8372"/>
      <c r="B8372"/>
      <c r="C8372"/>
      <c r="D8372"/>
      <c r="E8372"/>
      <c r="F8372"/>
    </row>
    <row r="8373" spans="1:6" ht="23.1" customHeight="1" x14ac:dyDescent="0.25">
      <c r="A8373"/>
      <c r="B8373"/>
      <c r="C8373"/>
      <c r="D8373"/>
      <c r="E8373"/>
      <c r="F8373"/>
    </row>
    <row r="8374" spans="1:6" ht="21" customHeight="1" x14ac:dyDescent="0.25">
      <c r="A8374"/>
      <c r="B8374"/>
      <c r="C8374"/>
      <c r="D8374"/>
      <c r="E8374"/>
      <c r="F8374"/>
    </row>
    <row r="8375" spans="1:6" ht="21" customHeight="1" x14ac:dyDescent="0.25">
      <c r="A8375"/>
      <c r="B8375"/>
      <c r="C8375"/>
      <c r="D8375"/>
      <c r="E8375"/>
      <c r="F8375"/>
    </row>
    <row r="8376" spans="1:6" ht="21" customHeight="1" x14ac:dyDescent="0.25">
      <c r="A8376"/>
      <c r="B8376"/>
      <c r="C8376"/>
      <c r="D8376"/>
      <c r="E8376"/>
      <c r="F8376"/>
    </row>
    <row r="8377" spans="1:6" ht="21" customHeight="1" x14ac:dyDescent="0.25">
      <c r="A8377"/>
      <c r="B8377"/>
      <c r="C8377"/>
      <c r="D8377"/>
      <c r="E8377"/>
      <c r="F8377"/>
    </row>
    <row r="8378" spans="1:6" ht="21" customHeight="1" x14ac:dyDescent="0.25">
      <c r="A8378"/>
      <c r="B8378"/>
      <c r="C8378"/>
      <c r="D8378"/>
      <c r="E8378"/>
      <c r="F8378"/>
    </row>
    <row r="8379" spans="1:6" ht="21" customHeight="1" x14ac:dyDescent="0.25">
      <c r="A8379"/>
      <c r="B8379"/>
      <c r="C8379"/>
      <c r="D8379"/>
      <c r="E8379"/>
      <c r="F8379"/>
    </row>
    <row r="8380" spans="1:6" ht="21" customHeight="1" x14ac:dyDescent="0.25">
      <c r="A8380"/>
      <c r="B8380"/>
      <c r="C8380"/>
      <c r="D8380"/>
      <c r="E8380"/>
      <c r="F8380"/>
    </row>
    <row r="8381" spans="1:6" ht="57" customHeight="1" x14ac:dyDescent="0.25">
      <c r="A8381"/>
      <c r="B8381"/>
      <c r="C8381"/>
      <c r="D8381"/>
      <c r="E8381"/>
      <c r="F8381"/>
    </row>
    <row r="8382" spans="1:6" ht="57" customHeight="1" x14ac:dyDescent="0.25">
      <c r="A8382"/>
      <c r="B8382"/>
      <c r="C8382"/>
      <c r="D8382"/>
      <c r="E8382"/>
      <c r="F8382"/>
    </row>
    <row r="8383" spans="1:6" ht="21" customHeight="1" x14ac:dyDescent="0.25">
      <c r="A8383"/>
      <c r="B8383"/>
      <c r="C8383"/>
      <c r="D8383"/>
      <c r="E8383"/>
      <c r="F8383"/>
    </row>
    <row r="8384" spans="1:6" ht="39" customHeight="1" x14ac:dyDescent="0.25">
      <c r="A8384"/>
      <c r="B8384"/>
      <c r="C8384"/>
      <c r="D8384"/>
      <c r="E8384"/>
      <c r="F8384"/>
    </row>
    <row r="8385" spans="1:6" ht="21" customHeight="1" x14ac:dyDescent="0.25">
      <c r="A8385"/>
      <c r="B8385"/>
      <c r="C8385"/>
      <c r="D8385"/>
      <c r="E8385"/>
      <c r="F8385"/>
    </row>
    <row r="8386" spans="1:6" ht="39" customHeight="1" x14ac:dyDescent="0.25">
      <c r="A8386"/>
      <c r="B8386"/>
      <c r="C8386"/>
      <c r="D8386"/>
      <c r="E8386"/>
      <c r="F8386"/>
    </row>
    <row r="8387" spans="1:6" ht="21" customHeight="1" x14ac:dyDescent="0.25">
      <c r="A8387"/>
      <c r="B8387"/>
      <c r="C8387"/>
      <c r="D8387"/>
      <c r="E8387"/>
      <c r="F8387"/>
    </row>
    <row r="8388" spans="1:6" ht="21" customHeight="1" x14ac:dyDescent="0.25">
      <c r="A8388"/>
      <c r="B8388"/>
      <c r="C8388"/>
      <c r="D8388"/>
      <c r="E8388"/>
      <c r="F8388"/>
    </row>
    <row r="8389" spans="1:6" ht="21" customHeight="1" x14ac:dyDescent="0.25">
      <c r="A8389"/>
      <c r="B8389"/>
      <c r="C8389"/>
      <c r="D8389"/>
      <c r="E8389"/>
      <c r="F8389"/>
    </row>
    <row r="8390" spans="1:6" ht="21" customHeight="1" x14ac:dyDescent="0.25">
      <c r="A8390"/>
      <c r="B8390"/>
      <c r="C8390"/>
      <c r="D8390"/>
      <c r="E8390"/>
      <c r="F8390"/>
    </row>
    <row r="8391" spans="1:6" ht="21" customHeight="1" x14ac:dyDescent="0.25">
      <c r="A8391"/>
      <c r="B8391"/>
      <c r="C8391"/>
      <c r="D8391"/>
      <c r="E8391"/>
      <c r="F8391"/>
    </row>
    <row r="8392" spans="1:6" ht="21" customHeight="1" x14ac:dyDescent="0.25">
      <c r="A8392"/>
      <c r="B8392"/>
      <c r="C8392"/>
      <c r="D8392"/>
      <c r="E8392"/>
      <c r="F8392"/>
    </row>
    <row r="8393" spans="1:6" ht="21" customHeight="1" x14ac:dyDescent="0.25">
      <c r="A8393"/>
      <c r="B8393"/>
      <c r="C8393"/>
      <c r="D8393"/>
      <c r="E8393"/>
      <c r="F8393"/>
    </row>
    <row r="8394" spans="1:6" ht="21" customHeight="1" x14ac:dyDescent="0.25">
      <c r="A8394"/>
      <c r="B8394"/>
      <c r="C8394"/>
      <c r="D8394"/>
      <c r="E8394"/>
      <c r="F8394"/>
    </row>
    <row r="8395" spans="1:6" ht="21" customHeight="1" x14ac:dyDescent="0.25">
      <c r="A8395"/>
      <c r="B8395"/>
      <c r="C8395"/>
      <c r="D8395"/>
      <c r="E8395"/>
      <c r="F8395"/>
    </row>
    <row r="8396" spans="1:6" ht="21" customHeight="1" x14ac:dyDescent="0.25">
      <c r="A8396"/>
      <c r="B8396"/>
      <c r="C8396"/>
      <c r="D8396"/>
      <c r="E8396"/>
      <c r="F8396"/>
    </row>
    <row r="8397" spans="1:6" ht="21" customHeight="1" x14ac:dyDescent="0.25">
      <c r="A8397"/>
      <c r="B8397"/>
      <c r="C8397"/>
      <c r="D8397"/>
      <c r="E8397"/>
      <c r="F8397"/>
    </row>
    <row r="8398" spans="1:6" ht="23.1" customHeight="1" x14ac:dyDescent="0.25">
      <c r="A8398"/>
      <c r="B8398"/>
      <c r="C8398"/>
      <c r="D8398"/>
      <c r="E8398"/>
      <c r="F8398"/>
    </row>
    <row r="8399" spans="1:6" ht="21" customHeight="1" x14ac:dyDescent="0.25">
      <c r="A8399"/>
      <c r="B8399"/>
      <c r="C8399"/>
      <c r="D8399"/>
      <c r="E8399"/>
      <c r="F8399"/>
    </row>
    <row r="8400" spans="1:6" ht="21" customHeight="1" x14ac:dyDescent="0.25">
      <c r="A8400"/>
      <c r="B8400"/>
      <c r="C8400"/>
      <c r="D8400"/>
      <c r="E8400"/>
      <c r="F8400"/>
    </row>
    <row r="8401" spans="1:6" ht="21" customHeight="1" x14ac:dyDescent="0.25">
      <c r="A8401"/>
      <c r="B8401"/>
      <c r="C8401"/>
      <c r="D8401"/>
      <c r="E8401"/>
      <c r="F8401"/>
    </row>
    <row r="8402" spans="1:6" ht="23.1" customHeight="1" x14ac:dyDescent="0.25">
      <c r="A8402"/>
      <c r="B8402"/>
      <c r="C8402"/>
      <c r="D8402"/>
      <c r="E8402"/>
      <c r="F8402"/>
    </row>
    <row r="8403" spans="1:6" ht="21" customHeight="1" x14ac:dyDescent="0.25">
      <c r="A8403"/>
      <c r="B8403"/>
      <c r="C8403"/>
      <c r="D8403"/>
      <c r="E8403"/>
      <c r="F8403"/>
    </row>
    <row r="8404" spans="1:6" ht="21" customHeight="1" x14ac:dyDescent="0.25">
      <c r="A8404"/>
      <c r="B8404"/>
      <c r="C8404"/>
      <c r="D8404"/>
      <c r="E8404"/>
      <c r="F8404"/>
    </row>
    <row r="8405" spans="1:6" ht="21" customHeight="1" x14ac:dyDescent="0.25">
      <c r="A8405"/>
      <c r="B8405"/>
      <c r="C8405"/>
      <c r="D8405"/>
      <c r="E8405"/>
      <c r="F8405"/>
    </row>
    <row r="8406" spans="1:6" ht="21" customHeight="1" x14ac:dyDescent="0.25">
      <c r="A8406"/>
      <c r="B8406"/>
      <c r="C8406"/>
      <c r="D8406"/>
      <c r="E8406"/>
      <c r="F8406"/>
    </row>
    <row r="8407" spans="1:6" ht="21" customHeight="1" x14ac:dyDescent="0.25">
      <c r="A8407"/>
      <c r="B8407"/>
      <c r="C8407"/>
      <c r="D8407"/>
      <c r="E8407"/>
      <c r="F8407"/>
    </row>
    <row r="8408" spans="1:6" ht="21" customHeight="1" x14ac:dyDescent="0.25">
      <c r="A8408"/>
      <c r="B8408"/>
      <c r="C8408"/>
      <c r="D8408"/>
      <c r="E8408"/>
      <c r="F8408"/>
    </row>
    <row r="8409" spans="1:6" ht="21" customHeight="1" x14ac:dyDescent="0.25">
      <c r="A8409"/>
      <c r="B8409"/>
      <c r="C8409"/>
      <c r="D8409"/>
      <c r="E8409"/>
      <c r="F8409"/>
    </row>
    <row r="8410" spans="1:6" ht="21" customHeight="1" x14ac:dyDescent="0.25">
      <c r="A8410"/>
      <c r="B8410"/>
      <c r="C8410"/>
      <c r="D8410"/>
      <c r="E8410"/>
      <c r="F8410"/>
    </row>
    <row r="8411" spans="1:6" ht="21" customHeight="1" x14ac:dyDescent="0.25">
      <c r="A8411"/>
      <c r="B8411"/>
      <c r="C8411"/>
      <c r="D8411"/>
      <c r="E8411"/>
      <c r="F8411"/>
    </row>
    <row r="8412" spans="1:6" ht="21" customHeight="1" x14ac:dyDescent="0.25">
      <c r="A8412"/>
      <c r="B8412"/>
      <c r="C8412"/>
      <c r="D8412"/>
      <c r="E8412"/>
      <c r="F8412"/>
    </row>
    <row r="8413" spans="1:6" ht="21" customHeight="1" x14ac:dyDescent="0.25">
      <c r="A8413"/>
      <c r="B8413"/>
      <c r="C8413"/>
      <c r="D8413"/>
      <c r="E8413"/>
      <c r="F8413"/>
    </row>
    <row r="8414" spans="1:6" ht="21" customHeight="1" x14ac:dyDescent="0.25">
      <c r="A8414"/>
      <c r="B8414"/>
      <c r="C8414"/>
      <c r="D8414"/>
      <c r="E8414"/>
      <c r="F8414"/>
    </row>
    <row r="8415" spans="1:6" ht="21" customHeight="1" x14ac:dyDescent="0.25">
      <c r="A8415"/>
      <c r="B8415"/>
      <c r="C8415"/>
      <c r="D8415"/>
      <c r="E8415"/>
      <c r="F8415"/>
    </row>
    <row r="8416" spans="1:6" ht="21" customHeight="1" x14ac:dyDescent="0.25">
      <c r="A8416"/>
      <c r="B8416"/>
      <c r="C8416"/>
      <c r="D8416"/>
      <c r="E8416"/>
      <c r="F8416"/>
    </row>
    <row r="8417" spans="1:6" ht="21" customHeight="1" x14ac:dyDescent="0.25">
      <c r="A8417"/>
      <c r="B8417"/>
      <c r="C8417"/>
      <c r="D8417"/>
      <c r="E8417"/>
      <c r="F8417"/>
    </row>
    <row r="8418" spans="1:6" ht="21" customHeight="1" x14ac:dyDescent="0.25">
      <c r="A8418"/>
      <c r="B8418"/>
      <c r="C8418"/>
      <c r="D8418"/>
      <c r="E8418"/>
      <c r="F8418"/>
    </row>
    <row r="8419" spans="1:6" ht="21" customHeight="1" x14ac:dyDescent="0.25">
      <c r="A8419"/>
      <c r="B8419"/>
      <c r="C8419"/>
      <c r="D8419"/>
      <c r="E8419"/>
      <c r="F8419"/>
    </row>
    <row r="8420" spans="1:6" ht="21" customHeight="1" x14ac:dyDescent="0.25">
      <c r="A8420"/>
      <c r="B8420"/>
      <c r="C8420"/>
      <c r="D8420"/>
      <c r="E8420"/>
      <c r="F8420"/>
    </row>
    <row r="8421" spans="1:6" ht="21" customHeight="1" x14ac:dyDescent="0.25">
      <c r="A8421"/>
      <c r="B8421"/>
      <c r="C8421"/>
      <c r="D8421"/>
      <c r="E8421"/>
      <c r="F8421"/>
    </row>
    <row r="8422" spans="1:6" ht="21" customHeight="1" x14ac:dyDescent="0.25">
      <c r="A8422"/>
      <c r="B8422"/>
      <c r="C8422"/>
      <c r="D8422"/>
      <c r="E8422"/>
      <c r="F8422"/>
    </row>
    <row r="8423" spans="1:6" ht="21" customHeight="1" x14ac:dyDescent="0.25">
      <c r="A8423"/>
      <c r="B8423"/>
      <c r="C8423"/>
      <c r="D8423"/>
      <c r="E8423"/>
      <c r="F8423"/>
    </row>
    <row r="8424" spans="1:6" ht="21" customHeight="1" x14ac:dyDescent="0.25">
      <c r="A8424"/>
      <c r="B8424"/>
      <c r="C8424"/>
      <c r="D8424"/>
      <c r="E8424"/>
      <c r="F8424"/>
    </row>
    <row r="8425" spans="1:6" ht="21" customHeight="1" x14ac:dyDescent="0.25">
      <c r="A8425"/>
      <c r="B8425"/>
      <c r="C8425"/>
      <c r="D8425"/>
      <c r="E8425"/>
      <c r="F8425"/>
    </row>
    <row r="8426" spans="1:6" ht="21" customHeight="1" x14ac:dyDescent="0.25">
      <c r="A8426"/>
      <c r="B8426"/>
      <c r="C8426"/>
      <c r="D8426"/>
      <c r="E8426"/>
      <c r="F8426"/>
    </row>
    <row r="8427" spans="1:6" ht="23.1" customHeight="1" x14ac:dyDescent="0.25">
      <c r="A8427"/>
      <c r="B8427"/>
      <c r="C8427"/>
      <c r="D8427"/>
      <c r="E8427"/>
      <c r="F8427"/>
    </row>
    <row r="8428" spans="1:6" ht="21" customHeight="1" x14ac:dyDescent="0.25">
      <c r="A8428"/>
      <c r="B8428"/>
      <c r="C8428"/>
      <c r="D8428"/>
      <c r="E8428"/>
      <c r="F8428"/>
    </row>
    <row r="8429" spans="1:6" ht="21" customHeight="1" x14ac:dyDescent="0.25">
      <c r="A8429"/>
      <c r="B8429"/>
      <c r="C8429"/>
      <c r="D8429"/>
      <c r="E8429"/>
      <c r="F8429"/>
    </row>
    <row r="8430" spans="1:6" ht="21" customHeight="1" x14ac:dyDescent="0.25">
      <c r="A8430"/>
      <c r="B8430"/>
      <c r="C8430"/>
      <c r="D8430"/>
      <c r="E8430"/>
      <c r="F8430"/>
    </row>
    <row r="8431" spans="1:6" ht="21" customHeight="1" x14ac:dyDescent="0.25">
      <c r="A8431"/>
      <c r="B8431"/>
      <c r="C8431"/>
      <c r="D8431"/>
      <c r="E8431"/>
      <c r="F8431"/>
    </row>
    <row r="8432" spans="1:6" ht="21" customHeight="1" x14ac:dyDescent="0.25">
      <c r="A8432"/>
      <c r="B8432"/>
      <c r="C8432"/>
      <c r="D8432"/>
      <c r="E8432"/>
      <c r="F8432"/>
    </row>
    <row r="8433" spans="1:6" ht="21" customHeight="1" x14ac:dyDescent="0.25">
      <c r="A8433"/>
      <c r="B8433"/>
      <c r="C8433"/>
      <c r="D8433"/>
      <c r="E8433"/>
      <c r="F8433"/>
    </row>
    <row r="8434" spans="1:6" ht="21" customHeight="1" x14ac:dyDescent="0.25">
      <c r="A8434"/>
      <c r="B8434"/>
      <c r="C8434"/>
      <c r="D8434"/>
      <c r="E8434"/>
      <c r="F8434"/>
    </row>
    <row r="8435" spans="1:6" ht="21" customHeight="1" x14ac:dyDescent="0.25">
      <c r="A8435"/>
      <c r="B8435"/>
      <c r="C8435"/>
      <c r="D8435"/>
      <c r="E8435"/>
      <c r="F8435"/>
    </row>
    <row r="8436" spans="1:6" ht="21" customHeight="1" x14ac:dyDescent="0.25">
      <c r="A8436"/>
      <c r="B8436"/>
      <c r="C8436"/>
      <c r="D8436"/>
      <c r="E8436"/>
      <c r="F8436"/>
    </row>
    <row r="8437" spans="1:6" ht="21" customHeight="1" x14ac:dyDescent="0.25">
      <c r="A8437"/>
      <c r="B8437"/>
      <c r="C8437"/>
      <c r="D8437"/>
      <c r="E8437"/>
      <c r="F8437"/>
    </row>
    <row r="8438" spans="1:6" ht="21" customHeight="1" x14ac:dyDescent="0.25">
      <c r="A8438"/>
      <c r="B8438"/>
      <c r="C8438"/>
      <c r="D8438"/>
      <c r="E8438"/>
      <c r="F8438"/>
    </row>
    <row r="8439" spans="1:6" ht="21" customHeight="1" x14ac:dyDescent="0.25">
      <c r="A8439"/>
      <c r="B8439"/>
      <c r="C8439"/>
      <c r="D8439"/>
      <c r="E8439"/>
      <c r="F8439"/>
    </row>
    <row r="8440" spans="1:6" ht="21" customHeight="1" x14ac:dyDescent="0.25">
      <c r="A8440"/>
      <c r="B8440"/>
      <c r="C8440"/>
      <c r="D8440"/>
      <c r="E8440"/>
      <c r="F8440"/>
    </row>
    <row r="8441" spans="1:6" ht="21" customHeight="1" x14ac:dyDescent="0.25">
      <c r="A8441"/>
      <c r="B8441"/>
      <c r="C8441"/>
      <c r="D8441"/>
      <c r="E8441"/>
      <c r="F8441"/>
    </row>
    <row r="8442" spans="1:6" ht="21" customHeight="1" x14ac:dyDescent="0.25">
      <c r="A8442"/>
      <c r="B8442"/>
      <c r="C8442"/>
      <c r="D8442"/>
      <c r="E8442"/>
      <c r="F8442"/>
    </row>
    <row r="8443" spans="1:6" ht="21" customHeight="1" x14ac:dyDescent="0.25">
      <c r="A8443"/>
      <c r="B8443"/>
      <c r="C8443"/>
      <c r="D8443"/>
      <c r="E8443"/>
      <c r="F8443"/>
    </row>
    <row r="8444" spans="1:6" ht="21" customHeight="1" x14ac:dyDescent="0.25">
      <c r="A8444"/>
      <c r="B8444"/>
      <c r="C8444"/>
      <c r="D8444"/>
      <c r="E8444"/>
      <c r="F8444"/>
    </row>
    <row r="8445" spans="1:6" ht="21" customHeight="1" x14ac:dyDescent="0.25">
      <c r="A8445"/>
      <c r="B8445"/>
      <c r="C8445"/>
      <c r="D8445"/>
      <c r="E8445"/>
      <c r="F8445"/>
    </row>
    <row r="8446" spans="1:6" ht="21" customHeight="1" x14ac:dyDescent="0.25">
      <c r="A8446"/>
      <c r="B8446"/>
      <c r="C8446"/>
      <c r="D8446"/>
      <c r="E8446"/>
      <c r="F8446"/>
    </row>
    <row r="8447" spans="1:6" ht="21" customHeight="1" x14ac:dyDescent="0.25">
      <c r="A8447"/>
      <c r="B8447"/>
      <c r="C8447"/>
      <c r="D8447"/>
      <c r="E8447"/>
      <c r="F8447"/>
    </row>
    <row r="8448" spans="1:6" ht="21" customHeight="1" x14ac:dyDescent="0.25">
      <c r="A8448"/>
      <c r="B8448"/>
      <c r="C8448"/>
      <c r="D8448"/>
      <c r="E8448"/>
      <c r="F8448"/>
    </row>
    <row r="8449" spans="1:6" ht="21" customHeight="1" x14ac:dyDescent="0.25">
      <c r="A8449"/>
      <c r="B8449"/>
      <c r="C8449"/>
      <c r="D8449"/>
      <c r="E8449"/>
      <c r="F8449"/>
    </row>
    <row r="8450" spans="1:6" ht="21" customHeight="1" x14ac:dyDescent="0.25">
      <c r="A8450"/>
      <c r="B8450"/>
      <c r="C8450"/>
      <c r="D8450"/>
      <c r="E8450"/>
      <c r="F8450"/>
    </row>
    <row r="8451" spans="1:6" ht="21" customHeight="1" x14ac:dyDescent="0.25">
      <c r="A8451"/>
      <c r="B8451"/>
      <c r="C8451"/>
      <c r="D8451"/>
      <c r="E8451"/>
      <c r="F8451"/>
    </row>
    <row r="8452" spans="1:6" ht="21" customHeight="1" x14ac:dyDescent="0.25">
      <c r="A8452"/>
      <c r="B8452"/>
      <c r="C8452"/>
      <c r="D8452"/>
      <c r="E8452"/>
      <c r="F8452"/>
    </row>
    <row r="8453" spans="1:6" ht="21" customHeight="1" x14ac:dyDescent="0.25">
      <c r="A8453"/>
      <c r="B8453"/>
      <c r="C8453"/>
      <c r="D8453"/>
      <c r="E8453"/>
      <c r="F8453"/>
    </row>
    <row r="8454" spans="1:6" ht="21" customHeight="1" x14ac:dyDescent="0.25">
      <c r="A8454"/>
      <c r="B8454"/>
      <c r="C8454"/>
      <c r="D8454"/>
      <c r="E8454"/>
      <c r="F8454"/>
    </row>
    <row r="8455" spans="1:6" ht="23.1" customHeight="1" x14ac:dyDescent="0.25">
      <c r="A8455"/>
      <c r="B8455"/>
      <c r="C8455"/>
      <c r="D8455"/>
      <c r="E8455"/>
      <c r="F8455"/>
    </row>
    <row r="8456" spans="1:6" ht="21" customHeight="1" x14ac:dyDescent="0.25">
      <c r="A8456"/>
      <c r="B8456"/>
      <c r="C8456"/>
      <c r="D8456"/>
      <c r="E8456"/>
      <c r="F8456"/>
    </row>
    <row r="8457" spans="1:6" ht="21" customHeight="1" x14ac:dyDescent="0.25">
      <c r="A8457"/>
      <c r="B8457"/>
      <c r="C8457"/>
      <c r="D8457"/>
      <c r="E8457"/>
      <c r="F8457"/>
    </row>
    <row r="8458" spans="1:6" ht="21" customHeight="1" x14ac:dyDescent="0.25">
      <c r="A8458"/>
      <c r="B8458"/>
      <c r="C8458"/>
      <c r="D8458"/>
      <c r="E8458"/>
      <c r="F8458"/>
    </row>
    <row r="8459" spans="1:6" ht="21" customHeight="1" x14ac:dyDescent="0.25">
      <c r="A8459"/>
      <c r="B8459"/>
      <c r="C8459"/>
      <c r="D8459"/>
      <c r="E8459"/>
      <c r="F8459"/>
    </row>
    <row r="8460" spans="1:6" ht="21" customHeight="1" x14ac:dyDescent="0.25">
      <c r="A8460"/>
      <c r="B8460"/>
      <c r="C8460"/>
      <c r="D8460"/>
      <c r="E8460"/>
      <c r="F8460"/>
    </row>
    <row r="8461" spans="1:6" ht="21" customHeight="1" x14ac:dyDescent="0.25">
      <c r="A8461"/>
      <c r="B8461"/>
      <c r="C8461"/>
      <c r="D8461"/>
      <c r="E8461"/>
      <c r="F8461"/>
    </row>
    <row r="8462" spans="1:6" ht="21" customHeight="1" x14ac:dyDescent="0.25">
      <c r="A8462"/>
      <c r="B8462"/>
      <c r="C8462"/>
      <c r="D8462"/>
      <c r="E8462"/>
      <c r="F8462"/>
    </row>
    <row r="8463" spans="1:6" ht="21" customHeight="1" x14ac:dyDescent="0.25">
      <c r="A8463"/>
      <c r="B8463"/>
      <c r="C8463"/>
      <c r="D8463"/>
      <c r="E8463"/>
      <c r="F8463"/>
    </row>
    <row r="8464" spans="1:6" ht="21" customHeight="1" x14ac:dyDescent="0.25">
      <c r="A8464"/>
      <c r="B8464"/>
      <c r="C8464"/>
      <c r="D8464"/>
      <c r="E8464"/>
      <c r="F8464"/>
    </row>
    <row r="8465" spans="1:6" ht="21" customHeight="1" x14ac:dyDescent="0.25">
      <c r="A8465"/>
      <c r="B8465"/>
      <c r="C8465"/>
      <c r="D8465"/>
      <c r="E8465"/>
      <c r="F8465"/>
    </row>
    <row r="8466" spans="1:6" ht="21" customHeight="1" x14ac:dyDescent="0.25">
      <c r="A8466"/>
      <c r="B8466"/>
      <c r="C8466"/>
      <c r="D8466"/>
      <c r="E8466"/>
      <c r="F8466"/>
    </row>
    <row r="8467" spans="1:6" ht="21" customHeight="1" x14ac:dyDescent="0.25">
      <c r="A8467"/>
      <c r="B8467"/>
      <c r="C8467"/>
      <c r="D8467"/>
      <c r="E8467"/>
      <c r="F8467"/>
    </row>
    <row r="8468" spans="1:6" ht="21" customHeight="1" x14ac:dyDescent="0.25">
      <c r="A8468"/>
      <c r="B8468"/>
      <c r="C8468"/>
      <c r="D8468"/>
      <c r="E8468"/>
      <c r="F8468"/>
    </row>
    <row r="8469" spans="1:6" ht="21" customHeight="1" x14ac:dyDescent="0.25">
      <c r="A8469"/>
      <c r="B8469"/>
      <c r="C8469"/>
      <c r="D8469"/>
      <c r="E8469"/>
      <c r="F8469"/>
    </row>
    <row r="8470" spans="1:6" ht="21" customHeight="1" x14ac:dyDescent="0.25">
      <c r="A8470"/>
      <c r="B8470"/>
      <c r="C8470"/>
      <c r="D8470"/>
      <c r="E8470"/>
      <c r="F8470"/>
    </row>
    <row r="8471" spans="1:6" ht="21" customHeight="1" x14ac:dyDescent="0.25">
      <c r="A8471"/>
      <c r="B8471"/>
      <c r="C8471"/>
      <c r="D8471"/>
      <c r="E8471"/>
      <c r="F8471"/>
    </row>
    <row r="8472" spans="1:6" ht="21" customHeight="1" x14ac:dyDescent="0.25">
      <c r="A8472"/>
      <c r="B8472"/>
      <c r="C8472"/>
      <c r="D8472"/>
      <c r="E8472"/>
      <c r="F8472"/>
    </row>
    <row r="8473" spans="1:6" ht="21" customHeight="1" x14ac:dyDescent="0.25">
      <c r="A8473"/>
      <c r="B8473"/>
      <c r="C8473"/>
      <c r="D8473"/>
      <c r="E8473"/>
      <c r="F8473"/>
    </row>
    <row r="8474" spans="1:6" ht="21" customHeight="1" x14ac:dyDescent="0.25">
      <c r="A8474"/>
      <c r="B8474"/>
      <c r="C8474"/>
      <c r="D8474"/>
      <c r="E8474"/>
      <c r="F8474"/>
    </row>
    <row r="8475" spans="1:6" ht="21" customHeight="1" x14ac:dyDescent="0.25">
      <c r="A8475"/>
      <c r="B8475"/>
      <c r="C8475"/>
      <c r="D8475"/>
      <c r="E8475"/>
      <c r="F8475"/>
    </row>
    <row r="8476" spans="1:6" ht="21" customHeight="1" x14ac:dyDescent="0.25">
      <c r="A8476"/>
      <c r="B8476"/>
      <c r="C8476"/>
      <c r="D8476"/>
      <c r="E8476"/>
      <c r="F8476"/>
    </row>
    <row r="8477" spans="1:6" ht="21" customHeight="1" x14ac:dyDescent="0.25">
      <c r="A8477"/>
      <c r="B8477"/>
      <c r="C8477"/>
      <c r="D8477"/>
      <c r="E8477"/>
      <c r="F8477"/>
    </row>
    <row r="8478" spans="1:6" ht="21" customHeight="1" x14ac:dyDescent="0.25">
      <c r="A8478"/>
      <c r="B8478"/>
      <c r="C8478"/>
      <c r="D8478"/>
      <c r="E8478"/>
      <c r="F8478"/>
    </row>
    <row r="8479" spans="1:6" ht="21" customHeight="1" x14ac:dyDescent="0.25">
      <c r="A8479"/>
      <c r="B8479"/>
      <c r="C8479"/>
      <c r="D8479"/>
      <c r="E8479"/>
      <c r="F8479"/>
    </row>
    <row r="8480" spans="1:6" ht="21" customHeight="1" x14ac:dyDescent="0.25">
      <c r="A8480"/>
      <c r="B8480"/>
      <c r="C8480"/>
      <c r="D8480"/>
      <c r="E8480"/>
      <c r="F8480"/>
    </row>
    <row r="8481" spans="1:6" ht="21" customHeight="1" x14ac:dyDescent="0.25">
      <c r="A8481"/>
      <c r="B8481"/>
      <c r="C8481"/>
      <c r="D8481"/>
      <c r="E8481"/>
      <c r="F8481"/>
    </row>
    <row r="8482" spans="1:6" ht="21" customHeight="1" x14ac:dyDescent="0.25">
      <c r="A8482"/>
      <c r="B8482"/>
      <c r="C8482"/>
      <c r="D8482"/>
      <c r="E8482"/>
      <c r="F8482"/>
    </row>
    <row r="8483" spans="1:6" ht="21" customHeight="1" x14ac:dyDescent="0.25">
      <c r="A8483"/>
      <c r="B8483"/>
      <c r="C8483"/>
      <c r="D8483"/>
      <c r="E8483"/>
      <c r="F8483"/>
    </row>
    <row r="8484" spans="1:6" ht="23.1" customHeight="1" x14ac:dyDescent="0.25">
      <c r="A8484"/>
      <c r="B8484"/>
      <c r="C8484"/>
      <c r="D8484"/>
      <c r="E8484"/>
      <c r="F8484"/>
    </row>
    <row r="8485" spans="1:6" ht="21" customHeight="1" x14ac:dyDescent="0.25">
      <c r="A8485"/>
      <c r="B8485"/>
      <c r="C8485"/>
      <c r="D8485"/>
      <c r="E8485"/>
      <c r="F8485"/>
    </row>
    <row r="8486" spans="1:6" ht="21" customHeight="1" x14ac:dyDescent="0.25">
      <c r="A8486"/>
      <c r="B8486"/>
      <c r="C8486"/>
      <c r="D8486"/>
      <c r="E8486"/>
      <c r="F8486"/>
    </row>
    <row r="8487" spans="1:6" ht="21" customHeight="1" x14ac:dyDescent="0.25">
      <c r="A8487"/>
      <c r="B8487"/>
      <c r="C8487"/>
      <c r="D8487"/>
      <c r="E8487"/>
      <c r="F8487"/>
    </row>
    <row r="8488" spans="1:6" ht="21" customHeight="1" x14ac:dyDescent="0.25">
      <c r="A8488"/>
      <c r="B8488"/>
      <c r="C8488"/>
      <c r="D8488"/>
      <c r="E8488"/>
      <c r="F8488"/>
    </row>
    <row r="8489" spans="1:6" ht="21" customHeight="1" x14ac:dyDescent="0.25">
      <c r="A8489"/>
      <c r="B8489"/>
      <c r="C8489"/>
      <c r="D8489"/>
      <c r="E8489"/>
      <c r="F8489"/>
    </row>
    <row r="8490" spans="1:6" ht="21" customHeight="1" x14ac:dyDescent="0.25">
      <c r="A8490"/>
      <c r="B8490"/>
      <c r="C8490"/>
      <c r="D8490"/>
      <c r="E8490"/>
      <c r="F8490"/>
    </row>
    <row r="8491" spans="1:6" ht="21" customHeight="1" x14ac:dyDescent="0.25">
      <c r="A8491"/>
      <c r="B8491"/>
      <c r="C8491"/>
      <c r="D8491"/>
      <c r="E8491"/>
      <c r="F8491"/>
    </row>
    <row r="8492" spans="1:6" ht="21" customHeight="1" x14ac:dyDescent="0.25">
      <c r="A8492"/>
      <c r="B8492"/>
      <c r="C8492"/>
      <c r="D8492"/>
      <c r="E8492"/>
      <c r="F8492"/>
    </row>
    <row r="8493" spans="1:6" ht="21" customHeight="1" x14ac:dyDescent="0.25">
      <c r="A8493"/>
      <c r="B8493"/>
      <c r="C8493"/>
      <c r="D8493"/>
      <c r="E8493"/>
      <c r="F8493"/>
    </row>
    <row r="8494" spans="1:6" ht="21" customHeight="1" x14ac:dyDescent="0.25">
      <c r="A8494"/>
      <c r="B8494"/>
      <c r="C8494"/>
      <c r="D8494"/>
      <c r="E8494"/>
      <c r="F8494"/>
    </row>
    <row r="8495" spans="1:6" ht="21" customHeight="1" x14ac:dyDescent="0.25">
      <c r="A8495"/>
      <c r="B8495"/>
      <c r="C8495"/>
      <c r="D8495"/>
      <c r="E8495"/>
      <c r="F8495"/>
    </row>
    <row r="8496" spans="1:6" ht="21" customHeight="1" x14ac:dyDescent="0.25">
      <c r="A8496"/>
      <c r="B8496"/>
      <c r="C8496"/>
      <c r="D8496"/>
      <c r="E8496"/>
      <c r="F8496"/>
    </row>
    <row r="8497" spans="1:6" ht="21" customHeight="1" x14ac:dyDescent="0.25">
      <c r="A8497"/>
      <c r="B8497"/>
      <c r="C8497"/>
      <c r="D8497"/>
      <c r="E8497"/>
      <c r="F8497"/>
    </row>
    <row r="8498" spans="1:6" ht="21" customHeight="1" x14ac:dyDescent="0.25">
      <c r="A8498"/>
      <c r="B8498"/>
      <c r="C8498"/>
      <c r="D8498"/>
      <c r="E8498"/>
      <c r="F8498"/>
    </row>
    <row r="8499" spans="1:6" ht="21" customHeight="1" x14ac:dyDescent="0.25">
      <c r="A8499"/>
      <c r="B8499"/>
      <c r="C8499"/>
      <c r="D8499"/>
      <c r="E8499"/>
      <c r="F8499"/>
    </row>
    <row r="8500" spans="1:6" ht="21" customHeight="1" x14ac:dyDescent="0.25">
      <c r="A8500"/>
      <c r="B8500"/>
      <c r="C8500"/>
      <c r="D8500"/>
      <c r="E8500"/>
      <c r="F8500"/>
    </row>
    <row r="8501" spans="1:6" ht="21" customHeight="1" x14ac:dyDescent="0.25">
      <c r="A8501"/>
      <c r="B8501"/>
      <c r="C8501"/>
      <c r="D8501"/>
      <c r="E8501"/>
      <c r="F8501"/>
    </row>
    <row r="8502" spans="1:6" ht="21" customHeight="1" x14ac:dyDescent="0.25">
      <c r="A8502"/>
      <c r="B8502"/>
      <c r="C8502"/>
      <c r="D8502"/>
      <c r="E8502"/>
      <c r="F8502"/>
    </row>
    <row r="8503" spans="1:6" ht="21" customHeight="1" x14ac:dyDescent="0.25">
      <c r="A8503"/>
      <c r="B8503"/>
      <c r="C8503"/>
      <c r="D8503"/>
      <c r="E8503"/>
      <c r="F8503"/>
    </row>
    <row r="8504" spans="1:6" ht="21" customHeight="1" x14ac:dyDescent="0.25">
      <c r="A8504"/>
      <c r="B8504"/>
      <c r="C8504"/>
      <c r="D8504"/>
      <c r="E8504"/>
      <c r="F8504"/>
    </row>
    <row r="8505" spans="1:6" ht="21" customHeight="1" x14ac:dyDescent="0.25">
      <c r="A8505"/>
      <c r="B8505"/>
      <c r="C8505"/>
      <c r="D8505"/>
      <c r="E8505"/>
      <c r="F8505"/>
    </row>
    <row r="8506" spans="1:6" ht="21" customHeight="1" x14ac:dyDescent="0.25">
      <c r="A8506"/>
      <c r="B8506"/>
      <c r="C8506"/>
      <c r="D8506"/>
      <c r="E8506"/>
      <c r="F8506"/>
    </row>
    <row r="8507" spans="1:6" ht="21" customHeight="1" x14ac:dyDescent="0.25">
      <c r="A8507"/>
      <c r="B8507"/>
      <c r="C8507"/>
      <c r="D8507"/>
      <c r="E8507"/>
      <c r="F8507"/>
    </row>
    <row r="8508" spans="1:6" ht="23.1" customHeight="1" x14ac:dyDescent="0.25">
      <c r="A8508"/>
      <c r="B8508"/>
      <c r="C8508"/>
      <c r="D8508"/>
      <c r="E8508"/>
      <c r="F8508"/>
    </row>
    <row r="8509" spans="1:6" ht="21" customHeight="1" x14ac:dyDescent="0.25">
      <c r="A8509"/>
      <c r="B8509"/>
      <c r="C8509"/>
      <c r="D8509"/>
      <c r="E8509"/>
      <c r="F8509"/>
    </row>
    <row r="8510" spans="1:6" ht="21" customHeight="1" x14ac:dyDescent="0.25">
      <c r="A8510"/>
      <c r="B8510"/>
      <c r="C8510"/>
      <c r="D8510"/>
      <c r="E8510"/>
      <c r="F8510"/>
    </row>
    <row r="8511" spans="1:6" ht="21" customHeight="1" x14ac:dyDescent="0.25">
      <c r="A8511"/>
      <c r="B8511"/>
      <c r="C8511"/>
      <c r="D8511"/>
      <c r="E8511"/>
      <c r="F8511"/>
    </row>
    <row r="8512" spans="1:6" ht="21" customHeight="1" x14ac:dyDescent="0.25">
      <c r="A8512"/>
      <c r="B8512"/>
      <c r="C8512"/>
      <c r="D8512"/>
      <c r="E8512"/>
      <c r="F8512"/>
    </row>
    <row r="8513" spans="1:6" ht="21" customHeight="1" x14ac:dyDescent="0.25">
      <c r="A8513"/>
      <c r="B8513"/>
      <c r="C8513"/>
      <c r="D8513"/>
      <c r="E8513"/>
      <c r="F8513"/>
    </row>
    <row r="8514" spans="1:6" ht="21" customHeight="1" x14ac:dyDescent="0.25">
      <c r="A8514"/>
      <c r="B8514"/>
      <c r="C8514"/>
      <c r="D8514"/>
      <c r="E8514"/>
      <c r="F8514"/>
    </row>
    <row r="8515" spans="1:6" ht="21" customHeight="1" x14ac:dyDescent="0.25">
      <c r="A8515"/>
      <c r="B8515"/>
      <c r="C8515"/>
      <c r="D8515"/>
      <c r="E8515"/>
      <c r="F8515"/>
    </row>
    <row r="8516" spans="1:6" ht="21" customHeight="1" x14ac:dyDescent="0.25">
      <c r="A8516"/>
      <c r="B8516"/>
      <c r="C8516"/>
      <c r="D8516"/>
      <c r="E8516"/>
      <c r="F8516"/>
    </row>
    <row r="8517" spans="1:6" ht="21" customHeight="1" x14ac:dyDescent="0.25">
      <c r="A8517"/>
      <c r="B8517"/>
      <c r="C8517"/>
      <c r="D8517"/>
      <c r="E8517"/>
      <c r="F8517"/>
    </row>
    <row r="8518" spans="1:6" ht="21" customHeight="1" x14ac:dyDescent="0.25">
      <c r="A8518"/>
      <c r="B8518"/>
      <c r="C8518"/>
      <c r="D8518"/>
      <c r="E8518"/>
      <c r="F8518"/>
    </row>
    <row r="8519" spans="1:6" ht="21" customHeight="1" x14ac:dyDescent="0.25">
      <c r="A8519"/>
      <c r="B8519"/>
      <c r="C8519"/>
      <c r="D8519"/>
      <c r="E8519"/>
      <c r="F8519"/>
    </row>
    <row r="8520" spans="1:6" ht="21" customHeight="1" x14ac:dyDescent="0.25">
      <c r="A8520"/>
      <c r="B8520"/>
      <c r="C8520"/>
      <c r="D8520"/>
      <c r="E8520"/>
      <c r="F8520"/>
    </row>
    <row r="8521" spans="1:6" ht="21" customHeight="1" x14ac:dyDescent="0.25">
      <c r="A8521"/>
      <c r="B8521"/>
      <c r="C8521"/>
      <c r="D8521"/>
      <c r="E8521"/>
      <c r="F8521"/>
    </row>
    <row r="8522" spans="1:6" ht="21" customHeight="1" x14ac:dyDescent="0.25">
      <c r="A8522"/>
      <c r="B8522"/>
      <c r="C8522"/>
      <c r="D8522"/>
      <c r="E8522"/>
      <c r="F8522"/>
    </row>
    <row r="8523" spans="1:6" ht="21" customHeight="1" x14ac:dyDescent="0.25">
      <c r="A8523"/>
      <c r="B8523"/>
      <c r="C8523"/>
      <c r="D8523"/>
      <c r="E8523"/>
      <c r="F8523"/>
    </row>
    <row r="8524" spans="1:6" ht="21" customHeight="1" x14ac:dyDescent="0.25">
      <c r="A8524"/>
      <c r="B8524"/>
      <c r="C8524"/>
      <c r="D8524"/>
      <c r="E8524"/>
      <c r="F8524"/>
    </row>
    <row r="8525" spans="1:6" ht="21" customHeight="1" x14ac:dyDescent="0.25">
      <c r="A8525"/>
      <c r="B8525"/>
      <c r="C8525"/>
      <c r="D8525"/>
      <c r="E8525"/>
      <c r="F8525"/>
    </row>
    <row r="8526" spans="1:6" ht="21" customHeight="1" x14ac:dyDescent="0.25">
      <c r="A8526"/>
      <c r="B8526"/>
      <c r="C8526"/>
      <c r="D8526"/>
      <c r="E8526"/>
      <c r="F8526"/>
    </row>
    <row r="8527" spans="1:6" ht="21" customHeight="1" x14ac:dyDescent="0.25">
      <c r="A8527"/>
      <c r="B8527"/>
      <c r="C8527"/>
      <c r="D8527"/>
      <c r="E8527"/>
      <c r="F8527"/>
    </row>
    <row r="8528" spans="1:6" ht="21" customHeight="1" x14ac:dyDescent="0.25">
      <c r="A8528"/>
      <c r="B8528"/>
      <c r="C8528"/>
      <c r="D8528"/>
      <c r="E8528"/>
      <c r="F8528"/>
    </row>
    <row r="8529" spans="1:6" ht="21" customHeight="1" x14ac:dyDescent="0.25">
      <c r="A8529"/>
      <c r="B8529"/>
      <c r="C8529"/>
      <c r="D8529"/>
      <c r="E8529"/>
      <c r="F8529"/>
    </row>
    <row r="8530" spans="1:6" ht="21" customHeight="1" x14ac:dyDescent="0.25">
      <c r="A8530"/>
      <c r="B8530"/>
      <c r="C8530"/>
      <c r="D8530"/>
      <c r="E8530"/>
      <c r="F8530"/>
    </row>
    <row r="8531" spans="1:6" ht="21" customHeight="1" x14ac:dyDescent="0.25">
      <c r="A8531"/>
      <c r="B8531"/>
      <c r="C8531"/>
      <c r="D8531"/>
      <c r="E8531"/>
      <c r="F8531"/>
    </row>
    <row r="8532" spans="1:6" ht="21" customHeight="1" x14ac:dyDescent="0.25">
      <c r="A8532"/>
      <c r="B8532"/>
      <c r="C8532"/>
      <c r="D8532"/>
      <c r="E8532"/>
      <c r="F8532"/>
    </row>
    <row r="8533" spans="1:6" ht="21" customHeight="1" x14ac:dyDescent="0.25">
      <c r="A8533"/>
      <c r="B8533"/>
      <c r="C8533"/>
      <c r="D8533"/>
      <c r="E8533"/>
      <c r="F8533"/>
    </row>
    <row r="8534" spans="1:6" ht="23.1" customHeight="1" x14ac:dyDescent="0.25">
      <c r="A8534"/>
      <c r="B8534"/>
      <c r="C8534"/>
      <c r="D8534"/>
      <c r="E8534"/>
      <c r="F8534"/>
    </row>
    <row r="8535" spans="1:6" ht="21" customHeight="1" x14ac:dyDescent="0.25">
      <c r="A8535"/>
      <c r="B8535"/>
      <c r="C8535"/>
      <c r="D8535"/>
      <c r="E8535"/>
      <c r="F8535"/>
    </row>
    <row r="8536" spans="1:6" ht="21" customHeight="1" x14ac:dyDescent="0.25">
      <c r="A8536"/>
      <c r="B8536"/>
      <c r="C8536"/>
      <c r="D8536"/>
      <c r="E8536"/>
      <c r="F8536"/>
    </row>
    <row r="8537" spans="1:6" ht="21" customHeight="1" x14ac:dyDescent="0.25">
      <c r="A8537"/>
      <c r="B8537"/>
      <c r="C8537"/>
      <c r="D8537"/>
      <c r="E8537"/>
      <c r="F8537"/>
    </row>
    <row r="8538" spans="1:6" ht="21" customHeight="1" x14ac:dyDescent="0.25">
      <c r="A8538"/>
      <c r="B8538"/>
      <c r="C8538"/>
      <c r="D8538"/>
      <c r="E8538"/>
      <c r="F8538"/>
    </row>
    <row r="8539" spans="1:6" ht="21" customHeight="1" x14ac:dyDescent="0.25">
      <c r="A8539"/>
      <c r="B8539"/>
      <c r="C8539"/>
      <c r="D8539"/>
      <c r="E8539"/>
      <c r="F8539"/>
    </row>
    <row r="8540" spans="1:6" ht="21" customHeight="1" x14ac:dyDescent="0.25">
      <c r="A8540"/>
      <c r="B8540"/>
      <c r="C8540"/>
      <c r="D8540"/>
      <c r="E8540"/>
      <c r="F8540"/>
    </row>
    <row r="8541" spans="1:6" ht="21" customHeight="1" x14ac:dyDescent="0.25">
      <c r="A8541"/>
      <c r="B8541"/>
      <c r="C8541"/>
      <c r="D8541"/>
      <c r="E8541"/>
      <c r="F8541"/>
    </row>
    <row r="8542" spans="1:6" ht="21" customHeight="1" x14ac:dyDescent="0.25">
      <c r="A8542"/>
      <c r="B8542"/>
      <c r="C8542"/>
      <c r="D8542"/>
      <c r="E8542"/>
      <c r="F8542"/>
    </row>
    <row r="8543" spans="1:6" ht="21" customHeight="1" x14ac:dyDescent="0.25">
      <c r="A8543"/>
      <c r="B8543"/>
      <c r="C8543"/>
      <c r="D8543"/>
      <c r="E8543"/>
      <c r="F8543"/>
    </row>
    <row r="8544" spans="1:6" ht="21" customHeight="1" x14ac:dyDescent="0.25">
      <c r="A8544"/>
      <c r="B8544"/>
      <c r="C8544"/>
      <c r="D8544"/>
      <c r="E8544"/>
      <c r="F8544"/>
    </row>
    <row r="8545" spans="1:6" ht="21" customHeight="1" x14ac:dyDescent="0.25">
      <c r="A8545"/>
      <c r="B8545"/>
      <c r="C8545"/>
      <c r="D8545"/>
      <c r="E8545"/>
      <c r="F8545"/>
    </row>
    <row r="8546" spans="1:6" ht="21" customHeight="1" x14ac:dyDescent="0.25">
      <c r="A8546"/>
      <c r="B8546"/>
      <c r="C8546"/>
      <c r="D8546"/>
      <c r="E8546"/>
      <c r="F8546"/>
    </row>
    <row r="8547" spans="1:6" ht="21" customHeight="1" x14ac:dyDescent="0.25">
      <c r="A8547"/>
      <c r="B8547"/>
      <c r="C8547"/>
      <c r="D8547"/>
      <c r="E8547"/>
      <c r="F8547"/>
    </row>
    <row r="8548" spans="1:6" ht="21" customHeight="1" x14ac:dyDescent="0.25">
      <c r="A8548"/>
      <c r="B8548"/>
      <c r="C8548"/>
      <c r="D8548"/>
      <c r="E8548"/>
      <c r="F8548"/>
    </row>
    <row r="8549" spans="1:6" ht="21" customHeight="1" x14ac:dyDescent="0.25">
      <c r="A8549"/>
      <c r="B8549"/>
      <c r="C8549"/>
      <c r="D8549"/>
      <c r="E8549"/>
      <c r="F8549"/>
    </row>
    <row r="8550" spans="1:6" ht="21" customHeight="1" x14ac:dyDescent="0.25">
      <c r="A8550"/>
      <c r="B8550"/>
      <c r="C8550"/>
      <c r="D8550"/>
      <c r="E8550"/>
      <c r="F8550"/>
    </row>
    <row r="8551" spans="1:6" ht="21" customHeight="1" x14ac:dyDescent="0.25">
      <c r="A8551"/>
      <c r="B8551"/>
      <c r="C8551"/>
      <c r="D8551"/>
      <c r="E8551"/>
      <c r="F8551"/>
    </row>
    <row r="8552" spans="1:6" ht="21" customHeight="1" x14ac:dyDescent="0.25">
      <c r="A8552"/>
      <c r="B8552"/>
      <c r="C8552"/>
      <c r="D8552"/>
      <c r="E8552"/>
      <c r="F8552"/>
    </row>
    <row r="8553" spans="1:6" ht="21" customHeight="1" x14ac:dyDescent="0.25">
      <c r="A8553"/>
      <c r="B8553"/>
      <c r="C8553"/>
      <c r="D8553"/>
      <c r="E8553"/>
      <c r="F8553"/>
    </row>
    <row r="8554" spans="1:6" ht="21" customHeight="1" x14ac:dyDescent="0.25">
      <c r="A8554"/>
      <c r="B8554"/>
      <c r="C8554"/>
      <c r="D8554"/>
      <c r="E8554"/>
      <c r="F8554"/>
    </row>
    <row r="8555" spans="1:6" ht="21" customHeight="1" x14ac:dyDescent="0.25">
      <c r="A8555"/>
      <c r="B8555"/>
      <c r="C8555"/>
      <c r="D8555"/>
      <c r="E8555"/>
      <c r="F8555"/>
    </row>
    <row r="8556" spans="1:6" ht="21" customHeight="1" x14ac:dyDescent="0.25">
      <c r="A8556"/>
      <c r="B8556"/>
      <c r="C8556"/>
      <c r="D8556"/>
      <c r="E8556"/>
      <c r="F8556"/>
    </row>
    <row r="8557" spans="1:6" ht="21" customHeight="1" x14ac:dyDescent="0.25">
      <c r="A8557"/>
      <c r="B8557"/>
      <c r="C8557"/>
      <c r="D8557"/>
      <c r="E8557"/>
      <c r="F8557"/>
    </row>
    <row r="8558" spans="1:6" ht="21" customHeight="1" x14ac:dyDescent="0.25">
      <c r="A8558"/>
      <c r="B8558"/>
      <c r="C8558"/>
      <c r="D8558"/>
      <c r="E8558"/>
      <c r="F8558"/>
    </row>
    <row r="8559" spans="1:6" ht="23.1" customHeight="1" x14ac:dyDescent="0.25">
      <c r="A8559"/>
      <c r="B8559"/>
      <c r="C8559"/>
      <c r="D8559"/>
      <c r="E8559"/>
      <c r="F8559"/>
    </row>
    <row r="8560" spans="1:6" ht="21" customHeight="1" x14ac:dyDescent="0.25">
      <c r="A8560"/>
      <c r="B8560"/>
      <c r="C8560"/>
      <c r="D8560"/>
      <c r="E8560"/>
      <c r="F8560"/>
    </row>
    <row r="8561" spans="1:6" ht="21" customHeight="1" x14ac:dyDescent="0.25">
      <c r="A8561"/>
      <c r="B8561"/>
      <c r="C8561"/>
      <c r="D8561"/>
      <c r="E8561"/>
      <c r="F8561"/>
    </row>
    <row r="8562" spans="1:6" ht="21" customHeight="1" x14ac:dyDescent="0.25">
      <c r="A8562"/>
      <c r="B8562"/>
      <c r="C8562"/>
      <c r="D8562"/>
      <c r="E8562"/>
      <c r="F8562"/>
    </row>
    <row r="8563" spans="1:6" ht="21" customHeight="1" x14ac:dyDescent="0.25">
      <c r="A8563"/>
      <c r="B8563"/>
      <c r="C8563"/>
      <c r="D8563"/>
      <c r="E8563"/>
      <c r="F8563"/>
    </row>
    <row r="8564" spans="1:6" ht="21" customHeight="1" x14ac:dyDescent="0.25">
      <c r="A8564"/>
      <c r="B8564"/>
      <c r="C8564"/>
      <c r="D8564"/>
      <c r="E8564"/>
      <c r="F8564"/>
    </row>
    <row r="8565" spans="1:6" ht="21" customHeight="1" x14ac:dyDescent="0.25">
      <c r="A8565"/>
      <c r="B8565"/>
      <c r="C8565"/>
      <c r="D8565"/>
      <c r="E8565"/>
      <c r="F8565"/>
    </row>
    <row r="8566" spans="1:6" ht="21" customHeight="1" x14ac:dyDescent="0.25">
      <c r="A8566"/>
      <c r="B8566"/>
      <c r="C8566"/>
      <c r="D8566"/>
      <c r="E8566"/>
      <c r="F8566"/>
    </row>
    <row r="8567" spans="1:6" ht="21" customHeight="1" x14ac:dyDescent="0.25">
      <c r="A8567"/>
      <c r="B8567"/>
      <c r="C8567"/>
      <c r="D8567"/>
      <c r="E8567"/>
      <c r="F8567"/>
    </row>
    <row r="8568" spans="1:6" ht="21" customHeight="1" x14ac:dyDescent="0.25">
      <c r="A8568"/>
      <c r="B8568"/>
      <c r="C8568"/>
      <c r="D8568"/>
      <c r="E8568"/>
      <c r="F8568"/>
    </row>
    <row r="8569" spans="1:6" ht="21" customHeight="1" x14ac:dyDescent="0.25">
      <c r="A8569"/>
      <c r="B8569"/>
      <c r="C8569"/>
      <c r="D8569"/>
      <c r="E8569"/>
      <c r="F8569"/>
    </row>
    <row r="8570" spans="1:6" ht="21" customHeight="1" x14ac:dyDescent="0.25">
      <c r="A8570"/>
      <c r="B8570"/>
      <c r="C8570"/>
      <c r="D8570"/>
      <c r="E8570"/>
      <c r="F8570"/>
    </row>
    <row r="8571" spans="1:6" ht="21" customHeight="1" x14ac:dyDescent="0.25">
      <c r="A8571"/>
      <c r="B8571"/>
      <c r="C8571"/>
      <c r="D8571"/>
      <c r="E8571"/>
      <c r="F8571"/>
    </row>
    <row r="8572" spans="1:6" ht="21" customHeight="1" x14ac:dyDescent="0.25">
      <c r="A8572"/>
      <c r="B8572"/>
      <c r="C8572"/>
      <c r="D8572"/>
      <c r="E8572"/>
      <c r="F8572"/>
    </row>
    <row r="8573" spans="1:6" ht="21" customHeight="1" x14ac:dyDescent="0.25">
      <c r="A8573"/>
      <c r="B8573"/>
      <c r="C8573"/>
      <c r="D8573"/>
      <c r="E8573"/>
      <c r="F8573"/>
    </row>
    <row r="8574" spans="1:6" ht="21" customHeight="1" x14ac:dyDescent="0.25">
      <c r="A8574"/>
      <c r="B8574"/>
      <c r="C8574"/>
      <c r="D8574"/>
      <c r="E8574"/>
      <c r="F8574"/>
    </row>
    <row r="8575" spans="1:6" ht="21" customHeight="1" x14ac:dyDescent="0.25">
      <c r="A8575"/>
      <c r="B8575"/>
      <c r="C8575"/>
      <c r="D8575"/>
      <c r="E8575"/>
      <c r="F8575"/>
    </row>
    <row r="8576" spans="1:6" ht="21" customHeight="1" x14ac:dyDescent="0.25">
      <c r="A8576"/>
      <c r="B8576"/>
      <c r="C8576"/>
      <c r="D8576"/>
      <c r="E8576"/>
      <c r="F8576"/>
    </row>
    <row r="8577" spans="1:6" ht="21" customHeight="1" x14ac:dyDescent="0.25">
      <c r="A8577"/>
      <c r="B8577"/>
      <c r="C8577"/>
      <c r="D8577"/>
      <c r="E8577"/>
      <c r="F8577"/>
    </row>
    <row r="8578" spans="1:6" ht="21" customHeight="1" x14ac:dyDescent="0.25">
      <c r="A8578"/>
      <c r="B8578"/>
      <c r="C8578"/>
      <c r="D8578"/>
      <c r="E8578"/>
      <c r="F8578"/>
    </row>
    <row r="8579" spans="1:6" ht="21" customHeight="1" x14ac:dyDescent="0.25">
      <c r="A8579"/>
      <c r="B8579"/>
      <c r="C8579"/>
      <c r="D8579"/>
      <c r="E8579"/>
      <c r="F8579"/>
    </row>
    <row r="8580" spans="1:6" ht="21" customHeight="1" x14ac:dyDescent="0.25">
      <c r="A8580"/>
      <c r="B8580"/>
      <c r="C8580"/>
      <c r="D8580"/>
      <c r="E8580"/>
      <c r="F8580"/>
    </row>
    <row r="8581" spans="1:6" ht="21" customHeight="1" x14ac:dyDescent="0.25">
      <c r="A8581"/>
      <c r="B8581"/>
      <c r="C8581"/>
      <c r="D8581"/>
      <c r="E8581"/>
      <c r="F8581"/>
    </row>
    <row r="8582" spans="1:6" ht="21" customHeight="1" x14ac:dyDescent="0.25">
      <c r="A8582"/>
      <c r="B8582"/>
      <c r="C8582"/>
      <c r="D8582"/>
      <c r="E8582"/>
      <c r="F8582"/>
    </row>
    <row r="8583" spans="1:6" ht="21" customHeight="1" x14ac:dyDescent="0.25">
      <c r="A8583"/>
      <c r="B8583"/>
      <c r="C8583"/>
      <c r="D8583"/>
      <c r="E8583"/>
      <c r="F8583"/>
    </row>
    <row r="8584" spans="1:6" ht="23.1" customHeight="1" x14ac:dyDescent="0.25">
      <c r="A8584"/>
      <c r="B8584"/>
      <c r="C8584"/>
      <c r="D8584"/>
      <c r="E8584"/>
      <c r="F8584"/>
    </row>
    <row r="8585" spans="1:6" ht="21" customHeight="1" x14ac:dyDescent="0.25">
      <c r="A8585"/>
      <c r="B8585"/>
      <c r="C8585"/>
      <c r="D8585"/>
      <c r="E8585"/>
      <c r="F8585"/>
    </row>
    <row r="8586" spans="1:6" ht="21" customHeight="1" x14ac:dyDescent="0.25">
      <c r="A8586"/>
      <c r="B8586"/>
      <c r="C8586"/>
      <c r="D8586"/>
      <c r="E8586"/>
      <c r="F8586"/>
    </row>
    <row r="8587" spans="1:6" ht="21" customHeight="1" x14ac:dyDescent="0.25">
      <c r="A8587"/>
      <c r="B8587"/>
      <c r="C8587"/>
      <c r="D8587"/>
      <c r="E8587"/>
      <c r="F8587"/>
    </row>
    <row r="8588" spans="1:6" ht="21" customHeight="1" x14ac:dyDescent="0.25">
      <c r="A8588"/>
      <c r="B8588"/>
      <c r="C8588"/>
      <c r="D8588"/>
      <c r="E8588"/>
      <c r="F8588"/>
    </row>
    <row r="8589" spans="1:6" ht="21" customHeight="1" x14ac:dyDescent="0.25">
      <c r="A8589"/>
      <c r="B8589"/>
      <c r="C8589"/>
      <c r="D8589"/>
      <c r="E8589"/>
      <c r="F8589"/>
    </row>
    <row r="8590" spans="1:6" ht="21" customHeight="1" x14ac:dyDescent="0.25">
      <c r="A8590"/>
      <c r="B8590"/>
      <c r="C8590"/>
      <c r="D8590"/>
      <c r="E8590"/>
      <c r="F8590"/>
    </row>
    <row r="8591" spans="1:6" ht="21" customHeight="1" x14ac:dyDescent="0.25">
      <c r="A8591"/>
      <c r="B8591"/>
      <c r="C8591"/>
      <c r="D8591"/>
      <c r="E8591"/>
      <c r="F8591"/>
    </row>
    <row r="8592" spans="1:6" ht="21" customHeight="1" x14ac:dyDescent="0.25">
      <c r="A8592"/>
      <c r="B8592"/>
      <c r="C8592"/>
      <c r="D8592"/>
      <c r="E8592"/>
      <c r="F8592"/>
    </row>
    <row r="8593" spans="1:6" ht="21" customHeight="1" x14ac:dyDescent="0.25">
      <c r="A8593"/>
      <c r="B8593"/>
      <c r="C8593"/>
      <c r="D8593"/>
      <c r="E8593"/>
      <c r="F8593"/>
    </row>
    <row r="8594" spans="1:6" ht="21" customHeight="1" x14ac:dyDescent="0.25">
      <c r="A8594"/>
      <c r="B8594"/>
      <c r="C8594"/>
      <c r="D8594"/>
      <c r="E8594"/>
      <c r="F8594"/>
    </row>
    <row r="8595" spans="1:6" ht="21" customHeight="1" x14ac:dyDescent="0.25">
      <c r="A8595"/>
      <c r="B8595"/>
      <c r="C8595"/>
      <c r="D8595"/>
      <c r="E8595"/>
      <c r="F8595"/>
    </row>
    <row r="8596" spans="1:6" ht="21" customHeight="1" x14ac:dyDescent="0.25">
      <c r="A8596"/>
      <c r="B8596"/>
      <c r="C8596"/>
      <c r="D8596"/>
      <c r="E8596"/>
      <c r="F8596"/>
    </row>
    <row r="8597" spans="1:6" ht="21" customHeight="1" x14ac:dyDescent="0.25">
      <c r="A8597"/>
      <c r="B8597"/>
      <c r="C8597"/>
      <c r="D8597"/>
      <c r="E8597"/>
      <c r="F8597"/>
    </row>
    <row r="8598" spans="1:6" ht="21" customHeight="1" x14ac:dyDescent="0.25">
      <c r="A8598"/>
      <c r="B8598"/>
      <c r="C8598"/>
      <c r="D8598"/>
      <c r="E8598"/>
      <c r="F8598"/>
    </row>
    <row r="8599" spans="1:6" ht="21" customHeight="1" x14ac:dyDescent="0.25">
      <c r="A8599"/>
      <c r="B8599"/>
      <c r="C8599"/>
      <c r="D8599"/>
      <c r="E8599"/>
      <c r="F8599"/>
    </row>
    <row r="8600" spans="1:6" ht="21" customHeight="1" x14ac:dyDescent="0.25">
      <c r="A8600"/>
      <c r="B8600"/>
      <c r="C8600"/>
      <c r="D8600"/>
      <c r="E8600"/>
      <c r="F8600"/>
    </row>
    <row r="8601" spans="1:6" ht="21" customHeight="1" x14ac:dyDescent="0.25">
      <c r="A8601"/>
      <c r="B8601"/>
      <c r="C8601"/>
      <c r="D8601"/>
      <c r="E8601"/>
      <c r="F8601"/>
    </row>
    <row r="8602" spans="1:6" ht="21" customHeight="1" x14ac:dyDescent="0.25">
      <c r="A8602"/>
      <c r="B8602"/>
      <c r="C8602"/>
      <c r="D8602"/>
      <c r="E8602"/>
      <c r="F8602"/>
    </row>
    <row r="8603" spans="1:6" ht="21" customHeight="1" x14ac:dyDescent="0.25">
      <c r="A8603"/>
      <c r="B8603"/>
      <c r="C8603"/>
      <c r="D8603"/>
      <c r="E8603"/>
      <c r="F8603"/>
    </row>
    <row r="8604" spans="1:6" ht="21" customHeight="1" x14ac:dyDescent="0.25">
      <c r="A8604"/>
      <c r="B8604"/>
      <c r="C8604"/>
      <c r="D8604"/>
      <c r="E8604"/>
      <c r="F8604"/>
    </row>
    <row r="8605" spans="1:6" ht="21" customHeight="1" x14ac:dyDescent="0.25">
      <c r="A8605"/>
      <c r="B8605"/>
      <c r="C8605"/>
      <c r="D8605"/>
      <c r="E8605"/>
      <c r="F8605"/>
    </row>
    <row r="8606" spans="1:6" ht="21" customHeight="1" x14ac:dyDescent="0.25">
      <c r="A8606"/>
      <c r="B8606"/>
      <c r="C8606"/>
      <c r="D8606"/>
      <c r="E8606"/>
      <c r="F8606"/>
    </row>
    <row r="8607" spans="1:6" ht="21" customHeight="1" x14ac:dyDescent="0.25">
      <c r="A8607"/>
      <c r="B8607"/>
      <c r="C8607"/>
      <c r="D8607"/>
      <c r="E8607"/>
      <c r="F8607"/>
    </row>
    <row r="8608" spans="1:6" ht="21" customHeight="1" x14ac:dyDescent="0.25">
      <c r="A8608"/>
      <c r="B8608"/>
      <c r="C8608"/>
      <c r="D8608"/>
      <c r="E8608"/>
      <c r="F8608"/>
    </row>
    <row r="8609" spans="1:6" ht="21" customHeight="1" x14ac:dyDescent="0.25">
      <c r="A8609"/>
      <c r="B8609"/>
      <c r="C8609"/>
      <c r="D8609"/>
      <c r="E8609"/>
      <c r="F8609"/>
    </row>
    <row r="8610" spans="1:6" ht="23.1" customHeight="1" x14ac:dyDescent="0.25">
      <c r="A8610"/>
      <c r="B8610"/>
      <c r="C8610"/>
      <c r="D8610"/>
      <c r="E8610"/>
      <c r="F8610"/>
    </row>
    <row r="8611" spans="1:6" ht="21" customHeight="1" x14ac:dyDescent="0.25">
      <c r="A8611"/>
      <c r="B8611"/>
      <c r="C8611"/>
      <c r="D8611"/>
      <c r="E8611"/>
      <c r="F8611"/>
    </row>
    <row r="8612" spans="1:6" ht="21" customHeight="1" x14ac:dyDescent="0.25">
      <c r="A8612"/>
      <c r="B8612"/>
      <c r="C8612"/>
      <c r="D8612"/>
      <c r="E8612"/>
      <c r="F8612"/>
    </row>
    <row r="8613" spans="1:6" ht="21" customHeight="1" x14ac:dyDescent="0.25">
      <c r="A8613"/>
      <c r="B8613"/>
      <c r="C8613"/>
      <c r="D8613"/>
      <c r="E8613"/>
      <c r="F8613"/>
    </row>
    <row r="8614" spans="1:6" ht="21" customHeight="1" x14ac:dyDescent="0.25">
      <c r="A8614"/>
      <c r="B8614"/>
      <c r="C8614"/>
      <c r="D8614"/>
      <c r="E8614"/>
      <c r="F8614"/>
    </row>
    <row r="8615" spans="1:6" ht="21" customHeight="1" x14ac:dyDescent="0.25">
      <c r="A8615"/>
      <c r="B8615"/>
      <c r="C8615"/>
      <c r="D8615"/>
      <c r="E8615"/>
      <c r="F8615"/>
    </row>
    <row r="8616" spans="1:6" ht="21" customHeight="1" x14ac:dyDescent="0.25">
      <c r="A8616"/>
      <c r="B8616"/>
      <c r="C8616"/>
      <c r="D8616"/>
      <c r="E8616"/>
      <c r="F8616"/>
    </row>
    <row r="8617" spans="1:6" ht="21" customHeight="1" x14ac:dyDescent="0.25">
      <c r="A8617"/>
      <c r="B8617"/>
      <c r="C8617"/>
      <c r="D8617"/>
      <c r="E8617"/>
      <c r="F8617"/>
    </row>
    <row r="8618" spans="1:6" ht="21" customHeight="1" x14ac:dyDescent="0.25">
      <c r="A8618"/>
      <c r="B8618"/>
      <c r="C8618"/>
      <c r="D8618"/>
      <c r="E8618"/>
      <c r="F8618"/>
    </row>
    <row r="8619" spans="1:6" ht="21" customHeight="1" x14ac:dyDescent="0.25">
      <c r="A8619"/>
      <c r="B8619"/>
      <c r="C8619"/>
      <c r="D8619"/>
      <c r="E8619"/>
      <c r="F8619"/>
    </row>
    <row r="8620" spans="1:6" ht="21" customHeight="1" x14ac:dyDescent="0.25">
      <c r="A8620"/>
      <c r="B8620"/>
      <c r="C8620"/>
      <c r="D8620"/>
      <c r="E8620"/>
      <c r="F8620"/>
    </row>
    <row r="8621" spans="1:6" ht="21" customHeight="1" x14ac:dyDescent="0.25">
      <c r="A8621"/>
      <c r="B8621"/>
      <c r="C8621"/>
      <c r="D8621"/>
      <c r="E8621"/>
      <c r="F8621"/>
    </row>
    <row r="8622" spans="1:6" ht="21" customHeight="1" x14ac:dyDescent="0.25">
      <c r="A8622"/>
      <c r="B8622"/>
      <c r="C8622"/>
      <c r="D8622"/>
      <c r="E8622"/>
      <c r="F8622"/>
    </row>
    <row r="8623" spans="1:6" ht="21" customHeight="1" x14ac:dyDescent="0.25">
      <c r="A8623"/>
      <c r="B8623"/>
      <c r="C8623"/>
      <c r="D8623"/>
      <c r="E8623"/>
      <c r="F8623"/>
    </row>
    <row r="8624" spans="1:6" ht="21" customHeight="1" x14ac:dyDescent="0.25">
      <c r="A8624"/>
      <c r="B8624"/>
      <c r="C8624"/>
      <c r="D8624"/>
      <c r="E8624"/>
      <c r="F8624"/>
    </row>
    <row r="8625" spans="1:6" ht="21" customHeight="1" x14ac:dyDescent="0.25">
      <c r="A8625"/>
      <c r="B8625"/>
      <c r="C8625"/>
      <c r="D8625"/>
      <c r="E8625"/>
      <c r="F8625"/>
    </row>
    <row r="8626" spans="1:6" ht="21" customHeight="1" x14ac:dyDescent="0.25">
      <c r="A8626"/>
      <c r="B8626"/>
      <c r="C8626"/>
      <c r="D8626"/>
      <c r="E8626"/>
      <c r="F8626"/>
    </row>
    <row r="8627" spans="1:6" ht="21" customHeight="1" x14ac:dyDescent="0.25">
      <c r="A8627"/>
      <c r="B8627"/>
      <c r="C8627"/>
      <c r="D8627"/>
      <c r="E8627"/>
      <c r="F8627"/>
    </row>
    <row r="8628" spans="1:6" ht="21" customHeight="1" x14ac:dyDescent="0.25">
      <c r="A8628"/>
      <c r="B8628"/>
      <c r="C8628"/>
      <c r="D8628"/>
      <c r="E8628"/>
      <c r="F8628"/>
    </row>
    <row r="8629" spans="1:6" ht="21" customHeight="1" x14ac:dyDescent="0.25">
      <c r="A8629"/>
      <c r="B8629"/>
      <c r="C8629"/>
      <c r="D8629"/>
      <c r="E8629"/>
      <c r="F8629"/>
    </row>
    <row r="8630" spans="1:6" ht="21" customHeight="1" x14ac:dyDescent="0.25">
      <c r="A8630"/>
      <c r="B8630"/>
      <c r="C8630"/>
      <c r="D8630"/>
      <c r="E8630"/>
      <c r="F8630"/>
    </row>
    <row r="8631" spans="1:6" ht="21" customHeight="1" x14ac:dyDescent="0.25">
      <c r="A8631"/>
      <c r="B8631"/>
      <c r="C8631"/>
      <c r="D8631"/>
      <c r="E8631"/>
      <c r="F8631"/>
    </row>
    <row r="8632" spans="1:6" ht="21" customHeight="1" x14ac:dyDescent="0.25">
      <c r="A8632"/>
      <c r="B8632"/>
      <c r="C8632"/>
      <c r="D8632"/>
      <c r="E8632"/>
      <c r="F8632"/>
    </row>
    <row r="8633" spans="1:6" ht="21" customHeight="1" x14ac:dyDescent="0.25">
      <c r="A8633"/>
      <c r="B8633"/>
      <c r="C8633"/>
      <c r="D8633"/>
      <c r="E8633"/>
      <c r="F8633"/>
    </row>
    <row r="8634" spans="1:6" ht="21" customHeight="1" x14ac:dyDescent="0.25">
      <c r="A8634"/>
      <c r="B8634"/>
      <c r="C8634"/>
      <c r="D8634"/>
      <c r="E8634"/>
      <c r="F8634"/>
    </row>
    <row r="8635" spans="1:6" ht="23.1" customHeight="1" x14ac:dyDescent="0.25">
      <c r="A8635"/>
      <c r="B8635"/>
      <c r="C8635"/>
      <c r="D8635"/>
      <c r="E8635"/>
      <c r="F8635"/>
    </row>
    <row r="8636" spans="1:6" ht="21" customHeight="1" x14ac:dyDescent="0.25">
      <c r="A8636"/>
      <c r="B8636"/>
      <c r="C8636"/>
      <c r="D8636"/>
      <c r="E8636"/>
      <c r="F8636"/>
    </row>
    <row r="8637" spans="1:6" ht="21" customHeight="1" x14ac:dyDescent="0.25">
      <c r="A8637"/>
      <c r="B8637"/>
      <c r="C8637"/>
      <c r="D8637"/>
      <c r="E8637"/>
      <c r="F8637"/>
    </row>
    <row r="8638" spans="1:6" ht="21" customHeight="1" x14ac:dyDescent="0.25">
      <c r="A8638"/>
      <c r="B8638"/>
      <c r="C8638"/>
      <c r="D8638"/>
      <c r="E8638"/>
      <c r="F8638"/>
    </row>
    <row r="8639" spans="1:6" ht="21" customHeight="1" x14ac:dyDescent="0.25">
      <c r="A8639"/>
      <c r="B8639"/>
      <c r="C8639"/>
      <c r="D8639"/>
      <c r="E8639"/>
      <c r="F8639"/>
    </row>
    <row r="8640" spans="1:6" ht="21" customHeight="1" x14ac:dyDescent="0.25">
      <c r="A8640"/>
      <c r="B8640"/>
      <c r="C8640"/>
      <c r="D8640"/>
      <c r="E8640"/>
      <c r="F8640"/>
    </row>
    <row r="8641" spans="1:6" ht="21" customHeight="1" x14ac:dyDescent="0.25">
      <c r="A8641"/>
      <c r="B8641"/>
      <c r="C8641"/>
      <c r="D8641"/>
      <c r="E8641"/>
      <c r="F8641"/>
    </row>
    <row r="8642" spans="1:6" ht="21" customHeight="1" x14ac:dyDescent="0.25">
      <c r="A8642"/>
      <c r="B8642"/>
      <c r="C8642"/>
      <c r="D8642"/>
      <c r="E8642"/>
      <c r="F8642"/>
    </row>
    <row r="8643" spans="1:6" ht="21" customHeight="1" x14ac:dyDescent="0.25">
      <c r="A8643"/>
      <c r="B8643"/>
      <c r="C8643"/>
      <c r="D8643"/>
      <c r="E8643"/>
      <c r="F8643"/>
    </row>
    <row r="8644" spans="1:6" ht="21" customHeight="1" x14ac:dyDescent="0.25">
      <c r="A8644"/>
      <c r="B8644"/>
      <c r="C8644"/>
      <c r="D8644"/>
      <c r="E8644"/>
      <c r="F8644"/>
    </row>
    <row r="8645" spans="1:6" ht="21" customHeight="1" x14ac:dyDescent="0.25">
      <c r="A8645"/>
      <c r="B8645"/>
      <c r="C8645"/>
      <c r="D8645"/>
      <c r="E8645"/>
      <c r="F8645"/>
    </row>
    <row r="8646" spans="1:6" ht="21" customHeight="1" x14ac:dyDescent="0.25">
      <c r="A8646"/>
      <c r="B8646"/>
      <c r="C8646"/>
      <c r="D8646"/>
      <c r="E8646"/>
      <c r="F8646"/>
    </row>
    <row r="8647" spans="1:6" ht="21" customHeight="1" x14ac:dyDescent="0.25">
      <c r="A8647"/>
      <c r="B8647"/>
      <c r="C8647"/>
      <c r="D8647"/>
      <c r="E8647"/>
      <c r="F8647"/>
    </row>
    <row r="8648" spans="1:6" ht="21" customHeight="1" x14ac:dyDescent="0.25">
      <c r="A8648"/>
      <c r="B8648"/>
      <c r="C8648"/>
      <c r="D8648"/>
      <c r="E8648"/>
      <c r="F8648"/>
    </row>
    <row r="8649" spans="1:6" ht="21" customHeight="1" x14ac:dyDescent="0.25">
      <c r="A8649"/>
      <c r="B8649"/>
      <c r="C8649"/>
      <c r="D8649"/>
      <c r="E8649"/>
      <c r="F8649"/>
    </row>
    <row r="8650" spans="1:6" ht="21" customHeight="1" x14ac:dyDescent="0.25">
      <c r="A8650"/>
      <c r="B8650"/>
      <c r="C8650"/>
      <c r="D8650"/>
      <c r="E8650"/>
      <c r="F8650"/>
    </row>
    <row r="8651" spans="1:6" ht="21" customHeight="1" x14ac:dyDescent="0.25">
      <c r="A8651"/>
      <c r="B8651"/>
      <c r="C8651"/>
      <c r="D8651"/>
      <c r="E8651"/>
      <c r="F8651"/>
    </row>
    <row r="8652" spans="1:6" ht="21" customHeight="1" x14ac:dyDescent="0.25">
      <c r="A8652"/>
      <c r="B8652"/>
      <c r="C8652"/>
      <c r="D8652"/>
      <c r="E8652"/>
      <c r="F8652"/>
    </row>
    <row r="8653" spans="1:6" ht="21" customHeight="1" x14ac:dyDescent="0.25">
      <c r="A8653"/>
      <c r="B8653"/>
      <c r="C8653"/>
      <c r="D8653"/>
      <c r="E8653"/>
      <c r="F8653"/>
    </row>
    <row r="8654" spans="1:6" ht="21" customHeight="1" x14ac:dyDescent="0.25">
      <c r="A8654"/>
      <c r="B8654"/>
      <c r="C8654"/>
      <c r="D8654"/>
      <c r="E8654"/>
      <c r="F8654"/>
    </row>
    <row r="8655" spans="1:6" ht="21" customHeight="1" x14ac:dyDescent="0.25">
      <c r="A8655"/>
      <c r="B8655"/>
      <c r="C8655"/>
      <c r="D8655"/>
      <c r="E8655"/>
      <c r="F8655"/>
    </row>
    <row r="8656" spans="1:6" ht="21" customHeight="1" x14ac:dyDescent="0.25">
      <c r="A8656"/>
      <c r="B8656"/>
      <c r="C8656"/>
      <c r="D8656"/>
      <c r="E8656"/>
      <c r="F8656"/>
    </row>
    <row r="8657" spans="1:6" ht="21" customHeight="1" x14ac:dyDescent="0.25">
      <c r="A8657"/>
      <c r="B8657"/>
      <c r="C8657"/>
      <c r="D8657"/>
      <c r="E8657"/>
      <c r="F8657"/>
    </row>
    <row r="8658" spans="1:6" ht="21" customHeight="1" x14ac:dyDescent="0.25">
      <c r="A8658"/>
      <c r="B8658"/>
      <c r="C8658"/>
      <c r="D8658"/>
      <c r="E8658"/>
      <c r="F8658"/>
    </row>
    <row r="8659" spans="1:6" ht="21" customHeight="1" x14ac:dyDescent="0.25">
      <c r="A8659"/>
      <c r="B8659"/>
      <c r="C8659"/>
      <c r="D8659"/>
      <c r="E8659"/>
      <c r="F8659"/>
    </row>
    <row r="8660" spans="1:6" ht="23.1" customHeight="1" x14ac:dyDescent="0.25">
      <c r="A8660"/>
      <c r="B8660"/>
      <c r="C8660"/>
      <c r="D8660"/>
      <c r="E8660"/>
      <c r="F8660"/>
    </row>
    <row r="8661" spans="1:6" ht="21" customHeight="1" x14ac:dyDescent="0.25">
      <c r="A8661"/>
      <c r="B8661"/>
      <c r="C8661"/>
      <c r="D8661"/>
      <c r="E8661"/>
      <c r="F8661"/>
    </row>
    <row r="8662" spans="1:6" ht="21" customHeight="1" x14ac:dyDescent="0.25">
      <c r="A8662"/>
      <c r="B8662"/>
      <c r="C8662"/>
      <c r="D8662"/>
      <c r="E8662"/>
      <c r="F8662"/>
    </row>
    <row r="8663" spans="1:6" ht="21" customHeight="1" x14ac:dyDescent="0.25">
      <c r="A8663"/>
      <c r="B8663"/>
      <c r="C8663"/>
      <c r="D8663"/>
      <c r="E8663"/>
      <c r="F8663"/>
    </row>
    <row r="8664" spans="1:6" ht="21" customHeight="1" x14ac:dyDescent="0.25">
      <c r="A8664"/>
      <c r="B8664"/>
      <c r="C8664"/>
      <c r="D8664"/>
      <c r="E8664"/>
      <c r="F8664"/>
    </row>
    <row r="8665" spans="1:6" ht="21" customHeight="1" x14ac:dyDescent="0.25">
      <c r="A8665"/>
      <c r="B8665"/>
      <c r="C8665"/>
      <c r="D8665"/>
      <c r="E8665"/>
      <c r="F8665"/>
    </row>
    <row r="8666" spans="1:6" ht="21" customHeight="1" x14ac:dyDescent="0.25">
      <c r="A8666"/>
      <c r="B8666"/>
      <c r="C8666"/>
      <c r="D8666"/>
      <c r="E8666"/>
      <c r="F8666"/>
    </row>
    <row r="8667" spans="1:6" ht="21" customHeight="1" x14ac:dyDescent="0.25">
      <c r="A8667"/>
      <c r="B8667"/>
      <c r="C8667"/>
      <c r="D8667"/>
      <c r="E8667"/>
      <c r="F8667"/>
    </row>
    <row r="8668" spans="1:6" ht="21" customHeight="1" x14ac:dyDescent="0.25">
      <c r="A8668"/>
      <c r="B8668"/>
      <c r="C8668"/>
      <c r="D8668"/>
      <c r="E8668"/>
      <c r="F8668"/>
    </row>
    <row r="8669" spans="1:6" ht="21" customHeight="1" x14ac:dyDescent="0.25">
      <c r="A8669"/>
      <c r="B8669"/>
      <c r="C8669"/>
      <c r="D8669"/>
      <c r="E8669"/>
      <c r="F8669"/>
    </row>
    <row r="8670" spans="1:6" ht="21" customHeight="1" x14ac:dyDescent="0.25">
      <c r="A8670"/>
      <c r="B8670"/>
      <c r="C8670"/>
      <c r="D8670"/>
      <c r="E8670"/>
      <c r="F8670"/>
    </row>
    <row r="8671" spans="1:6" ht="21" customHeight="1" x14ac:dyDescent="0.25">
      <c r="A8671"/>
      <c r="B8671"/>
      <c r="C8671"/>
      <c r="D8671"/>
      <c r="E8671"/>
      <c r="F8671"/>
    </row>
    <row r="8672" spans="1:6" ht="21" customHeight="1" x14ac:dyDescent="0.25">
      <c r="A8672"/>
      <c r="B8672"/>
      <c r="C8672"/>
      <c r="D8672"/>
      <c r="E8672"/>
      <c r="F8672"/>
    </row>
    <row r="8673" spans="1:6" ht="21" customHeight="1" x14ac:dyDescent="0.25">
      <c r="A8673"/>
      <c r="B8673"/>
      <c r="C8673"/>
      <c r="D8673"/>
      <c r="E8673"/>
      <c r="F8673"/>
    </row>
    <row r="8674" spans="1:6" ht="21" customHeight="1" x14ac:dyDescent="0.25">
      <c r="A8674"/>
      <c r="B8674"/>
      <c r="C8674"/>
      <c r="D8674"/>
      <c r="E8674"/>
      <c r="F8674"/>
    </row>
    <row r="8675" spans="1:6" ht="21" customHeight="1" x14ac:dyDescent="0.25">
      <c r="A8675"/>
      <c r="B8675"/>
      <c r="C8675"/>
      <c r="D8675"/>
      <c r="E8675"/>
      <c r="F8675"/>
    </row>
    <row r="8676" spans="1:6" ht="21" customHeight="1" x14ac:dyDescent="0.25">
      <c r="A8676"/>
      <c r="B8676"/>
      <c r="C8676"/>
      <c r="D8676"/>
      <c r="E8676"/>
      <c r="F8676"/>
    </row>
    <row r="8677" spans="1:6" ht="21" customHeight="1" x14ac:dyDescent="0.25">
      <c r="A8677"/>
      <c r="B8677"/>
      <c r="C8677"/>
      <c r="D8677"/>
      <c r="E8677"/>
      <c r="F8677"/>
    </row>
    <row r="8678" spans="1:6" ht="21" customHeight="1" x14ac:dyDescent="0.25">
      <c r="A8678"/>
      <c r="B8678"/>
      <c r="C8678"/>
      <c r="D8678"/>
      <c r="E8678"/>
      <c r="F8678"/>
    </row>
    <row r="8679" spans="1:6" ht="21" customHeight="1" x14ac:dyDescent="0.25">
      <c r="A8679"/>
      <c r="B8679"/>
      <c r="C8679"/>
      <c r="D8679"/>
      <c r="E8679"/>
      <c r="F8679"/>
    </row>
    <row r="8680" spans="1:6" ht="21" customHeight="1" x14ac:dyDescent="0.25">
      <c r="A8680"/>
      <c r="B8680"/>
      <c r="C8680"/>
      <c r="D8680"/>
      <c r="E8680"/>
      <c r="F8680"/>
    </row>
    <row r="8681" spans="1:6" ht="21" customHeight="1" x14ac:dyDescent="0.25">
      <c r="A8681"/>
      <c r="B8681"/>
      <c r="C8681"/>
      <c r="D8681"/>
      <c r="E8681"/>
      <c r="F8681"/>
    </row>
    <row r="8682" spans="1:6" ht="21" customHeight="1" x14ac:dyDescent="0.25">
      <c r="A8682"/>
      <c r="B8682"/>
      <c r="C8682"/>
      <c r="D8682"/>
      <c r="E8682"/>
      <c r="F8682"/>
    </row>
    <row r="8683" spans="1:6" ht="21" customHeight="1" x14ac:dyDescent="0.25">
      <c r="A8683"/>
      <c r="B8683"/>
      <c r="C8683"/>
      <c r="D8683"/>
      <c r="E8683"/>
      <c r="F8683"/>
    </row>
    <row r="8684" spans="1:6" ht="21" customHeight="1" x14ac:dyDescent="0.25">
      <c r="A8684"/>
      <c r="B8684"/>
      <c r="C8684"/>
      <c r="D8684"/>
      <c r="E8684"/>
      <c r="F8684"/>
    </row>
    <row r="8685" spans="1:6" ht="21" customHeight="1" x14ac:dyDescent="0.25">
      <c r="A8685"/>
      <c r="B8685"/>
      <c r="C8685"/>
      <c r="D8685"/>
      <c r="E8685"/>
      <c r="F8685"/>
    </row>
    <row r="8686" spans="1:6" ht="21" customHeight="1" x14ac:dyDescent="0.25">
      <c r="A8686"/>
      <c r="B8686"/>
      <c r="C8686"/>
      <c r="D8686"/>
      <c r="E8686"/>
      <c r="F8686"/>
    </row>
    <row r="8687" spans="1:6" ht="21" customHeight="1" x14ac:dyDescent="0.25">
      <c r="A8687"/>
      <c r="B8687"/>
      <c r="C8687"/>
      <c r="D8687"/>
      <c r="E8687"/>
      <c r="F8687"/>
    </row>
    <row r="8688" spans="1:6" ht="21" customHeight="1" x14ac:dyDescent="0.25">
      <c r="A8688"/>
      <c r="B8688"/>
      <c r="C8688"/>
      <c r="D8688"/>
      <c r="E8688"/>
      <c r="F8688"/>
    </row>
    <row r="8689" spans="1:6" ht="21" customHeight="1" x14ac:dyDescent="0.25">
      <c r="A8689"/>
      <c r="B8689"/>
      <c r="C8689"/>
      <c r="D8689"/>
      <c r="E8689"/>
      <c r="F8689"/>
    </row>
    <row r="8690" spans="1:6" ht="23.1" customHeight="1" x14ac:dyDescent="0.25">
      <c r="A8690"/>
      <c r="B8690"/>
      <c r="C8690"/>
      <c r="D8690"/>
      <c r="E8690"/>
      <c r="F8690"/>
    </row>
    <row r="8691" spans="1:6" ht="21" customHeight="1" x14ac:dyDescent="0.25">
      <c r="A8691"/>
      <c r="B8691"/>
      <c r="C8691"/>
      <c r="D8691"/>
      <c r="E8691"/>
      <c r="F8691"/>
    </row>
    <row r="8692" spans="1:6" ht="21" customHeight="1" x14ac:dyDescent="0.25">
      <c r="A8692"/>
      <c r="B8692"/>
      <c r="C8692"/>
      <c r="D8692"/>
      <c r="E8692"/>
      <c r="F8692"/>
    </row>
    <row r="8693" spans="1:6" ht="21" customHeight="1" x14ac:dyDescent="0.25">
      <c r="A8693"/>
      <c r="B8693"/>
      <c r="C8693"/>
      <c r="D8693"/>
      <c r="E8693"/>
      <c r="F8693"/>
    </row>
    <row r="8694" spans="1:6" ht="21" customHeight="1" x14ac:dyDescent="0.25">
      <c r="A8694"/>
      <c r="B8694"/>
      <c r="C8694"/>
      <c r="D8694"/>
      <c r="E8694"/>
      <c r="F8694"/>
    </row>
    <row r="8695" spans="1:6" ht="21" customHeight="1" x14ac:dyDescent="0.25">
      <c r="A8695"/>
      <c r="B8695"/>
      <c r="C8695"/>
      <c r="D8695"/>
      <c r="E8695"/>
      <c r="F8695"/>
    </row>
    <row r="8696" spans="1:6" ht="21" customHeight="1" x14ac:dyDescent="0.25">
      <c r="A8696"/>
      <c r="B8696"/>
      <c r="C8696"/>
      <c r="D8696"/>
      <c r="E8696"/>
      <c r="F8696"/>
    </row>
    <row r="8697" spans="1:6" ht="21" customHeight="1" x14ac:dyDescent="0.25">
      <c r="A8697"/>
      <c r="B8697"/>
      <c r="C8697"/>
      <c r="D8697"/>
      <c r="E8697"/>
      <c r="F8697"/>
    </row>
    <row r="8698" spans="1:6" ht="21" customHeight="1" x14ac:dyDescent="0.25">
      <c r="A8698"/>
      <c r="B8698"/>
      <c r="C8698"/>
      <c r="D8698"/>
      <c r="E8698"/>
      <c r="F8698"/>
    </row>
    <row r="8699" spans="1:6" ht="21" customHeight="1" x14ac:dyDescent="0.25">
      <c r="A8699"/>
      <c r="B8699"/>
      <c r="C8699"/>
      <c r="D8699"/>
      <c r="E8699"/>
      <c r="F8699"/>
    </row>
    <row r="8700" spans="1:6" ht="21" customHeight="1" x14ac:dyDescent="0.25">
      <c r="A8700"/>
      <c r="B8700"/>
      <c r="C8700"/>
      <c r="D8700"/>
      <c r="E8700"/>
      <c r="F8700"/>
    </row>
    <row r="8701" spans="1:6" ht="21" customHeight="1" x14ac:dyDescent="0.25">
      <c r="A8701"/>
      <c r="B8701"/>
      <c r="C8701"/>
      <c r="D8701"/>
      <c r="E8701"/>
      <c r="F8701"/>
    </row>
    <row r="8702" spans="1:6" ht="21" customHeight="1" x14ac:dyDescent="0.25">
      <c r="A8702"/>
      <c r="B8702"/>
      <c r="C8702"/>
      <c r="D8702"/>
      <c r="E8702"/>
      <c r="F8702"/>
    </row>
    <row r="8703" spans="1:6" ht="21" customHeight="1" x14ac:dyDescent="0.25">
      <c r="A8703"/>
      <c r="B8703"/>
      <c r="C8703"/>
      <c r="D8703"/>
      <c r="E8703"/>
      <c r="F8703"/>
    </row>
    <row r="8704" spans="1:6" ht="21" customHeight="1" x14ac:dyDescent="0.25">
      <c r="A8704"/>
      <c r="B8704"/>
      <c r="C8704"/>
      <c r="D8704"/>
      <c r="E8704"/>
      <c r="F8704"/>
    </row>
    <row r="8705" spans="1:6" ht="21" customHeight="1" x14ac:dyDescent="0.25">
      <c r="A8705"/>
      <c r="B8705"/>
      <c r="C8705"/>
      <c r="D8705"/>
      <c r="E8705"/>
      <c r="F8705"/>
    </row>
    <row r="8706" spans="1:6" ht="21" customHeight="1" x14ac:dyDescent="0.25">
      <c r="A8706"/>
      <c r="B8706"/>
      <c r="C8706"/>
      <c r="D8706"/>
      <c r="E8706"/>
      <c r="F8706"/>
    </row>
    <row r="8707" spans="1:6" ht="21" customHeight="1" x14ac:dyDescent="0.25">
      <c r="A8707"/>
      <c r="B8707"/>
      <c r="C8707"/>
      <c r="D8707"/>
      <c r="E8707"/>
      <c r="F8707"/>
    </row>
    <row r="8708" spans="1:6" ht="21" customHeight="1" x14ac:dyDescent="0.25">
      <c r="A8708"/>
      <c r="B8708"/>
      <c r="C8708"/>
      <c r="D8708"/>
      <c r="E8708"/>
      <c r="F8708"/>
    </row>
    <row r="8709" spans="1:6" ht="21" customHeight="1" x14ac:dyDescent="0.25">
      <c r="A8709"/>
      <c r="B8709"/>
      <c r="C8709"/>
      <c r="D8709"/>
      <c r="E8709"/>
      <c r="F8709"/>
    </row>
    <row r="8710" spans="1:6" ht="21" customHeight="1" x14ac:dyDescent="0.25">
      <c r="A8710"/>
      <c r="B8710"/>
      <c r="C8710"/>
      <c r="D8710"/>
      <c r="E8710"/>
      <c r="F8710"/>
    </row>
    <row r="8711" spans="1:6" ht="21" customHeight="1" x14ac:dyDescent="0.25">
      <c r="A8711"/>
      <c r="B8711"/>
      <c r="C8711"/>
      <c r="D8711"/>
      <c r="E8711"/>
      <c r="F8711"/>
    </row>
    <row r="8712" spans="1:6" ht="21" customHeight="1" x14ac:dyDescent="0.25">
      <c r="A8712"/>
      <c r="B8712"/>
      <c r="C8712"/>
      <c r="D8712"/>
      <c r="E8712"/>
      <c r="F8712"/>
    </row>
    <row r="8713" spans="1:6" ht="21" customHeight="1" x14ac:dyDescent="0.25">
      <c r="A8713"/>
      <c r="B8713"/>
      <c r="C8713"/>
      <c r="D8713"/>
      <c r="E8713"/>
      <c r="F8713"/>
    </row>
    <row r="8714" spans="1:6" ht="21" customHeight="1" x14ac:dyDescent="0.25">
      <c r="A8714"/>
      <c r="B8714"/>
      <c r="C8714"/>
      <c r="D8714"/>
      <c r="E8714"/>
      <c r="F8714"/>
    </row>
    <row r="8715" spans="1:6" ht="21" customHeight="1" x14ac:dyDescent="0.25">
      <c r="A8715"/>
      <c r="B8715"/>
      <c r="C8715"/>
      <c r="D8715"/>
      <c r="E8715"/>
      <c r="F8715"/>
    </row>
    <row r="8716" spans="1:6" ht="21" customHeight="1" x14ac:dyDescent="0.25">
      <c r="A8716"/>
      <c r="B8716"/>
      <c r="C8716"/>
      <c r="D8716"/>
      <c r="E8716"/>
      <c r="F8716"/>
    </row>
    <row r="8717" spans="1:6" ht="21" customHeight="1" x14ac:dyDescent="0.25">
      <c r="A8717"/>
      <c r="B8717"/>
      <c r="C8717"/>
      <c r="D8717"/>
      <c r="E8717"/>
      <c r="F8717"/>
    </row>
    <row r="8718" spans="1:6" ht="21" customHeight="1" x14ac:dyDescent="0.25">
      <c r="A8718"/>
      <c r="B8718"/>
      <c r="C8718"/>
      <c r="D8718"/>
      <c r="E8718"/>
      <c r="F8718"/>
    </row>
    <row r="8719" spans="1:6" ht="21" customHeight="1" x14ac:dyDescent="0.25">
      <c r="A8719"/>
      <c r="B8719"/>
      <c r="C8719"/>
      <c r="D8719"/>
      <c r="E8719"/>
      <c r="F8719"/>
    </row>
    <row r="8720" spans="1:6" ht="21" customHeight="1" x14ac:dyDescent="0.25">
      <c r="A8720"/>
      <c r="B8720"/>
      <c r="C8720"/>
      <c r="D8720"/>
      <c r="E8720"/>
      <c r="F8720"/>
    </row>
    <row r="8721" spans="1:6" ht="21" customHeight="1" x14ac:dyDescent="0.25">
      <c r="A8721"/>
      <c r="B8721"/>
      <c r="C8721"/>
      <c r="D8721"/>
      <c r="E8721"/>
      <c r="F8721"/>
    </row>
    <row r="8722" spans="1:6" ht="21" customHeight="1" x14ac:dyDescent="0.25">
      <c r="A8722"/>
      <c r="B8722"/>
      <c r="C8722"/>
      <c r="D8722"/>
      <c r="E8722"/>
      <c r="F8722"/>
    </row>
    <row r="8723" spans="1:6" ht="21" customHeight="1" x14ac:dyDescent="0.25">
      <c r="A8723"/>
      <c r="B8723"/>
      <c r="C8723"/>
      <c r="D8723"/>
      <c r="E8723"/>
      <c r="F8723"/>
    </row>
    <row r="8724" spans="1:6" ht="21" customHeight="1" x14ac:dyDescent="0.25">
      <c r="A8724"/>
      <c r="B8724"/>
      <c r="C8724"/>
      <c r="D8724"/>
      <c r="E8724"/>
      <c r="F8724"/>
    </row>
    <row r="8725" spans="1:6" ht="21" customHeight="1" x14ac:dyDescent="0.25">
      <c r="A8725"/>
      <c r="B8725"/>
      <c r="C8725"/>
      <c r="D8725"/>
      <c r="E8725"/>
      <c r="F8725"/>
    </row>
    <row r="8726" spans="1:6" ht="21" customHeight="1" x14ac:dyDescent="0.25">
      <c r="A8726"/>
      <c r="B8726"/>
      <c r="C8726"/>
      <c r="D8726"/>
      <c r="E8726"/>
      <c r="F8726"/>
    </row>
    <row r="8727" spans="1:6" ht="21" customHeight="1" x14ac:dyDescent="0.25">
      <c r="A8727"/>
      <c r="B8727"/>
      <c r="C8727"/>
      <c r="D8727"/>
      <c r="E8727"/>
      <c r="F8727"/>
    </row>
    <row r="8728" spans="1:6" ht="21" customHeight="1" x14ac:dyDescent="0.25">
      <c r="A8728"/>
      <c r="B8728"/>
      <c r="C8728"/>
      <c r="D8728"/>
      <c r="E8728"/>
      <c r="F8728"/>
    </row>
    <row r="8729" spans="1:6" ht="21" customHeight="1" x14ac:dyDescent="0.25">
      <c r="A8729"/>
      <c r="B8729"/>
      <c r="C8729"/>
      <c r="D8729"/>
      <c r="E8729"/>
      <c r="F8729"/>
    </row>
    <row r="8730" spans="1:6" ht="21" customHeight="1" x14ac:dyDescent="0.25">
      <c r="A8730"/>
      <c r="B8730"/>
      <c r="C8730"/>
      <c r="D8730"/>
      <c r="E8730"/>
      <c r="F8730"/>
    </row>
    <row r="8731" spans="1:6" ht="21" customHeight="1" x14ac:dyDescent="0.25">
      <c r="A8731"/>
      <c r="B8731"/>
      <c r="C8731"/>
      <c r="D8731"/>
      <c r="E8731"/>
      <c r="F8731"/>
    </row>
    <row r="8732" spans="1:6" ht="21" customHeight="1" x14ac:dyDescent="0.25">
      <c r="A8732"/>
      <c r="B8732"/>
      <c r="C8732"/>
      <c r="D8732"/>
      <c r="E8732"/>
      <c r="F8732"/>
    </row>
    <row r="8733" spans="1:6" ht="21" customHeight="1" x14ac:dyDescent="0.25">
      <c r="A8733"/>
      <c r="B8733"/>
      <c r="C8733"/>
      <c r="D8733"/>
      <c r="E8733"/>
      <c r="F8733"/>
    </row>
    <row r="8734" spans="1:6" ht="21" customHeight="1" x14ac:dyDescent="0.25">
      <c r="A8734"/>
      <c r="B8734"/>
      <c r="C8734"/>
      <c r="D8734"/>
      <c r="E8734"/>
      <c r="F8734"/>
    </row>
    <row r="8735" spans="1:6" ht="21" customHeight="1" x14ac:dyDescent="0.25">
      <c r="A8735"/>
      <c r="B8735"/>
      <c r="C8735"/>
      <c r="D8735"/>
      <c r="E8735"/>
      <c r="F8735"/>
    </row>
    <row r="8736" spans="1:6" ht="21" customHeight="1" x14ac:dyDescent="0.25">
      <c r="A8736"/>
      <c r="B8736"/>
      <c r="C8736"/>
      <c r="D8736"/>
      <c r="E8736"/>
      <c r="F8736"/>
    </row>
    <row r="8737" spans="1:6" ht="21" customHeight="1" x14ac:dyDescent="0.25">
      <c r="A8737"/>
      <c r="B8737"/>
      <c r="C8737"/>
      <c r="D8737"/>
      <c r="E8737"/>
      <c r="F8737"/>
    </row>
    <row r="8738" spans="1:6" ht="21" customHeight="1" x14ac:dyDescent="0.25">
      <c r="A8738"/>
      <c r="B8738"/>
      <c r="C8738"/>
      <c r="D8738"/>
      <c r="E8738"/>
      <c r="F8738"/>
    </row>
    <row r="8739" spans="1:6" ht="21" customHeight="1" x14ac:dyDescent="0.25">
      <c r="A8739"/>
      <c r="B8739"/>
      <c r="C8739"/>
      <c r="D8739"/>
      <c r="E8739"/>
      <c r="F8739"/>
    </row>
    <row r="8740" spans="1:6" ht="21" customHeight="1" x14ac:dyDescent="0.25">
      <c r="A8740"/>
      <c r="B8740"/>
      <c r="C8740"/>
      <c r="D8740"/>
      <c r="E8740"/>
      <c r="F8740"/>
    </row>
    <row r="8741" spans="1:6" ht="21" customHeight="1" x14ac:dyDescent="0.25">
      <c r="A8741"/>
      <c r="B8741"/>
      <c r="C8741"/>
      <c r="D8741"/>
      <c r="E8741"/>
      <c r="F8741"/>
    </row>
    <row r="8742" spans="1:6" ht="21" customHeight="1" x14ac:dyDescent="0.25">
      <c r="A8742"/>
      <c r="B8742"/>
      <c r="C8742"/>
      <c r="D8742"/>
      <c r="E8742"/>
      <c r="F8742"/>
    </row>
    <row r="8743" spans="1:6" ht="21" customHeight="1" x14ac:dyDescent="0.25">
      <c r="A8743"/>
      <c r="B8743"/>
      <c r="C8743"/>
      <c r="D8743"/>
      <c r="E8743"/>
      <c r="F8743"/>
    </row>
    <row r="8744" spans="1:6" ht="21" customHeight="1" x14ac:dyDescent="0.25">
      <c r="A8744"/>
      <c r="B8744"/>
      <c r="C8744"/>
      <c r="D8744"/>
      <c r="E8744"/>
      <c r="F8744"/>
    </row>
    <row r="8745" spans="1:6" ht="21" customHeight="1" x14ac:dyDescent="0.25">
      <c r="A8745"/>
      <c r="B8745"/>
      <c r="C8745"/>
      <c r="D8745"/>
      <c r="E8745"/>
      <c r="F8745"/>
    </row>
    <row r="8746" spans="1:6" ht="21" customHeight="1" x14ac:dyDescent="0.25">
      <c r="A8746"/>
      <c r="B8746"/>
      <c r="C8746"/>
      <c r="D8746"/>
      <c r="E8746"/>
      <c r="F8746"/>
    </row>
    <row r="8747" spans="1:6" ht="21" customHeight="1" x14ac:dyDescent="0.25">
      <c r="A8747"/>
      <c r="B8747"/>
      <c r="C8747"/>
      <c r="D8747"/>
      <c r="E8747"/>
      <c r="F8747"/>
    </row>
    <row r="8748" spans="1:6" ht="23.1" customHeight="1" x14ac:dyDescent="0.25">
      <c r="A8748"/>
      <c r="B8748"/>
      <c r="C8748"/>
      <c r="D8748"/>
      <c r="E8748"/>
      <c r="F8748"/>
    </row>
    <row r="8749" spans="1:6" ht="21" customHeight="1" x14ac:dyDescent="0.25">
      <c r="A8749"/>
      <c r="B8749"/>
      <c r="C8749"/>
      <c r="D8749"/>
      <c r="E8749"/>
      <c r="F8749"/>
    </row>
    <row r="8750" spans="1:6" ht="21" customHeight="1" x14ac:dyDescent="0.25">
      <c r="A8750"/>
      <c r="B8750"/>
      <c r="C8750"/>
      <c r="D8750"/>
      <c r="E8750"/>
      <c r="F8750"/>
    </row>
    <row r="8751" spans="1:6" ht="21" customHeight="1" x14ac:dyDescent="0.25">
      <c r="A8751"/>
      <c r="B8751"/>
      <c r="C8751"/>
      <c r="D8751"/>
      <c r="E8751"/>
      <c r="F8751"/>
    </row>
    <row r="8752" spans="1:6" ht="21" customHeight="1" x14ac:dyDescent="0.25">
      <c r="A8752"/>
      <c r="B8752"/>
      <c r="C8752"/>
      <c r="D8752"/>
      <c r="E8752"/>
      <c r="F8752"/>
    </row>
    <row r="8753" spans="1:6" ht="21" customHeight="1" x14ac:dyDescent="0.25">
      <c r="A8753"/>
      <c r="B8753"/>
      <c r="C8753"/>
      <c r="D8753"/>
      <c r="E8753"/>
      <c r="F8753"/>
    </row>
    <row r="8754" spans="1:6" ht="21" customHeight="1" x14ac:dyDescent="0.25">
      <c r="A8754"/>
      <c r="B8754"/>
      <c r="C8754"/>
      <c r="D8754"/>
      <c r="E8754"/>
      <c r="F8754"/>
    </row>
    <row r="8755" spans="1:6" ht="21" customHeight="1" x14ac:dyDescent="0.25">
      <c r="A8755"/>
      <c r="B8755"/>
      <c r="C8755"/>
      <c r="D8755"/>
      <c r="E8755"/>
      <c r="F8755"/>
    </row>
    <row r="8756" spans="1:6" ht="21" customHeight="1" x14ac:dyDescent="0.25">
      <c r="A8756"/>
      <c r="B8756"/>
      <c r="C8756"/>
      <c r="D8756"/>
      <c r="E8756"/>
      <c r="F8756"/>
    </row>
    <row r="8757" spans="1:6" ht="21" customHeight="1" x14ac:dyDescent="0.25">
      <c r="A8757"/>
      <c r="B8757"/>
      <c r="C8757"/>
      <c r="D8757"/>
      <c r="E8757"/>
      <c r="F8757"/>
    </row>
    <row r="8758" spans="1:6" ht="21" customHeight="1" x14ac:dyDescent="0.25">
      <c r="A8758"/>
      <c r="B8758"/>
      <c r="C8758"/>
      <c r="D8758"/>
      <c r="E8758"/>
      <c r="F8758"/>
    </row>
    <row r="8759" spans="1:6" ht="21" customHeight="1" x14ac:dyDescent="0.25">
      <c r="A8759"/>
      <c r="B8759"/>
      <c r="C8759"/>
      <c r="D8759"/>
      <c r="E8759"/>
      <c r="F8759"/>
    </row>
    <row r="8760" spans="1:6" ht="21" customHeight="1" x14ac:dyDescent="0.25">
      <c r="A8760"/>
      <c r="B8760"/>
      <c r="C8760"/>
      <c r="D8760"/>
      <c r="E8760"/>
      <c r="F8760"/>
    </row>
    <row r="8761" spans="1:6" ht="21" customHeight="1" x14ac:dyDescent="0.25">
      <c r="A8761"/>
      <c r="B8761"/>
      <c r="C8761"/>
      <c r="D8761"/>
      <c r="E8761"/>
      <c r="F8761"/>
    </row>
    <row r="8762" spans="1:6" ht="21" customHeight="1" x14ac:dyDescent="0.25">
      <c r="A8762"/>
      <c r="B8762"/>
      <c r="C8762"/>
      <c r="D8762"/>
      <c r="E8762"/>
      <c r="F8762"/>
    </row>
    <row r="8763" spans="1:6" ht="21" customHeight="1" x14ac:dyDescent="0.25">
      <c r="A8763"/>
      <c r="B8763"/>
      <c r="C8763"/>
      <c r="D8763"/>
      <c r="E8763"/>
      <c r="F8763"/>
    </row>
    <row r="8764" spans="1:6" ht="21" customHeight="1" x14ac:dyDescent="0.25">
      <c r="A8764"/>
      <c r="B8764"/>
      <c r="C8764"/>
      <c r="D8764"/>
      <c r="E8764"/>
      <c r="F8764"/>
    </row>
    <row r="8765" spans="1:6" ht="21" customHeight="1" x14ac:dyDescent="0.25">
      <c r="A8765"/>
      <c r="B8765"/>
      <c r="C8765"/>
      <c r="D8765"/>
      <c r="E8765"/>
      <c r="F8765"/>
    </row>
    <row r="8766" spans="1:6" ht="21" customHeight="1" x14ac:dyDescent="0.25">
      <c r="A8766"/>
      <c r="B8766"/>
      <c r="C8766"/>
      <c r="D8766"/>
      <c r="E8766"/>
      <c r="F8766"/>
    </row>
    <row r="8767" spans="1:6" ht="21" customHeight="1" x14ac:dyDescent="0.25">
      <c r="A8767"/>
      <c r="B8767"/>
      <c r="C8767"/>
      <c r="D8767"/>
      <c r="E8767"/>
      <c r="F8767"/>
    </row>
    <row r="8768" spans="1:6" ht="21" customHeight="1" x14ac:dyDescent="0.25">
      <c r="A8768"/>
      <c r="B8768"/>
      <c r="C8768"/>
      <c r="D8768"/>
      <c r="E8768"/>
      <c r="F8768"/>
    </row>
    <row r="8769" spans="1:6" ht="21" customHeight="1" x14ac:dyDescent="0.25">
      <c r="A8769"/>
      <c r="B8769"/>
      <c r="C8769"/>
      <c r="D8769"/>
      <c r="E8769"/>
      <c r="F8769"/>
    </row>
    <row r="8770" spans="1:6" ht="21" customHeight="1" x14ac:dyDescent="0.25">
      <c r="A8770"/>
      <c r="B8770"/>
      <c r="C8770"/>
      <c r="D8770"/>
      <c r="E8770"/>
      <c r="F8770"/>
    </row>
    <row r="8771" spans="1:6" ht="21" customHeight="1" x14ac:dyDescent="0.25">
      <c r="A8771"/>
      <c r="B8771"/>
      <c r="C8771"/>
      <c r="D8771"/>
      <c r="E8771"/>
      <c r="F8771"/>
    </row>
    <row r="8772" spans="1:6" ht="21" customHeight="1" x14ac:dyDescent="0.25">
      <c r="A8772"/>
      <c r="B8772"/>
      <c r="C8772"/>
      <c r="D8772"/>
      <c r="E8772"/>
      <c r="F8772"/>
    </row>
    <row r="8773" spans="1:6" ht="21" customHeight="1" x14ac:dyDescent="0.25">
      <c r="A8773"/>
      <c r="B8773"/>
      <c r="C8773"/>
      <c r="D8773"/>
      <c r="E8773"/>
      <c r="F8773"/>
    </row>
    <row r="8774" spans="1:6" ht="21" customHeight="1" x14ac:dyDescent="0.25">
      <c r="A8774"/>
      <c r="B8774"/>
      <c r="C8774"/>
      <c r="D8774"/>
      <c r="E8774"/>
      <c r="F8774"/>
    </row>
    <row r="8775" spans="1:6" ht="21" customHeight="1" x14ac:dyDescent="0.25">
      <c r="A8775"/>
      <c r="B8775"/>
      <c r="C8775"/>
      <c r="D8775"/>
      <c r="E8775"/>
      <c r="F8775"/>
    </row>
    <row r="8776" spans="1:6" ht="21" customHeight="1" x14ac:dyDescent="0.25">
      <c r="A8776"/>
      <c r="B8776"/>
      <c r="C8776"/>
      <c r="D8776"/>
      <c r="E8776"/>
      <c r="F8776"/>
    </row>
    <row r="8777" spans="1:6" ht="21" customHeight="1" x14ac:dyDescent="0.25">
      <c r="A8777"/>
      <c r="B8777"/>
      <c r="C8777"/>
      <c r="D8777"/>
      <c r="E8777"/>
      <c r="F8777"/>
    </row>
    <row r="8778" spans="1:6" ht="21" customHeight="1" x14ac:dyDescent="0.25">
      <c r="A8778"/>
      <c r="B8778"/>
      <c r="C8778"/>
      <c r="D8778"/>
      <c r="E8778"/>
      <c r="F8778"/>
    </row>
    <row r="8779" spans="1:6" ht="21" customHeight="1" x14ac:dyDescent="0.25">
      <c r="A8779"/>
      <c r="B8779"/>
      <c r="C8779"/>
      <c r="D8779"/>
      <c r="E8779"/>
      <c r="F8779"/>
    </row>
    <row r="8780" spans="1:6" ht="21" customHeight="1" x14ac:dyDescent="0.25">
      <c r="A8780"/>
      <c r="B8780"/>
      <c r="C8780"/>
      <c r="D8780"/>
      <c r="E8780"/>
      <c r="F8780"/>
    </row>
    <row r="8781" spans="1:6" ht="21" customHeight="1" x14ac:dyDescent="0.25">
      <c r="A8781"/>
      <c r="B8781"/>
      <c r="C8781"/>
      <c r="D8781"/>
      <c r="E8781"/>
      <c r="F8781"/>
    </row>
    <row r="8782" spans="1:6" ht="21" customHeight="1" x14ac:dyDescent="0.25">
      <c r="A8782"/>
      <c r="B8782"/>
      <c r="C8782"/>
      <c r="D8782"/>
      <c r="E8782"/>
      <c r="F8782"/>
    </row>
    <row r="8783" spans="1:6" ht="21" customHeight="1" x14ac:dyDescent="0.25">
      <c r="A8783"/>
      <c r="B8783"/>
      <c r="C8783"/>
      <c r="D8783"/>
      <c r="E8783"/>
      <c r="F8783"/>
    </row>
    <row r="8784" spans="1:6" ht="21" customHeight="1" x14ac:dyDescent="0.25">
      <c r="A8784"/>
      <c r="B8784"/>
      <c r="C8784"/>
      <c r="D8784"/>
      <c r="E8784"/>
      <c r="F8784"/>
    </row>
    <row r="8785" spans="1:6" ht="21" customHeight="1" x14ac:dyDescent="0.25">
      <c r="A8785"/>
      <c r="B8785"/>
      <c r="C8785"/>
      <c r="D8785"/>
      <c r="E8785"/>
      <c r="F8785"/>
    </row>
    <row r="8786" spans="1:6" ht="21" customHeight="1" x14ac:dyDescent="0.25">
      <c r="A8786"/>
      <c r="B8786"/>
      <c r="C8786"/>
      <c r="D8786"/>
      <c r="E8786"/>
      <c r="F8786"/>
    </row>
    <row r="8787" spans="1:6" ht="21" customHeight="1" x14ac:dyDescent="0.25">
      <c r="A8787"/>
      <c r="B8787"/>
      <c r="C8787"/>
      <c r="D8787"/>
      <c r="E8787"/>
      <c r="F8787"/>
    </row>
    <row r="8788" spans="1:6" ht="21" customHeight="1" x14ac:dyDescent="0.25">
      <c r="A8788"/>
      <c r="B8788"/>
      <c r="C8788"/>
      <c r="D8788"/>
      <c r="E8788"/>
      <c r="F8788"/>
    </row>
    <row r="8789" spans="1:6" ht="21" customHeight="1" x14ac:dyDescent="0.25">
      <c r="A8789"/>
      <c r="B8789"/>
      <c r="C8789"/>
      <c r="D8789"/>
      <c r="E8789"/>
      <c r="F8789"/>
    </row>
    <row r="8790" spans="1:6" ht="23.1" customHeight="1" x14ac:dyDescent="0.25">
      <c r="A8790"/>
      <c r="B8790"/>
      <c r="C8790"/>
      <c r="D8790"/>
      <c r="E8790"/>
      <c r="F8790"/>
    </row>
    <row r="8791" spans="1:6" ht="21" customHeight="1" x14ac:dyDescent="0.25">
      <c r="A8791"/>
      <c r="B8791"/>
      <c r="C8791"/>
      <c r="D8791"/>
      <c r="E8791"/>
      <c r="F8791"/>
    </row>
    <row r="8792" spans="1:6" ht="21" customHeight="1" x14ac:dyDescent="0.25">
      <c r="A8792"/>
      <c r="B8792"/>
      <c r="C8792"/>
      <c r="D8792"/>
      <c r="E8792"/>
      <c r="F8792"/>
    </row>
    <row r="8793" spans="1:6" ht="21" customHeight="1" x14ac:dyDescent="0.25">
      <c r="A8793"/>
      <c r="B8793"/>
      <c r="C8793"/>
      <c r="D8793"/>
      <c r="E8793"/>
      <c r="F8793"/>
    </row>
    <row r="8794" spans="1:6" ht="21" customHeight="1" x14ac:dyDescent="0.25">
      <c r="A8794"/>
      <c r="B8794"/>
      <c r="C8794"/>
      <c r="D8794"/>
      <c r="E8794"/>
      <c r="F8794"/>
    </row>
    <row r="8795" spans="1:6" ht="21" customHeight="1" x14ac:dyDescent="0.25">
      <c r="A8795"/>
      <c r="B8795"/>
      <c r="C8795"/>
      <c r="D8795"/>
      <c r="E8795"/>
      <c r="F8795"/>
    </row>
    <row r="8796" spans="1:6" ht="21" customHeight="1" x14ac:dyDescent="0.25">
      <c r="A8796"/>
      <c r="B8796"/>
      <c r="C8796"/>
      <c r="D8796"/>
      <c r="E8796"/>
      <c r="F8796"/>
    </row>
    <row r="8797" spans="1:6" ht="21" customHeight="1" x14ac:dyDescent="0.25">
      <c r="A8797"/>
      <c r="B8797"/>
      <c r="C8797"/>
      <c r="D8797"/>
      <c r="E8797"/>
      <c r="F8797"/>
    </row>
    <row r="8798" spans="1:6" ht="21" customHeight="1" x14ac:dyDescent="0.25">
      <c r="A8798"/>
      <c r="B8798"/>
      <c r="C8798"/>
      <c r="D8798"/>
      <c r="E8798"/>
      <c r="F8798"/>
    </row>
    <row r="8799" spans="1:6" ht="21" customHeight="1" x14ac:dyDescent="0.25">
      <c r="A8799"/>
      <c r="B8799"/>
      <c r="C8799"/>
      <c r="D8799"/>
      <c r="E8799"/>
      <c r="F8799"/>
    </row>
    <row r="8800" spans="1:6" ht="21" customHeight="1" x14ac:dyDescent="0.25">
      <c r="A8800"/>
      <c r="B8800"/>
      <c r="C8800"/>
      <c r="D8800"/>
      <c r="E8800"/>
      <c r="F8800"/>
    </row>
    <row r="8801" spans="1:6" ht="21" customHeight="1" x14ac:dyDescent="0.25">
      <c r="A8801"/>
      <c r="B8801"/>
      <c r="C8801"/>
      <c r="D8801"/>
      <c r="E8801"/>
      <c r="F8801"/>
    </row>
    <row r="8802" spans="1:6" ht="21" customHeight="1" x14ac:dyDescent="0.25">
      <c r="A8802"/>
      <c r="B8802"/>
      <c r="C8802"/>
      <c r="D8802"/>
      <c r="E8802"/>
      <c r="F8802"/>
    </row>
    <row r="8803" spans="1:6" ht="21" customHeight="1" x14ac:dyDescent="0.25">
      <c r="A8803"/>
      <c r="B8803"/>
      <c r="C8803"/>
      <c r="D8803"/>
      <c r="E8803"/>
      <c r="F8803"/>
    </row>
    <row r="8804" spans="1:6" ht="21" customHeight="1" x14ac:dyDescent="0.25">
      <c r="A8804"/>
      <c r="B8804"/>
      <c r="C8804"/>
      <c r="D8804"/>
      <c r="E8804"/>
      <c r="F8804"/>
    </row>
    <row r="8805" spans="1:6" ht="21" customHeight="1" x14ac:dyDescent="0.25">
      <c r="A8805"/>
      <c r="B8805"/>
      <c r="C8805"/>
      <c r="D8805"/>
      <c r="E8805"/>
      <c r="F8805"/>
    </row>
    <row r="8806" spans="1:6" ht="21" customHeight="1" x14ac:dyDescent="0.25">
      <c r="A8806"/>
      <c r="B8806"/>
      <c r="C8806"/>
      <c r="D8806"/>
      <c r="E8806"/>
      <c r="F8806"/>
    </row>
    <row r="8807" spans="1:6" ht="21" customHeight="1" x14ac:dyDescent="0.25">
      <c r="A8807"/>
      <c r="B8807"/>
      <c r="C8807"/>
      <c r="D8807"/>
      <c r="E8807"/>
      <c r="F8807"/>
    </row>
    <row r="8808" spans="1:6" ht="21" customHeight="1" x14ac:dyDescent="0.25">
      <c r="A8808"/>
      <c r="B8808"/>
      <c r="C8808"/>
      <c r="D8808"/>
      <c r="E8808"/>
      <c r="F8808"/>
    </row>
    <row r="8809" spans="1:6" ht="21" customHeight="1" x14ac:dyDescent="0.25">
      <c r="A8809"/>
      <c r="B8809"/>
      <c r="C8809"/>
      <c r="D8809"/>
      <c r="E8809"/>
      <c r="F8809"/>
    </row>
    <row r="8810" spans="1:6" ht="21" customHeight="1" x14ac:dyDescent="0.25">
      <c r="A8810"/>
      <c r="B8810"/>
      <c r="C8810"/>
      <c r="D8810"/>
      <c r="E8810"/>
      <c r="F8810"/>
    </row>
    <row r="8811" spans="1:6" ht="21" customHeight="1" x14ac:dyDescent="0.25">
      <c r="A8811"/>
      <c r="B8811"/>
      <c r="C8811"/>
      <c r="D8811"/>
      <c r="E8811"/>
      <c r="F8811"/>
    </row>
    <row r="8812" spans="1:6" ht="21" customHeight="1" x14ac:dyDescent="0.25">
      <c r="A8812"/>
      <c r="B8812"/>
      <c r="C8812"/>
      <c r="D8812"/>
      <c r="E8812"/>
      <c r="F8812"/>
    </row>
    <row r="8813" spans="1:6" ht="21" customHeight="1" x14ac:dyDescent="0.25">
      <c r="A8813"/>
      <c r="B8813"/>
      <c r="C8813"/>
      <c r="D8813"/>
      <c r="E8813"/>
      <c r="F8813"/>
    </row>
    <row r="8814" spans="1:6" ht="21" customHeight="1" x14ac:dyDescent="0.25">
      <c r="A8814"/>
      <c r="B8814"/>
      <c r="C8814"/>
      <c r="D8814"/>
      <c r="E8814"/>
      <c r="F8814"/>
    </row>
    <row r="8815" spans="1:6" ht="21" customHeight="1" x14ac:dyDescent="0.25">
      <c r="A8815"/>
      <c r="B8815"/>
      <c r="C8815"/>
      <c r="D8815"/>
      <c r="E8815"/>
      <c r="F8815"/>
    </row>
    <row r="8816" spans="1:6" ht="21" customHeight="1" x14ac:dyDescent="0.25">
      <c r="A8816"/>
      <c r="B8816"/>
      <c r="C8816"/>
      <c r="D8816"/>
      <c r="E8816"/>
      <c r="F8816"/>
    </row>
    <row r="8817" spans="1:6" ht="21" customHeight="1" x14ac:dyDescent="0.25">
      <c r="A8817"/>
      <c r="B8817"/>
      <c r="C8817"/>
      <c r="D8817"/>
      <c r="E8817"/>
      <c r="F8817"/>
    </row>
    <row r="8818" spans="1:6" ht="21" customHeight="1" x14ac:dyDescent="0.25">
      <c r="A8818"/>
      <c r="B8818"/>
      <c r="C8818"/>
      <c r="D8818"/>
      <c r="E8818"/>
      <c r="F8818"/>
    </row>
    <row r="8819" spans="1:6" ht="23.1" customHeight="1" x14ac:dyDescent="0.25">
      <c r="A8819"/>
      <c r="B8819"/>
      <c r="C8819"/>
      <c r="D8819"/>
      <c r="E8819"/>
      <c r="F8819"/>
    </row>
    <row r="8820" spans="1:6" ht="21" customHeight="1" x14ac:dyDescent="0.25">
      <c r="A8820"/>
      <c r="B8820"/>
      <c r="C8820"/>
      <c r="D8820"/>
      <c r="E8820"/>
      <c r="F8820"/>
    </row>
    <row r="8821" spans="1:6" ht="21" customHeight="1" x14ac:dyDescent="0.25">
      <c r="A8821"/>
      <c r="B8821"/>
      <c r="C8821"/>
      <c r="D8821"/>
      <c r="E8821"/>
      <c r="F8821"/>
    </row>
    <row r="8822" spans="1:6" ht="21" customHeight="1" x14ac:dyDescent="0.25">
      <c r="A8822"/>
      <c r="B8822"/>
      <c r="C8822"/>
      <c r="D8822"/>
      <c r="E8822"/>
      <c r="F8822"/>
    </row>
    <row r="8823" spans="1:6" ht="21" customHeight="1" x14ac:dyDescent="0.25">
      <c r="A8823"/>
      <c r="B8823"/>
      <c r="C8823"/>
      <c r="D8823"/>
      <c r="E8823"/>
      <c r="F8823"/>
    </row>
    <row r="8824" spans="1:6" ht="21" customHeight="1" x14ac:dyDescent="0.25">
      <c r="A8824"/>
      <c r="B8824"/>
      <c r="C8824"/>
      <c r="D8824"/>
      <c r="E8824"/>
      <c r="F8824"/>
    </row>
    <row r="8825" spans="1:6" ht="21" customHeight="1" x14ac:dyDescent="0.25">
      <c r="A8825"/>
      <c r="B8825"/>
      <c r="C8825"/>
      <c r="D8825"/>
      <c r="E8825"/>
      <c r="F8825"/>
    </row>
    <row r="8826" spans="1:6" ht="21" customHeight="1" x14ac:dyDescent="0.25">
      <c r="A8826"/>
      <c r="B8826"/>
      <c r="C8826"/>
      <c r="D8826"/>
      <c r="E8826"/>
      <c r="F8826"/>
    </row>
    <row r="8827" spans="1:6" ht="21" customHeight="1" x14ac:dyDescent="0.25">
      <c r="A8827"/>
      <c r="B8827"/>
      <c r="C8827"/>
      <c r="D8827"/>
      <c r="E8827"/>
      <c r="F8827"/>
    </row>
    <row r="8828" spans="1:6" ht="21" customHeight="1" x14ac:dyDescent="0.25">
      <c r="A8828"/>
      <c r="B8828"/>
      <c r="C8828"/>
      <c r="D8828"/>
      <c r="E8828"/>
      <c r="F8828"/>
    </row>
    <row r="8829" spans="1:6" ht="21" customHeight="1" x14ac:dyDescent="0.25">
      <c r="A8829"/>
      <c r="B8829"/>
      <c r="C8829"/>
      <c r="D8829"/>
      <c r="E8829"/>
      <c r="F8829"/>
    </row>
    <row r="8830" spans="1:6" ht="21" customHeight="1" x14ac:dyDescent="0.25">
      <c r="A8830"/>
      <c r="B8830"/>
      <c r="C8830"/>
      <c r="D8830"/>
      <c r="E8830"/>
      <c r="F8830"/>
    </row>
    <row r="8831" spans="1:6" ht="21" customHeight="1" x14ac:dyDescent="0.25">
      <c r="A8831"/>
      <c r="B8831"/>
      <c r="C8831"/>
      <c r="D8831"/>
      <c r="E8831"/>
      <c r="F8831"/>
    </row>
    <row r="8832" spans="1:6" ht="21" customHeight="1" x14ac:dyDescent="0.25">
      <c r="A8832"/>
      <c r="B8832"/>
      <c r="C8832"/>
      <c r="D8832"/>
      <c r="E8832"/>
      <c r="F8832"/>
    </row>
    <row r="8833" spans="1:6" ht="21" customHeight="1" x14ac:dyDescent="0.25">
      <c r="A8833"/>
      <c r="B8833"/>
      <c r="C8833"/>
      <c r="D8833"/>
      <c r="E8833"/>
      <c r="F8833"/>
    </row>
    <row r="8834" spans="1:6" ht="21" customHeight="1" x14ac:dyDescent="0.25">
      <c r="A8834"/>
      <c r="B8834"/>
      <c r="C8834"/>
      <c r="D8834"/>
      <c r="E8834"/>
      <c r="F8834"/>
    </row>
    <row r="8835" spans="1:6" ht="21" customHeight="1" x14ac:dyDescent="0.25">
      <c r="A8835"/>
      <c r="B8835"/>
      <c r="C8835"/>
      <c r="D8835"/>
      <c r="E8835"/>
      <c r="F8835"/>
    </row>
    <row r="8836" spans="1:6" ht="21" customHeight="1" x14ac:dyDescent="0.25">
      <c r="A8836"/>
      <c r="B8836"/>
      <c r="C8836"/>
      <c r="D8836"/>
      <c r="E8836"/>
      <c r="F8836"/>
    </row>
    <row r="8837" spans="1:6" ht="21" customHeight="1" x14ac:dyDescent="0.25">
      <c r="A8837"/>
      <c r="B8837"/>
      <c r="C8837"/>
      <c r="D8837"/>
      <c r="E8837"/>
      <c r="F8837"/>
    </row>
    <row r="8838" spans="1:6" ht="21" customHeight="1" x14ac:dyDescent="0.25">
      <c r="A8838"/>
      <c r="B8838"/>
      <c r="C8838"/>
      <c r="D8838"/>
      <c r="E8838"/>
      <c r="F8838"/>
    </row>
    <row r="8839" spans="1:6" ht="21" customHeight="1" x14ac:dyDescent="0.25">
      <c r="A8839"/>
      <c r="B8839"/>
      <c r="C8839"/>
      <c r="D8839"/>
      <c r="E8839"/>
      <c r="F8839"/>
    </row>
    <row r="8840" spans="1:6" ht="21" customHeight="1" x14ac:dyDescent="0.25">
      <c r="A8840"/>
      <c r="B8840"/>
      <c r="C8840"/>
      <c r="D8840"/>
      <c r="E8840"/>
      <c r="F8840"/>
    </row>
    <row r="8841" spans="1:6" ht="21" customHeight="1" x14ac:dyDescent="0.25">
      <c r="A8841"/>
      <c r="B8841"/>
      <c r="C8841"/>
      <c r="D8841"/>
      <c r="E8841"/>
      <c r="F8841"/>
    </row>
    <row r="8842" spans="1:6" ht="21" customHeight="1" x14ac:dyDescent="0.25">
      <c r="A8842"/>
      <c r="B8842"/>
      <c r="C8842"/>
      <c r="D8842"/>
      <c r="E8842"/>
      <c r="F8842"/>
    </row>
    <row r="8843" spans="1:6" ht="21" customHeight="1" x14ac:dyDescent="0.25">
      <c r="A8843"/>
      <c r="B8843"/>
      <c r="C8843"/>
      <c r="D8843"/>
      <c r="E8843"/>
      <c r="F8843"/>
    </row>
    <row r="8844" spans="1:6" ht="21" customHeight="1" x14ac:dyDescent="0.25">
      <c r="A8844"/>
      <c r="B8844"/>
      <c r="C8844"/>
      <c r="D8844"/>
      <c r="E8844"/>
      <c r="F8844"/>
    </row>
    <row r="8845" spans="1:6" ht="21" customHeight="1" x14ac:dyDescent="0.25">
      <c r="A8845"/>
      <c r="B8845"/>
      <c r="C8845"/>
      <c r="D8845"/>
      <c r="E8845"/>
      <c r="F8845"/>
    </row>
    <row r="8846" spans="1:6" ht="21" customHeight="1" x14ac:dyDescent="0.25">
      <c r="A8846"/>
      <c r="B8846"/>
      <c r="C8846"/>
      <c r="D8846"/>
      <c r="E8846"/>
      <c r="F8846"/>
    </row>
    <row r="8847" spans="1:6" ht="21" customHeight="1" x14ac:dyDescent="0.25">
      <c r="A8847"/>
      <c r="B8847"/>
      <c r="C8847"/>
      <c r="D8847"/>
      <c r="E8847"/>
      <c r="F8847"/>
    </row>
    <row r="8848" spans="1:6" ht="21" customHeight="1" x14ac:dyDescent="0.25">
      <c r="A8848"/>
      <c r="B8848"/>
      <c r="C8848"/>
      <c r="D8848"/>
      <c r="E8848"/>
      <c r="F8848"/>
    </row>
    <row r="8849" spans="1:6" ht="21" customHeight="1" x14ac:dyDescent="0.25">
      <c r="A8849"/>
      <c r="B8849"/>
      <c r="C8849"/>
      <c r="D8849"/>
      <c r="E8849"/>
      <c r="F8849"/>
    </row>
    <row r="8850" spans="1:6" ht="21" customHeight="1" x14ac:dyDescent="0.25">
      <c r="A8850"/>
      <c r="B8850"/>
      <c r="C8850"/>
      <c r="D8850"/>
      <c r="E8850"/>
      <c r="F8850"/>
    </row>
    <row r="8851" spans="1:6" ht="21" customHeight="1" x14ac:dyDescent="0.25">
      <c r="A8851"/>
      <c r="B8851"/>
      <c r="C8851"/>
      <c r="D8851"/>
      <c r="E8851"/>
      <c r="F8851"/>
    </row>
    <row r="8852" spans="1:6" ht="21" customHeight="1" x14ac:dyDescent="0.25">
      <c r="A8852"/>
      <c r="B8852"/>
      <c r="C8852"/>
      <c r="D8852"/>
      <c r="E8852"/>
      <c r="F8852"/>
    </row>
    <row r="8853" spans="1:6" ht="21" customHeight="1" x14ac:dyDescent="0.25">
      <c r="A8853"/>
      <c r="B8853"/>
      <c r="C8853"/>
      <c r="D8853"/>
      <c r="E8853"/>
      <c r="F8853"/>
    </row>
    <row r="8854" spans="1:6" ht="23.1" customHeight="1" x14ac:dyDescent="0.25">
      <c r="A8854"/>
      <c r="B8854"/>
      <c r="C8854"/>
      <c r="D8854"/>
      <c r="E8854"/>
      <c r="F8854"/>
    </row>
    <row r="8855" spans="1:6" ht="21" customHeight="1" x14ac:dyDescent="0.25">
      <c r="A8855"/>
      <c r="B8855"/>
      <c r="C8855"/>
      <c r="D8855"/>
      <c r="E8855"/>
      <c r="F8855"/>
    </row>
    <row r="8856" spans="1:6" ht="21" customHeight="1" x14ac:dyDescent="0.25">
      <c r="A8856"/>
      <c r="B8856"/>
      <c r="C8856"/>
      <c r="D8856"/>
      <c r="E8856"/>
      <c r="F8856"/>
    </row>
    <row r="8857" spans="1:6" ht="21" customHeight="1" x14ac:dyDescent="0.25">
      <c r="A8857"/>
      <c r="B8857"/>
      <c r="C8857"/>
      <c r="D8857"/>
      <c r="E8857"/>
      <c r="F8857"/>
    </row>
    <row r="8858" spans="1:6" ht="21" customHeight="1" x14ac:dyDescent="0.25">
      <c r="A8858"/>
      <c r="B8858"/>
      <c r="C8858"/>
      <c r="D8858"/>
      <c r="E8858"/>
      <c r="F8858"/>
    </row>
    <row r="8859" spans="1:6" ht="21" customHeight="1" x14ac:dyDescent="0.25">
      <c r="A8859"/>
      <c r="B8859"/>
      <c r="C8859"/>
      <c r="D8859"/>
      <c r="E8859"/>
      <c r="F8859"/>
    </row>
    <row r="8860" spans="1:6" ht="21" customHeight="1" x14ac:dyDescent="0.25">
      <c r="A8860"/>
      <c r="B8860"/>
      <c r="C8860"/>
      <c r="D8860"/>
      <c r="E8860"/>
      <c r="F8860"/>
    </row>
    <row r="8861" spans="1:6" ht="21" customHeight="1" x14ac:dyDescent="0.25">
      <c r="A8861"/>
      <c r="B8861"/>
      <c r="C8861"/>
      <c r="D8861"/>
      <c r="E8861"/>
      <c r="F8861"/>
    </row>
    <row r="8862" spans="1:6" ht="39" customHeight="1" x14ac:dyDescent="0.25">
      <c r="A8862"/>
      <c r="B8862"/>
      <c r="C8862"/>
      <c r="D8862"/>
      <c r="E8862"/>
      <c r="F8862"/>
    </row>
    <row r="8863" spans="1:6" ht="21" customHeight="1" x14ac:dyDescent="0.25">
      <c r="A8863"/>
      <c r="B8863"/>
      <c r="C8863"/>
      <c r="D8863"/>
      <c r="E8863"/>
      <c r="F8863"/>
    </row>
    <row r="8864" spans="1:6" ht="21" customHeight="1" x14ac:dyDescent="0.25">
      <c r="A8864"/>
      <c r="B8864"/>
      <c r="C8864"/>
      <c r="D8864"/>
      <c r="E8864"/>
      <c r="F8864"/>
    </row>
    <row r="8865" spans="1:6" ht="21" customHeight="1" x14ac:dyDescent="0.25">
      <c r="A8865"/>
      <c r="B8865"/>
      <c r="C8865"/>
      <c r="D8865"/>
      <c r="E8865"/>
      <c r="F8865"/>
    </row>
    <row r="8866" spans="1:6" ht="21" customHeight="1" x14ac:dyDescent="0.25">
      <c r="A8866"/>
      <c r="B8866"/>
      <c r="C8866"/>
      <c r="D8866"/>
      <c r="E8866"/>
      <c r="F8866"/>
    </row>
    <row r="8867" spans="1:6" ht="21" customHeight="1" x14ac:dyDescent="0.25">
      <c r="A8867"/>
      <c r="B8867"/>
      <c r="C8867"/>
      <c r="D8867"/>
      <c r="E8867"/>
      <c r="F8867"/>
    </row>
    <row r="8868" spans="1:6" ht="21" customHeight="1" x14ac:dyDescent="0.25">
      <c r="A8868"/>
      <c r="B8868"/>
      <c r="C8868"/>
      <c r="D8868"/>
      <c r="E8868"/>
      <c r="F8868"/>
    </row>
    <row r="8869" spans="1:6" ht="21" customHeight="1" x14ac:dyDescent="0.25">
      <c r="A8869"/>
      <c r="B8869"/>
      <c r="C8869"/>
      <c r="D8869"/>
      <c r="E8869"/>
      <c r="F8869"/>
    </row>
    <row r="8870" spans="1:6" ht="21" customHeight="1" x14ac:dyDescent="0.25">
      <c r="A8870"/>
      <c r="B8870"/>
      <c r="C8870"/>
      <c r="D8870"/>
      <c r="E8870"/>
      <c r="F8870"/>
    </row>
    <row r="8871" spans="1:6" ht="21" customHeight="1" x14ac:dyDescent="0.25">
      <c r="A8871"/>
      <c r="B8871"/>
      <c r="C8871"/>
      <c r="D8871"/>
      <c r="E8871"/>
      <c r="F8871"/>
    </row>
    <row r="8872" spans="1:6" ht="21" customHeight="1" x14ac:dyDescent="0.25">
      <c r="A8872"/>
      <c r="B8872"/>
      <c r="C8872"/>
      <c r="D8872"/>
      <c r="E8872"/>
      <c r="F8872"/>
    </row>
    <row r="8873" spans="1:6" ht="21" customHeight="1" x14ac:dyDescent="0.25">
      <c r="A8873"/>
      <c r="B8873"/>
      <c r="C8873"/>
      <c r="D8873"/>
      <c r="E8873"/>
      <c r="F8873"/>
    </row>
    <row r="8874" spans="1:6" ht="21" customHeight="1" x14ac:dyDescent="0.25">
      <c r="A8874"/>
      <c r="B8874"/>
      <c r="C8874"/>
      <c r="D8874"/>
      <c r="E8874"/>
      <c r="F8874"/>
    </row>
    <row r="8875" spans="1:6" ht="21" customHeight="1" x14ac:dyDescent="0.25">
      <c r="A8875"/>
      <c r="B8875"/>
      <c r="C8875"/>
      <c r="D8875"/>
      <c r="E8875"/>
      <c r="F8875"/>
    </row>
    <row r="8876" spans="1:6" ht="21" customHeight="1" x14ac:dyDescent="0.25">
      <c r="A8876"/>
      <c r="B8876"/>
      <c r="C8876"/>
      <c r="D8876"/>
      <c r="E8876"/>
      <c r="F8876"/>
    </row>
    <row r="8877" spans="1:6" ht="21" customHeight="1" x14ac:dyDescent="0.25">
      <c r="A8877"/>
      <c r="B8877"/>
      <c r="C8877"/>
      <c r="D8877"/>
      <c r="E8877"/>
      <c r="F8877"/>
    </row>
    <row r="8878" spans="1:6" ht="21" customHeight="1" x14ac:dyDescent="0.25">
      <c r="A8878"/>
      <c r="B8878"/>
      <c r="C8878"/>
      <c r="D8878"/>
      <c r="E8878"/>
      <c r="F8878"/>
    </row>
    <row r="8879" spans="1:6" ht="23.1" customHeight="1" x14ac:dyDescent="0.25">
      <c r="A8879"/>
      <c r="B8879"/>
      <c r="C8879"/>
      <c r="D8879"/>
      <c r="E8879"/>
      <c r="F8879"/>
    </row>
    <row r="8880" spans="1:6" ht="21" customHeight="1" x14ac:dyDescent="0.25">
      <c r="A8880"/>
      <c r="B8880"/>
      <c r="C8880"/>
      <c r="D8880"/>
      <c r="E8880"/>
      <c r="F8880"/>
    </row>
    <row r="8881" spans="1:6" ht="21" customHeight="1" x14ac:dyDescent="0.25">
      <c r="A8881"/>
      <c r="B8881"/>
      <c r="C8881"/>
      <c r="D8881"/>
      <c r="E8881"/>
      <c r="F8881"/>
    </row>
    <row r="8882" spans="1:6" ht="21" customHeight="1" x14ac:dyDescent="0.25">
      <c r="A8882"/>
      <c r="B8882"/>
      <c r="C8882"/>
      <c r="D8882"/>
      <c r="E8882"/>
      <c r="F8882"/>
    </row>
    <row r="8883" spans="1:6" ht="21" customHeight="1" x14ac:dyDescent="0.25">
      <c r="A8883"/>
      <c r="B8883"/>
      <c r="C8883"/>
      <c r="D8883"/>
      <c r="E8883"/>
      <c r="F8883"/>
    </row>
    <row r="8884" spans="1:6" ht="21" customHeight="1" x14ac:dyDescent="0.25">
      <c r="A8884"/>
      <c r="B8884"/>
      <c r="C8884"/>
      <c r="D8884"/>
      <c r="E8884"/>
      <c r="F8884"/>
    </row>
    <row r="8885" spans="1:6" ht="21" customHeight="1" x14ac:dyDescent="0.25">
      <c r="A8885"/>
      <c r="B8885"/>
      <c r="C8885"/>
      <c r="D8885"/>
      <c r="E8885"/>
      <c r="F8885"/>
    </row>
    <row r="8886" spans="1:6" ht="21" customHeight="1" x14ac:dyDescent="0.25">
      <c r="A8886"/>
      <c r="B8886"/>
      <c r="C8886"/>
      <c r="D8886"/>
      <c r="E8886"/>
      <c r="F8886"/>
    </row>
    <row r="8887" spans="1:6" ht="21" customHeight="1" x14ac:dyDescent="0.25">
      <c r="A8887"/>
      <c r="B8887"/>
      <c r="C8887"/>
      <c r="D8887"/>
      <c r="E8887"/>
      <c r="F8887"/>
    </row>
    <row r="8888" spans="1:6" ht="21" customHeight="1" x14ac:dyDescent="0.25">
      <c r="A8888"/>
      <c r="B8888"/>
      <c r="C8888"/>
      <c r="D8888"/>
      <c r="E8888"/>
      <c r="F8888"/>
    </row>
    <row r="8889" spans="1:6" ht="21" customHeight="1" x14ac:dyDescent="0.25">
      <c r="A8889"/>
      <c r="B8889"/>
      <c r="C8889"/>
      <c r="D8889"/>
      <c r="E8889"/>
      <c r="F8889"/>
    </row>
    <row r="8890" spans="1:6" ht="21" customHeight="1" x14ac:dyDescent="0.25">
      <c r="A8890"/>
      <c r="B8890"/>
      <c r="C8890"/>
      <c r="D8890"/>
      <c r="E8890"/>
      <c r="F8890"/>
    </row>
    <row r="8891" spans="1:6" ht="21" customHeight="1" x14ac:dyDescent="0.25">
      <c r="A8891"/>
      <c r="B8891"/>
      <c r="C8891"/>
      <c r="D8891"/>
      <c r="E8891"/>
      <c r="F8891"/>
    </row>
    <row r="8892" spans="1:6" ht="21" customHeight="1" x14ac:dyDescent="0.25">
      <c r="A8892"/>
      <c r="B8892"/>
      <c r="C8892"/>
      <c r="D8892"/>
      <c r="E8892"/>
      <c r="F8892"/>
    </row>
    <row r="8893" spans="1:6" ht="21" customHeight="1" x14ac:dyDescent="0.25">
      <c r="A8893"/>
      <c r="B8893"/>
      <c r="C8893"/>
      <c r="D8893"/>
      <c r="E8893"/>
      <c r="F8893"/>
    </row>
    <row r="8894" spans="1:6" ht="21" customHeight="1" x14ac:dyDescent="0.25">
      <c r="A8894"/>
      <c r="B8894"/>
      <c r="C8894"/>
      <c r="D8894"/>
      <c r="E8894"/>
      <c r="F8894"/>
    </row>
    <row r="8895" spans="1:6" ht="21" customHeight="1" x14ac:dyDescent="0.25">
      <c r="A8895"/>
      <c r="B8895"/>
      <c r="C8895"/>
      <c r="D8895"/>
      <c r="E8895"/>
      <c r="F8895"/>
    </row>
    <row r="8896" spans="1:6" ht="21" customHeight="1" x14ac:dyDescent="0.25">
      <c r="A8896"/>
      <c r="B8896"/>
      <c r="C8896"/>
      <c r="D8896"/>
      <c r="E8896"/>
      <c r="F8896"/>
    </row>
    <row r="8897" spans="1:6" ht="21" customHeight="1" x14ac:dyDescent="0.25">
      <c r="A8897"/>
      <c r="B8897"/>
      <c r="C8897"/>
      <c r="D8897"/>
      <c r="E8897"/>
      <c r="F8897"/>
    </row>
    <row r="8898" spans="1:6" ht="21" customHeight="1" x14ac:dyDescent="0.25">
      <c r="A8898"/>
      <c r="B8898"/>
      <c r="C8898"/>
      <c r="D8898"/>
      <c r="E8898"/>
      <c r="F8898"/>
    </row>
    <row r="8899" spans="1:6" ht="21" customHeight="1" x14ac:dyDescent="0.25">
      <c r="A8899"/>
      <c r="B8899"/>
      <c r="C8899"/>
      <c r="D8899"/>
      <c r="E8899"/>
      <c r="F8899"/>
    </row>
    <row r="8900" spans="1:6" ht="21" customHeight="1" x14ac:dyDescent="0.25">
      <c r="A8900"/>
      <c r="B8900"/>
      <c r="C8900"/>
      <c r="D8900"/>
      <c r="E8900"/>
      <c r="F8900"/>
    </row>
    <row r="8901" spans="1:6" ht="21" customHeight="1" x14ac:dyDescent="0.25">
      <c r="A8901"/>
      <c r="B8901"/>
      <c r="C8901"/>
      <c r="D8901"/>
      <c r="E8901"/>
      <c r="F8901"/>
    </row>
    <row r="8902" spans="1:6" ht="21" customHeight="1" x14ac:dyDescent="0.25">
      <c r="A8902"/>
      <c r="B8902"/>
      <c r="C8902"/>
      <c r="D8902"/>
      <c r="E8902"/>
      <c r="F8902"/>
    </row>
    <row r="8903" spans="1:6" ht="23.1" customHeight="1" x14ac:dyDescent="0.25">
      <c r="A8903"/>
      <c r="B8903"/>
      <c r="C8903"/>
      <c r="D8903"/>
      <c r="E8903"/>
      <c r="F8903"/>
    </row>
    <row r="8904" spans="1:6" ht="21" customHeight="1" x14ac:dyDescent="0.25">
      <c r="A8904"/>
      <c r="B8904"/>
      <c r="C8904"/>
      <c r="D8904"/>
      <c r="E8904"/>
      <c r="F8904"/>
    </row>
    <row r="8905" spans="1:6" ht="21" customHeight="1" x14ac:dyDescent="0.25">
      <c r="A8905"/>
      <c r="B8905"/>
      <c r="C8905"/>
      <c r="D8905"/>
      <c r="E8905"/>
      <c r="F8905"/>
    </row>
    <row r="8906" spans="1:6" ht="21" customHeight="1" x14ac:dyDescent="0.25">
      <c r="A8906"/>
      <c r="B8906"/>
      <c r="C8906"/>
      <c r="D8906"/>
      <c r="E8906"/>
      <c r="F8906"/>
    </row>
    <row r="8907" spans="1:6" ht="23.1" customHeight="1" x14ac:dyDescent="0.25">
      <c r="A8907"/>
      <c r="B8907"/>
      <c r="C8907"/>
      <c r="D8907"/>
      <c r="E8907"/>
      <c r="F8907"/>
    </row>
    <row r="8908" spans="1:6" ht="21" customHeight="1" x14ac:dyDescent="0.25">
      <c r="A8908"/>
      <c r="B8908"/>
      <c r="C8908"/>
      <c r="D8908"/>
      <c r="E8908"/>
      <c r="F8908"/>
    </row>
    <row r="8909" spans="1:6" ht="21" customHeight="1" x14ac:dyDescent="0.25">
      <c r="A8909"/>
      <c r="B8909"/>
      <c r="C8909"/>
      <c r="D8909"/>
      <c r="E8909"/>
      <c r="F8909"/>
    </row>
    <row r="8910" spans="1:6" ht="21" customHeight="1" x14ac:dyDescent="0.25">
      <c r="A8910"/>
      <c r="B8910"/>
      <c r="C8910"/>
      <c r="D8910"/>
      <c r="E8910"/>
      <c r="F8910"/>
    </row>
    <row r="8911" spans="1:6" ht="21" customHeight="1" x14ac:dyDescent="0.25">
      <c r="A8911"/>
      <c r="B8911"/>
      <c r="C8911"/>
      <c r="D8911"/>
      <c r="E8911"/>
      <c r="F8911"/>
    </row>
    <row r="8912" spans="1:6" ht="21" customHeight="1" x14ac:dyDescent="0.25">
      <c r="A8912"/>
      <c r="B8912"/>
      <c r="C8912"/>
      <c r="D8912"/>
      <c r="E8912"/>
      <c r="F8912"/>
    </row>
    <row r="8913" spans="1:6" ht="21" customHeight="1" x14ac:dyDescent="0.25">
      <c r="A8913"/>
      <c r="B8913"/>
      <c r="C8913"/>
      <c r="D8913"/>
      <c r="E8913"/>
      <c r="F8913"/>
    </row>
    <row r="8914" spans="1:6" ht="21" customHeight="1" x14ac:dyDescent="0.25">
      <c r="A8914"/>
      <c r="B8914"/>
      <c r="C8914"/>
      <c r="D8914"/>
      <c r="E8914"/>
      <c r="F8914"/>
    </row>
    <row r="8915" spans="1:6" ht="21" customHeight="1" x14ac:dyDescent="0.25">
      <c r="A8915"/>
      <c r="B8915"/>
      <c r="C8915"/>
      <c r="D8915"/>
      <c r="E8915"/>
      <c r="F8915"/>
    </row>
    <row r="8916" spans="1:6" ht="21" customHeight="1" x14ac:dyDescent="0.25">
      <c r="A8916"/>
      <c r="B8916"/>
      <c r="C8916"/>
      <c r="D8916"/>
      <c r="E8916"/>
      <c r="F8916"/>
    </row>
    <row r="8917" spans="1:6" ht="21" customHeight="1" x14ac:dyDescent="0.25">
      <c r="A8917"/>
      <c r="B8917"/>
      <c r="C8917"/>
      <c r="D8917"/>
      <c r="E8917"/>
      <c r="F8917"/>
    </row>
    <row r="8918" spans="1:6" ht="21" customHeight="1" x14ac:dyDescent="0.25">
      <c r="A8918"/>
      <c r="B8918"/>
      <c r="C8918"/>
      <c r="D8918"/>
      <c r="E8918"/>
      <c r="F8918"/>
    </row>
    <row r="8919" spans="1:6" ht="21" customHeight="1" x14ac:dyDescent="0.25">
      <c r="A8919"/>
      <c r="B8919"/>
      <c r="C8919"/>
      <c r="D8919"/>
      <c r="E8919"/>
      <c r="F8919"/>
    </row>
    <row r="8920" spans="1:6" ht="21" customHeight="1" x14ac:dyDescent="0.25">
      <c r="A8920"/>
      <c r="B8920"/>
      <c r="C8920"/>
      <c r="D8920"/>
      <c r="E8920"/>
      <c r="F8920"/>
    </row>
    <row r="8921" spans="1:6" ht="21" customHeight="1" x14ac:dyDescent="0.25">
      <c r="A8921"/>
      <c r="B8921"/>
      <c r="C8921"/>
      <c r="D8921"/>
      <c r="E8921"/>
      <c r="F8921"/>
    </row>
    <row r="8922" spans="1:6" ht="21" customHeight="1" x14ac:dyDescent="0.25">
      <c r="A8922"/>
      <c r="B8922"/>
      <c r="C8922"/>
      <c r="D8922"/>
      <c r="E8922"/>
      <c r="F8922"/>
    </row>
    <row r="8923" spans="1:6" ht="21" customHeight="1" x14ac:dyDescent="0.25">
      <c r="A8923"/>
      <c r="B8923"/>
      <c r="C8923"/>
      <c r="D8923"/>
      <c r="E8923"/>
      <c r="F8923"/>
    </row>
    <row r="8924" spans="1:6" ht="21" customHeight="1" x14ac:dyDescent="0.25">
      <c r="A8924"/>
      <c r="B8924"/>
      <c r="C8924"/>
      <c r="D8924"/>
      <c r="E8924"/>
      <c r="F8924"/>
    </row>
    <row r="8925" spans="1:6" ht="21" customHeight="1" x14ac:dyDescent="0.25">
      <c r="A8925"/>
      <c r="B8925"/>
      <c r="C8925"/>
      <c r="D8925"/>
      <c r="E8925"/>
      <c r="F8925"/>
    </row>
    <row r="8926" spans="1:6" ht="21" customHeight="1" x14ac:dyDescent="0.25">
      <c r="A8926"/>
      <c r="B8926"/>
      <c r="C8926"/>
      <c r="D8926"/>
      <c r="E8926"/>
      <c r="F8926"/>
    </row>
    <row r="8927" spans="1:6" ht="21" customHeight="1" x14ac:dyDescent="0.25">
      <c r="A8927"/>
      <c r="B8927"/>
      <c r="C8927"/>
      <c r="D8927"/>
      <c r="E8927"/>
      <c r="F8927"/>
    </row>
    <row r="8928" spans="1:6" ht="21" customHeight="1" x14ac:dyDescent="0.25">
      <c r="A8928"/>
      <c r="B8928"/>
      <c r="C8928"/>
      <c r="D8928"/>
      <c r="E8928"/>
      <c r="F8928"/>
    </row>
    <row r="8929" spans="1:6" ht="23.1" customHeight="1" x14ac:dyDescent="0.25">
      <c r="A8929"/>
      <c r="B8929"/>
      <c r="C8929"/>
      <c r="D8929"/>
      <c r="E8929"/>
      <c r="F8929"/>
    </row>
    <row r="8930" spans="1:6" ht="21" customHeight="1" x14ac:dyDescent="0.25">
      <c r="A8930"/>
      <c r="B8930"/>
      <c r="C8930"/>
      <c r="D8930"/>
      <c r="E8930"/>
      <c r="F8930"/>
    </row>
    <row r="8931" spans="1:6" ht="21" customHeight="1" x14ac:dyDescent="0.25">
      <c r="A8931"/>
      <c r="B8931"/>
      <c r="C8931"/>
      <c r="D8931"/>
      <c r="E8931"/>
      <c r="F8931"/>
    </row>
    <row r="8932" spans="1:6" ht="21" customHeight="1" x14ac:dyDescent="0.25">
      <c r="A8932"/>
      <c r="B8932"/>
      <c r="C8932"/>
      <c r="D8932"/>
      <c r="E8932"/>
      <c r="F8932"/>
    </row>
    <row r="8933" spans="1:6" ht="21" customHeight="1" x14ac:dyDescent="0.25">
      <c r="A8933"/>
      <c r="B8933"/>
      <c r="C8933"/>
      <c r="D8933"/>
      <c r="E8933"/>
      <c r="F8933"/>
    </row>
    <row r="8934" spans="1:6" ht="21" customHeight="1" x14ac:dyDescent="0.25">
      <c r="A8934"/>
      <c r="B8934"/>
      <c r="C8934"/>
      <c r="D8934"/>
      <c r="E8934"/>
      <c r="F8934"/>
    </row>
    <row r="8935" spans="1:6" ht="21" customHeight="1" x14ac:dyDescent="0.25">
      <c r="A8935"/>
      <c r="B8935"/>
      <c r="C8935"/>
      <c r="D8935"/>
      <c r="E8935"/>
      <c r="F8935"/>
    </row>
    <row r="8936" spans="1:6" ht="21" customHeight="1" x14ac:dyDescent="0.25">
      <c r="A8936"/>
      <c r="B8936"/>
      <c r="C8936"/>
      <c r="D8936"/>
      <c r="E8936"/>
      <c r="F8936"/>
    </row>
    <row r="8937" spans="1:6" ht="21" customHeight="1" x14ac:dyDescent="0.25">
      <c r="A8937"/>
      <c r="B8937"/>
      <c r="C8937"/>
      <c r="D8937"/>
      <c r="E8937"/>
      <c r="F8937"/>
    </row>
    <row r="8938" spans="1:6" ht="21" customHeight="1" x14ac:dyDescent="0.25">
      <c r="A8938"/>
      <c r="B8938"/>
      <c r="C8938"/>
      <c r="D8938"/>
      <c r="E8938"/>
      <c r="F8938"/>
    </row>
    <row r="8939" spans="1:6" ht="21" customHeight="1" x14ac:dyDescent="0.25">
      <c r="A8939"/>
      <c r="B8939"/>
      <c r="C8939"/>
      <c r="D8939"/>
      <c r="E8939"/>
      <c r="F8939"/>
    </row>
    <row r="8940" spans="1:6" ht="21" customHeight="1" x14ac:dyDescent="0.25">
      <c r="A8940"/>
      <c r="B8940"/>
      <c r="C8940"/>
      <c r="D8940"/>
      <c r="E8940"/>
      <c r="F8940"/>
    </row>
    <row r="8941" spans="1:6" ht="21" customHeight="1" x14ac:dyDescent="0.25">
      <c r="A8941"/>
      <c r="B8941"/>
      <c r="C8941"/>
      <c r="D8941"/>
      <c r="E8941"/>
      <c r="F8941"/>
    </row>
    <row r="8942" spans="1:6" ht="21" customHeight="1" x14ac:dyDescent="0.25">
      <c r="A8942"/>
      <c r="B8942"/>
      <c r="C8942"/>
      <c r="D8942"/>
      <c r="E8942"/>
      <c r="F8942"/>
    </row>
    <row r="8943" spans="1:6" ht="21" customHeight="1" x14ac:dyDescent="0.25">
      <c r="A8943"/>
      <c r="B8943"/>
      <c r="C8943"/>
      <c r="D8943"/>
      <c r="E8943"/>
      <c r="F8943"/>
    </row>
    <row r="8944" spans="1:6" ht="21" customHeight="1" x14ac:dyDescent="0.25">
      <c r="A8944"/>
      <c r="B8944"/>
      <c r="C8944"/>
      <c r="D8944"/>
      <c r="E8944"/>
      <c r="F8944"/>
    </row>
    <row r="8945" spans="1:6" ht="21" customHeight="1" x14ac:dyDescent="0.25">
      <c r="A8945"/>
      <c r="B8945"/>
      <c r="C8945"/>
      <c r="D8945"/>
      <c r="E8945"/>
      <c r="F8945"/>
    </row>
    <row r="8946" spans="1:6" ht="21" customHeight="1" x14ac:dyDescent="0.25">
      <c r="A8946"/>
      <c r="B8946"/>
      <c r="C8946"/>
      <c r="D8946"/>
      <c r="E8946"/>
      <c r="F8946"/>
    </row>
    <row r="8947" spans="1:6" ht="21" customHeight="1" x14ac:dyDescent="0.25">
      <c r="A8947"/>
      <c r="B8947"/>
      <c r="C8947"/>
      <c r="D8947"/>
      <c r="E8947"/>
      <c r="F8947"/>
    </row>
    <row r="8948" spans="1:6" ht="21" customHeight="1" x14ac:dyDescent="0.25">
      <c r="A8948"/>
      <c r="B8948"/>
      <c r="C8948"/>
      <c r="D8948"/>
      <c r="E8948"/>
      <c r="F8948"/>
    </row>
    <row r="8949" spans="1:6" ht="21" customHeight="1" x14ac:dyDescent="0.25">
      <c r="A8949"/>
      <c r="B8949"/>
      <c r="C8949"/>
      <c r="D8949"/>
      <c r="E8949"/>
      <c r="F8949"/>
    </row>
    <row r="8950" spans="1:6" ht="21" customHeight="1" x14ac:dyDescent="0.25">
      <c r="A8950"/>
      <c r="B8950"/>
      <c r="C8950"/>
      <c r="D8950"/>
      <c r="E8950"/>
      <c r="F8950"/>
    </row>
    <row r="8951" spans="1:6" ht="23.1" customHeight="1" x14ac:dyDescent="0.25">
      <c r="A8951"/>
      <c r="B8951"/>
      <c r="C8951"/>
      <c r="D8951"/>
      <c r="E8951"/>
      <c r="F8951"/>
    </row>
    <row r="8952" spans="1:6" ht="21" customHeight="1" x14ac:dyDescent="0.25">
      <c r="A8952"/>
      <c r="B8952"/>
      <c r="C8952"/>
      <c r="D8952"/>
      <c r="E8952"/>
      <c r="F8952"/>
    </row>
    <row r="8953" spans="1:6" ht="21" customHeight="1" x14ac:dyDescent="0.25">
      <c r="A8953"/>
      <c r="B8953"/>
      <c r="C8953"/>
      <c r="D8953"/>
      <c r="E8953"/>
      <c r="F8953"/>
    </row>
    <row r="8954" spans="1:6" ht="21" customHeight="1" x14ac:dyDescent="0.25">
      <c r="A8954"/>
      <c r="B8954"/>
      <c r="C8954"/>
      <c r="D8954"/>
      <c r="E8954"/>
      <c r="F8954"/>
    </row>
    <row r="8955" spans="1:6" ht="21" customHeight="1" x14ac:dyDescent="0.25">
      <c r="A8955"/>
      <c r="B8955"/>
      <c r="C8955"/>
      <c r="D8955"/>
      <c r="E8955"/>
      <c r="F8955"/>
    </row>
    <row r="8956" spans="1:6" ht="21" customHeight="1" x14ac:dyDescent="0.25">
      <c r="A8956"/>
      <c r="B8956"/>
      <c r="C8956"/>
      <c r="D8956"/>
      <c r="E8956"/>
      <c r="F8956"/>
    </row>
    <row r="8957" spans="1:6" ht="21" customHeight="1" x14ac:dyDescent="0.25">
      <c r="A8957"/>
      <c r="B8957"/>
      <c r="C8957"/>
      <c r="D8957"/>
      <c r="E8957"/>
      <c r="F8957"/>
    </row>
    <row r="8958" spans="1:6" ht="21" customHeight="1" x14ac:dyDescent="0.25">
      <c r="A8958"/>
      <c r="B8958"/>
      <c r="C8958"/>
      <c r="D8958"/>
      <c r="E8958"/>
      <c r="F8958"/>
    </row>
    <row r="8959" spans="1:6" ht="21" customHeight="1" x14ac:dyDescent="0.25">
      <c r="A8959"/>
      <c r="B8959"/>
      <c r="C8959"/>
      <c r="D8959"/>
      <c r="E8959"/>
      <c r="F8959"/>
    </row>
    <row r="8960" spans="1:6" ht="21" customHeight="1" x14ac:dyDescent="0.25">
      <c r="A8960"/>
      <c r="B8960"/>
      <c r="C8960"/>
      <c r="D8960"/>
      <c r="E8960"/>
      <c r="F8960"/>
    </row>
    <row r="8961" spans="1:6" ht="21" customHeight="1" x14ac:dyDescent="0.25">
      <c r="A8961"/>
      <c r="B8961"/>
      <c r="C8961"/>
      <c r="D8961"/>
      <c r="E8961"/>
      <c r="F8961"/>
    </row>
    <row r="8962" spans="1:6" ht="21" customHeight="1" x14ac:dyDescent="0.25">
      <c r="A8962"/>
      <c r="B8962"/>
      <c r="C8962"/>
      <c r="D8962"/>
      <c r="E8962"/>
      <c r="F8962"/>
    </row>
    <row r="8963" spans="1:6" ht="21" customHeight="1" x14ac:dyDescent="0.25">
      <c r="A8963"/>
      <c r="B8963"/>
      <c r="C8963"/>
      <c r="D8963"/>
      <c r="E8963"/>
      <c r="F8963"/>
    </row>
    <row r="8964" spans="1:6" ht="21" customHeight="1" x14ac:dyDescent="0.25">
      <c r="A8964"/>
      <c r="B8964"/>
      <c r="C8964"/>
      <c r="D8964"/>
      <c r="E8964"/>
      <c r="F8964"/>
    </row>
    <row r="8965" spans="1:6" ht="21" customHeight="1" x14ac:dyDescent="0.25">
      <c r="A8965"/>
      <c r="B8965"/>
      <c r="C8965"/>
      <c r="D8965"/>
      <c r="E8965"/>
      <c r="F8965"/>
    </row>
    <row r="8966" spans="1:6" ht="21" customHeight="1" x14ac:dyDescent="0.25">
      <c r="A8966"/>
      <c r="B8966"/>
      <c r="C8966"/>
      <c r="D8966"/>
      <c r="E8966"/>
      <c r="F8966"/>
    </row>
    <row r="8967" spans="1:6" ht="21" customHeight="1" x14ac:dyDescent="0.25">
      <c r="A8967"/>
      <c r="B8967"/>
      <c r="C8967"/>
      <c r="D8967"/>
      <c r="E8967"/>
      <c r="F8967"/>
    </row>
    <row r="8968" spans="1:6" ht="21" customHeight="1" x14ac:dyDescent="0.25">
      <c r="A8968"/>
      <c r="B8968"/>
      <c r="C8968"/>
      <c r="D8968"/>
      <c r="E8968"/>
      <c r="F8968"/>
    </row>
    <row r="8969" spans="1:6" ht="21" customHeight="1" x14ac:dyDescent="0.25">
      <c r="A8969"/>
      <c r="B8969"/>
      <c r="C8969"/>
      <c r="D8969"/>
      <c r="E8969"/>
      <c r="F8969"/>
    </row>
    <row r="8970" spans="1:6" ht="21" customHeight="1" x14ac:dyDescent="0.25">
      <c r="A8970"/>
      <c r="B8970"/>
      <c r="C8970"/>
      <c r="D8970"/>
      <c r="E8970"/>
      <c r="F8970"/>
    </row>
    <row r="8971" spans="1:6" ht="21" customHeight="1" x14ac:dyDescent="0.25">
      <c r="A8971"/>
      <c r="B8971"/>
      <c r="C8971"/>
      <c r="D8971"/>
      <c r="E8971"/>
      <c r="F8971"/>
    </row>
    <row r="8972" spans="1:6" ht="21" customHeight="1" x14ac:dyDescent="0.25">
      <c r="A8972"/>
      <c r="B8972"/>
      <c r="C8972"/>
      <c r="D8972"/>
      <c r="E8972"/>
      <c r="F8972"/>
    </row>
    <row r="8973" spans="1:6" ht="23.1" customHeight="1" x14ac:dyDescent="0.25">
      <c r="A8973"/>
      <c r="B8973"/>
      <c r="C8973"/>
      <c r="D8973"/>
      <c r="E8973"/>
      <c r="F8973"/>
    </row>
    <row r="8974" spans="1:6" ht="21" customHeight="1" x14ac:dyDescent="0.25">
      <c r="A8974"/>
      <c r="B8974"/>
      <c r="C8974"/>
      <c r="D8974"/>
      <c r="E8974"/>
      <c r="F8974"/>
    </row>
    <row r="8975" spans="1:6" ht="21" customHeight="1" x14ac:dyDescent="0.25">
      <c r="A8975"/>
      <c r="B8975"/>
      <c r="C8975"/>
      <c r="D8975"/>
      <c r="E8975"/>
      <c r="F8975"/>
    </row>
    <row r="8976" spans="1:6" ht="21" customHeight="1" x14ac:dyDescent="0.25">
      <c r="A8976"/>
      <c r="B8976"/>
      <c r="C8976"/>
      <c r="D8976"/>
      <c r="E8976"/>
      <c r="F8976"/>
    </row>
    <row r="8977" spans="1:6" ht="21" customHeight="1" x14ac:dyDescent="0.25">
      <c r="A8977"/>
      <c r="B8977"/>
      <c r="C8977"/>
      <c r="D8977"/>
      <c r="E8977"/>
      <c r="F8977"/>
    </row>
    <row r="8978" spans="1:6" ht="21" customHeight="1" x14ac:dyDescent="0.25">
      <c r="A8978"/>
      <c r="B8978"/>
      <c r="C8978"/>
      <c r="D8978"/>
      <c r="E8978"/>
      <c r="F8978"/>
    </row>
    <row r="8979" spans="1:6" ht="21" customHeight="1" x14ac:dyDescent="0.25">
      <c r="A8979"/>
      <c r="B8979"/>
      <c r="C8979"/>
      <c r="D8979"/>
      <c r="E8979"/>
      <c r="F8979"/>
    </row>
    <row r="8980" spans="1:6" ht="21" customHeight="1" x14ac:dyDescent="0.25">
      <c r="A8980"/>
      <c r="B8980"/>
      <c r="C8980"/>
      <c r="D8980"/>
      <c r="E8980"/>
      <c r="F8980"/>
    </row>
    <row r="8981" spans="1:6" ht="21" customHeight="1" x14ac:dyDescent="0.25">
      <c r="A8981"/>
      <c r="B8981"/>
      <c r="C8981"/>
      <c r="D8981"/>
      <c r="E8981"/>
      <c r="F8981"/>
    </row>
    <row r="8982" spans="1:6" ht="21" customHeight="1" x14ac:dyDescent="0.25">
      <c r="A8982"/>
      <c r="B8982"/>
      <c r="C8982"/>
      <c r="D8982"/>
      <c r="E8982"/>
      <c r="F8982"/>
    </row>
    <row r="8983" spans="1:6" ht="21" customHeight="1" x14ac:dyDescent="0.25">
      <c r="A8983"/>
      <c r="B8983"/>
      <c r="C8983"/>
      <c r="D8983"/>
      <c r="E8983"/>
      <c r="F8983"/>
    </row>
    <row r="8984" spans="1:6" ht="21" customHeight="1" x14ac:dyDescent="0.25">
      <c r="A8984"/>
      <c r="B8984"/>
      <c r="C8984"/>
      <c r="D8984"/>
      <c r="E8984"/>
      <c r="F8984"/>
    </row>
    <row r="8985" spans="1:6" ht="21" customHeight="1" x14ac:dyDescent="0.25">
      <c r="A8985"/>
      <c r="B8985"/>
      <c r="C8985"/>
      <c r="D8985"/>
      <c r="E8985"/>
      <c r="F8985"/>
    </row>
    <row r="8986" spans="1:6" ht="21" customHeight="1" x14ac:dyDescent="0.25">
      <c r="A8986"/>
      <c r="B8986"/>
      <c r="C8986"/>
      <c r="D8986"/>
      <c r="E8986"/>
      <c r="F8986"/>
    </row>
    <row r="8987" spans="1:6" ht="21" customHeight="1" x14ac:dyDescent="0.25">
      <c r="A8987"/>
      <c r="B8987"/>
      <c r="C8987"/>
      <c r="D8987"/>
      <c r="E8987"/>
      <c r="F8987"/>
    </row>
    <row r="8988" spans="1:6" ht="21" customHeight="1" x14ac:dyDescent="0.25">
      <c r="A8988"/>
      <c r="B8988"/>
      <c r="C8988"/>
      <c r="D8988"/>
      <c r="E8988"/>
      <c r="F8988"/>
    </row>
    <row r="8989" spans="1:6" ht="21" customHeight="1" x14ac:dyDescent="0.25">
      <c r="A8989"/>
      <c r="B8989"/>
      <c r="C8989"/>
      <c r="D8989"/>
      <c r="E8989"/>
      <c r="F8989"/>
    </row>
    <row r="8990" spans="1:6" ht="21" customHeight="1" x14ac:dyDescent="0.25">
      <c r="A8990"/>
      <c r="B8990"/>
      <c r="C8990"/>
      <c r="D8990"/>
      <c r="E8990"/>
      <c r="F8990"/>
    </row>
    <row r="8991" spans="1:6" ht="21" customHeight="1" x14ac:dyDescent="0.25">
      <c r="A8991"/>
      <c r="B8991"/>
      <c r="C8991"/>
      <c r="D8991"/>
      <c r="E8991"/>
      <c r="F8991"/>
    </row>
    <row r="8992" spans="1:6" ht="21" customHeight="1" x14ac:dyDescent="0.25">
      <c r="A8992"/>
      <c r="B8992"/>
      <c r="C8992"/>
      <c r="D8992"/>
      <c r="E8992"/>
      <c r="F8992"/>
    </row>
    <row r="8993" spans="1:6" ht="21" customHeight="1" x14ac:dyDescent="0.25">
      <c r="A8993"/>
      <c r="B8993"/>
      <c r="C8993"/>
      <c r="D8993"/>
      <c r="E8993"/>
      <c r="F8993"/>
    </row>
    <row r="8994" spans="1:6" ht="21" customHeight="1" x14ac:dyDescent="0.25">
      <c r="A8994"/>
      <c r="B8994"/>
      <c r="C8994"/>
      <c r="D8994"/>
      <c r="E8994"/>
      <c r="F8994"/>
    </row>
    <row r="8995" spans="1:6" ht="21" customHeight="1" x14ac:dyDescent="0.25">
      <c r="A8995"/>
      <c r="B8995"/>
      <c r="C8995"/>
      <c r="D8995"/>
      <c r="E8995"/>
      <c r="F8995"/>
    </row>
    <row r="8996" spans="1:6" ht="21" customHeight="1" x14ac:dyDescent="0.25">
      <c r="A8996"/>
      <c r="B8996"/>
      <c r="C8996"/>
      <c r="D8996"/>
      <c r="E8996"/>
      <c r="F8996"/>
    </row>
    <row r="8997" spans="1:6" ht="21" customHeight="1" x14ac:dyDescent="0.25">
      <c r="A8997"/>
      <c r="B8997"/>
      <c r="C8997"/>
      <c r="D8997"/>
      <c r="E8997"/>
      <c r="F8997"/>
    </row>
    <row r="8998" spans="1:6" ht="23.1" customHeight="1" x14ac:dyDescent="0.25">
      <c r="A8998"/>
      <c r="B8998"/>
      <c r="C8998"/>
      <c r="D8998"/>
      <c r="E8998"/>
      <c r="F8998"/>
    </row>
    <row r="8999" spans="1:6" ht="21" customHeight="1" x14ac:dyDescent="0.25">
      <c r="A8999"/>
      <c r="B8999"/>
      <c r="C8999"/>
      <c r="D8999"/>
      <c r="E8999"/>
      <c r="F8999"/>
    </row>
    <row r="9000" spans="1:6" ht="21" customHeight="1" x14ac:dyDescent="0.25">
      <c r="A9000"/>
      <c r="B9000"/>
      <c r="C9000"/>
      <c r="D9000"/>
      <c r="E9000"/>
      <c r="F9000"/>
    </row>
    <row r="9001" spans="1:6" ht="21" customHeight="1" x14ac:dyDescent="0.25">
      <c r="A9001"/>
      <c r="B9001"/>
      <c r="C9001"/>
      <c r="D9001"/>
      <c r="E9001"/>
      <c r="F9001"/>
    </row>
    <row r="9002" spans="1:6" ht="21" customHeight="1" x14ac:dyDescent="0.25">
      <c r="A9002"/>
      <c r="B9002"/>
      <c r="C9002"/>
      <c r="D9002"/>
      <c r="E9002"/>
      <c r="F9002"/>
    </row>
    <row r="9003" spans="1:6" ht="21" customHeight="1" x14ac:dyDescent="0.25">
      <c r="A9003"/>
      <c r="B9003"/>
      <c r="C9003"/>
      <c r="D9003"/>
      <c r="E9003"/>
      <c r="F9003"/>
    </row>
    <row r="9004" spans="1:6" ht="21" customHeight="1" x14ac:dyDescent="0.25">
      <c r="A9004"/>
      <c r="B9004"/>
      <c r="C9004"/>
      <c r="D9004"/>
      <c r="E9004"/>
      <c r="F9004"/>
    </row>
    <row r="9005" spans="1:6" ht="21" customHeight="1" x14ac:dyDescent="0.25">
      <c r="A9005"/>
      <c r="B9005"/>
      <c r="C9005"/>
      <c r="D9005"/>
      <c r="E9005"/>
      <c r="F9005"/>
    </row>
    <row r="9006" spans="1:6" ht="21" customHeight="1" x14ac:dyDescent="0.25">
      <c r="A9006"/>
      <c r="B9006"/>
      <c r="C9006"/>
      <c r="D9006"/>
      <c r="E9006"/>
      <c r="F9006"/>
    </row>
    <row r="9007" spans="1:6" ht="21" customHeight="1" x14ac:dyDescent="0.25">
      <c r="A9007"/>
      <c r="B9007"/>
      <c r="C9007"/>
      <c r="D9007"/>
      <c r="E9007"/>
      <c r="F9007"/>
    </row>
    <row r="9008" spans="1:6" ht="21" customHeight="1" x14ac:dyDescent="0.25">
      <c r="A9008"/>
      <c r="B9008"/>
      <c r="C9008"/>
      <c r="D9008"/>
      <c r="E9008"/>
      <c r="F9008"/>
    </row>
    <row r="9009" spans="1:6" ht="21" customHeight="1" x14ac:dyDescent="0.25">
      <c r="A9009"/>
      <c r="B9009"/>
      <c r="C9009"/>
      <c r="D9009"/>
      <c r="E9009"/>
      <c r="F9009"/>
    </row>
    <row r="9010" spans="1:6" ht="21" customHeight="1" x14ac:dyDescent="0.25">
      <c r="A9010"/>
      <c r="B9010"/>
      <c r="C9010"/>
      <c r="D9010"/>
      <c r="E9010"/>
      <c r="F9010"/>
    </row>
    <row r="9011" spans="1:6" ht="21" customHeight="1" x14ac:dyDescent="0.25">
      <c r="A9011"/>
      <c r="B9011"/>
      <c r="C9011"/>
      <c r="D9011"/>
      <c r="E9011"/>
      <c r="F9011"/>
    </row>
    <row r="9012" spans="1:6" ht="21" customHeight="1" x14ac:dyDescent="0.25">
      <c r="A9012"/>
      <c r="B9012"/>
      <c r="C9012"/>
      <c r="D9012"/>
      <c r="E9012"/>
      <c r="F9012"/>
    </row>
    <row r="9013" spans="1:6" ht="21" customHeight="1" x14ac:dyDescent="0.25">
      <c r="A9013"/>
      <c r="B9013"/>
      <c r="C9013"/>
      <c r="D9013"/>
      <c r="E9013"/>
      <c r="F9013"/>
    </row>
    <row r="9014" spans="1:6" ht="21" customHeight="1" x14ac:dyDescent="0.25">
      <c r="A9014"/>
      <c r="B9014"/>
      <c r="C9014"/>
      <c r="D9014"/>
      <c r="E9014"/>
      <c r="F9014"/>
    </row>
    <row r="9015" spans="1:6" ht="21" customHeight="1" x14ac:dyDescent="0.25">
      <c r="A9015"/>
      <c r="B9015"/>
      <c r="C9015"/>
      <c r="D9015"/>
      <c r="E9015"/>
      <c r="F9015"/>
    </row>
    <row r="9016" spans="1:6" ht="21" customHeight="1" x14ac:dyDescent="0.25">
      <c r="A9016"/>
      <c r="B9016"/>
      <c r="C9016"/>
      <c r="D9016"/>
      <c r="E9016"/>
      <c r="F9016"/>
    </row>
    <row r="9017" spans="1:6" ht="21" customHeight="1" x14ac:dyDescent="0.25">
      <c r="A9017"/>
      <c r="B9017"/>
      <c r="C9017"/>
      <c r="D9017"/>
      <c r="E9017"/>
      <c r="F9017"/>
    </row>
    <row r="9018" spans="1:6" ht="21" customHeight="1" x14ac:dyDescent="0.25">
      <c r="A9018"/>
      <c r="B9018"/>
      <c r="C9018"/>
      <c r="D9018"/>
      <c r="E9018"/>
      <c r="F9018"/>
    </row>
    <row r="9019" spans="1:6" ht="21" customHeight="1" x14ac:dyDescent="0.25">
      <c r="A9019"/>
      <c r="B9019"/>
      <c r="C9019"/>
      <c r="D9019"/>
      <c r="E9019"/>
      <c r="F9019"/>
    </row>
    <row r="9020" spans="1:6" ht="21" customHeight="1" x14ac:dyDescent="0.25">
      <c r="A9020"/>
      <c r="B9020"/>
      <c r="C9020"/>
      <c r="D9020"/>
      <c r="E9020"/>
      <c r="F9020"/>
    </row>
    <row r="9021" spans="1:6" ht="21" customHeight="1" x14ac:dyDescent="0.25">
      <c r="A9021"/>
      <c r="B9021"/>
      <c r="C9021"/>
      <c r="D9021"/>
      <c r="E9021"/>
      <c r="F9021"/>
    </row>
    <row r="9022" spans="1:6" ht="21" customHeight="1" x14ac:dyDescent="0.25">
      <c r="A9022"/>
      <c r="B9022"/>
      <c r="C9022"/>
      <c r="D9022"/>
      <c r="E9022"/>
      <c r="F9022"/>
    </row>
    <row r="9023" spans="1:6" ht="21" customHeight="1" x14ac:dyDescent="0.25">
      <c r="A9023"/>
      <c r="B9023"/>
      <c r="C9023"/>
      <c r="D9023"/>
      <c r="E9023"/>
      <c r="F9023"/>
    </row>
    <row r="9024" spans="1:6" ht="21" customHeight="1" x14ac:dyDescent="0.25">
      <c r="A9024"/>
      <c r="B9024"/>
      <c r="C9024"/>
      <c r="D9024"/>
      <c r="E9024"/>
      <c r="F9024"/>
    </row>
    <row r="9025" spans="1:6" ht="21" customHeight="1" x14ac:dyDescent="0.25">
      <c r="A9025"/>
      <c r="B9025"/>
      <c r="C9025"/>
      <c r="D9025"/>
      <c r="E9025"/>
      <c r="F9025"/>
    </row>
    <row r="9026" spans="1:6" ht="21" customHeight="1" x14ac:dyDescent="0.25">
      <c r="A9026"/>
      <c r="B9026"/>
      <c r="C9026"/>
      <c r="D9026"/>
      <c r="E9026"/>
      <c r="F9026"/>
    </row>
    <row r="9027" spans="1:6" ht="21" customHeight="1" x14ac:dyDescent="0.25">
      <c r="A9027"/>
      <c r="B9027"/>
      <c r="C9027"/>
      <c r="D9027"/>
      <c r="E9027"/>
      <c r="F9027"/>
    </row>
    <row r="9028" spans="1:6" ht="21" customHeight="1" x14ac:dyDescent="0.25">
      <c r="A9028"/>
      <c r="B9028"/>
      <c r="C9028"/>
      <c r="D9028"/>
      <c r="E9028"/>
      <c r="F9028"/>
    </row>
    <row r="9029" spans="1:6" ht="21" customHeight="1" x14ac:dyDescent="0.25">
      <c r="A9029"/>
      <c r="B9029"/>
      <c r="C9029"/>
      <c r="D9029"/>
      <c r="E9029"/>
      <c r="F9029"/>
    </row>
    <row r="9030" spans="1:6" ht="21" customHeight="1" x14ac:dyDescent="0.25">
      <c r="A9030"/>
      <c r="B9030"/>
      <c r="C9030"/>
      <c r="D9030"/>
      <c r="E9030"/>
      <c r="F9030"/>
    </row>
    <row r="9031" spans="1:6" ht="23.1" customHeight="1" x14ac:dyDescent="0.25">
      <c r="A9031"/>
      <c r="B9031"/>
      <c r="C9031"/>
      <c r="D9031"/>
      <c r="E9031"/>
      <c r="F9031"/>
    </row>
    <row r="9032" spans="1:6" ht="21" customHeight="1" x14ac:dyDescent="0.25">
      <c r="A9032"/>
      <c r="B9032"/>
      <c r="C9032"/>
      <c r="D9032"/>
      <c r="E9032"/>
      <c r="F9032"/>
    </row>
    <row r="9033" spans="1:6" ht="21" customHeight="1" x14ac:dyDescent="0.25">
      <c r="A9033"/>
      <c r="B9033"/>
      <c r="C9033"/>
      <c r="D9033"/>
      <c r="E9033"/>
      <c r="F9033"/>
    </row>
    <row r="9034" spans="1:6" ht="21" customHeight="1" x14ac:dyDescent="0.25">
      <c r="A9034"/>
      <c r="B9034"/>
      <c r="C9034"/>
      <c r="D9034"/>
      <c r="E9034"/>
      <c r="F9034"/>
    </row>
    <row r="9035" spans="1:6" ht="21" customHeight="1" x14ac:dyDescent="0.25">
      <c r="A9035"/>
      <c r="B9035"/>
      <c r="C9035"/>
      <c r="D9035"/>
      <c r="E9035"/>
      <c r="F9035"/>
    </row>
    <row r="9036" spans="1:6" ht="21" customHeight="1" x14ac:dyDescent="0.25">
      <c r="A9036"/>
      <c r="B9036"/>
      <c r="C9036"/>
      <c r="D9036"/>
      <c r="E9036"/>
      <c r="F9036"/>
    </row>
    <row r="9037" spans="1:6" ht="21" customHeight="1" x14ac:dyDescent="0.25">
      <c r="A9037"/>
      <c r="B9037"/>
      <c r="C9037"/>
      <c r="D9037"/>
      <c r="E9037"/>
      <c r="F9037"/>
    </row>
    <row r="9038" spans="1:6" ht="21" customHeight="1" x14ac:dyDescent="0.25">
      <c r="A9038"/>
      <c r="B9038"/>
      <c r="C9038"/>
      <c r="D9038"/>
      <c r="E9038"/>
      <c r="F9038"/>
    </row>
    <row r="9039" spans="1:6" ht="21" customHeight="1" x14ac:dyDescent="0.25">
      <c r="A9039"/>
      <c r="B9039"/>
      <c r="C9039"/>
      <c r="D9039"/>
      <c r="E9039"/>
      <c r="F9039"/>
    </row>
    <row r="9040" spans="1:6" ht="21" customHeight="1" x14ac:dyDescent="0.25">
      <c r="A9040"/>
      <c r="B9040"/>
      <c r="C9040"/>
      <c r="D9040"/>
      <c r="E9040"/>
      <c r="F9040"/>
    </row>
    <row r="9041" spans="1:6" ht="21" customHeight="1" x14ac:dyDescent="0.25">
      <c r="A9041"/>
      <c r="B9041"/>
      <c r="C9041"/>
      <c r="D9041"/>
      <c r="E9041"/>
      <c r="F9041"/>
    </row>
    <row r="9042" spans="1:6" ht="21" customHeight="1" x14ac:dyDescent="0.25">
      <c r="A9042"/>
      <c r="B9042"/>
      <c r="C9042"/>
      <c r="D9042"/>
      <c r="E9042"/>
      <c r="F9042"/>
    </row>
    <row r="9043" spans="1:6" ht="21" customHeight="1" x14ac:dyDescent="0.25">
      <c r="A9043"/>
      <c r="B9043"/>
      <c r="C9043"/>
      <c r="D9043"/>
      <c r="E9043"/>
      <c r="F9043"/>
    </row>
    <row r="9044" spans="1:6" ht="21" customHeight="1" x14ac:dyDescent="0.25">
      <c r="A9044"/>
      <c r="B9044"/>
      <c r="C9044"/>
      <c r="D9044"/>
      <c r="E9044"/>
      <c r="F9044"/>
    </row>
    <row r="9045" spans="1:6" ht="21" customHeight="1" x14ac:dyDescent="0.25">
      <c r="A9045"/>
      <c r="B9045"/>
      <c r="C9045"/>
      <c r="D9045"/>
      <c r="E9045"/>
      <c r="F9045"/>
    </row>
    <row r="9046" spans="1:6" ht="21" customHeight="1" x14ac:dyDescent="0.25">
      <c r="A9046"/>
      <c r="B9046"/>
      <c r="C9046"/>
      <c r="D9046"/>
      <c r="E9046"/>
      <c r="F9046"/>
    </row>
    <row r="9047" spans="1:6" ht="21" customHeight="1" x14ac:dyDescent="0.25">
      <c r="A9047"/>
      <c r="B9047"/>
      <c r="C9047"/>
      <c r="D9047"/>
      <c r="E9047"/>
      <c r="F9047"/>
    </row>
    <row r="9048" spans="1:6" ht="21" customHeight="1" x14ac:dyDescent="0.25">
      <c r="A9048"/>
      <c r="B9048"/>
      <c r="C9048"/>
      <c r="D9048"/>
      <c r="E9048"/>
      <c r="F9048"/>
    </row>
    <row r="9049" spans="1:6" ht="21" customHeight="1" x14ac:dyDescent="0.25">
      <c r="A9049"/>
      <c r="B9049"/>
      <c r="C9049"/>
      <c r="D9049"/>
      <c r="E9049"/>
      <c r="F9049"/>
    </row>
    <row r="9050" spans="1:6" ht="21" customHeight="1" x14ac:dyDescent="0.25">
      <c r="A9050"/>
      <c r="B9050"/>
      <c r="C9050"/>
      <c r="D9050"/>
      <c r="E9050"/>
      <c r="F9050"/>
    </row>
    <row r="9051" spans="1:6" ht="21" customHeight="1" x14ac:dyDescent="0.25">
      <c r="A9051"/>
      <c r="B9051"/>
      <c r="C9051"/>
      <c r="D9051"/>
      <c r="E9051"/>
      <c r="F9051"/>
    </row>
    <row r="9052" spans="1:6" ht="21" customHeight="1" x14ac:dyDescent="0.25">
      <c r="A9052"/>
      <c r="B9052"/>
      <c r="C9052"/>
      <c r="D9052"/>
      <c r="E9052"/>
      <c r="F9052"/>
    </row>
    <row r="9053" spans="1:6" ht="21" customHeight="1" x14ac:dyDescent="0.25">
      <c r="A9053"/>
      <c r="B9053"/>
      <c r="C9053"/>
      <c r="D9053"/>
      <c r="E9053"/>
      <c r="F9053"/>
    </row>
    <row r="9054" spans="1:6" ht="21" customHeight="1" x14ac:dyDescent="0.25">
      <c r="A9054"/>
      <c r="B9054"/>
      <c r="C9054"/>
      <c r="D9054"/>
      <c r="E9054"/>
      <c r="F9054"/>
    </row>
    <row r="9055" spans="1:6" ht="21" customHeight="1" x14ac:dyDescent="0.25">
      <c r="A9055"/>
      <c r="B9055"/>
      <c r="C9055"/>
      <c r="D9055"/>
      <c r="E9055"/>
      <c r="F9055"/>
    </row>
    <row r="9056" spans="1:6" ht="21" customHeight="1" x14ac:dyDescent="0.25">
      <c r="A9056"/>
      <c r="B9056"/>
      <c r="C9056"/>
      <c r="D9056"/>
      <c r="E9056"/>
      <c r="F9056"/>
    </row>
    <row r="9057" spans="1:6" ht="21" customHeight="1" x14ac:dyDescent="0.25">
      <c r="A9057"/>
      <c r="B9057"/>
      <c r="C9057"/>
      <c r="D9057"/>
      <c r="E9057"/>
      <c r="F9057"/>
    </row>
    <row r="9058" spans="1:6" ht="21" customHeight="1" x14ac:dyDescent="0.25">
      <c r="A9058"/>
      <c r="B9058"/>
      <c r="C9058"/>
      <c r="D9058"/>
      <c r="E9058"/>
      <c r="F9058"/>
    </row>
    <row r="9059" spans="1:6" ht="21" customHeight="1" x14ac:dyDescent="0.25">
      <c r="A9059"/>
      <c r="B9059"/>
      <c r="C9059"/>
      <c r="D9059"/>
      <c r="E9059"/>
      <c r="F9059"/>
    </row>
    <row r="9060" spans="1:6" ht="21" customHeight="1" x14ac:dyDescent="0.25">
      <c r="A9060"/>
      <c r="B9060"/>
      <c r="C9060"/>
      <c r="D9060"/>
      <c r="E9060"/>
      <c r="F9060"/>
    </row>
    <row r="9061" spans="1:6" ht="23.1" customHeight="1" x14ac:dyDescent="0.25">
      <c r="A9061"/>
      <c r="B9061"/>
      <c r="C9061"/>
      <c r="D9061"/>
      <c r="E9061"/>
      <c r="F9061"/>
    </row>
    <row r="9062" spans="1:6" ht="21" customHeight="1" x14ac:dyDescent="0.25">
      <c r="A9062"/>
      <c r="B9062"/>
      <c r="C9062"/>
      <c r="D9062"/>
      <c r="E9062"/>
      <c r="F9062"/>
    </row>
    <row r="9063" spans="1:6" ht="21" customHeight="1" x14ac:dyDescent="0.25">
      <c r="A9063"/>
      <c r="B9063"/>
      <c r="C9063"/>
      <c r="D9063"/>
      <c r="E9063"/>
      <c r="F9063"/>
    </row>
    <row r="9064" spans="1:6" ht="21" customHeight="1" x14ac:dyDescent="0.25">
      <c r="A9064"/>
      <c r="B9064"/>
      <c r="C9064"/>
      <c r="D9064"/>
      <c r="E9064"/>
      <c r="F9064"/>
    </row>
    <row r="9065" spans="1:6" ht="21" customHeight="1" x14ac:dyDescent="0.25">
      <c r="A9065"/>
      <c r="B9065"/>
      <c r="C9065"/>
      <c r="D9065"/>
      <c r="E9065"/>
      <c r="F9065"/>
    </row>
    <row r="9066" spans="1:6" ht="21" customHeight="1" x14ac:dyDescent="0.25">
      <c r="A9066"/>
      <c r="B9066"/>
      <c r="C9066"/>
      <c r="D9066"/>
      <c r="E9066"/>
      <c r="F9066"/>
    </row>
    <row r="9067" spans="1:6" ht="21" customHeight="1" x14ac:dyDescent="0.25">
      <c r="A9067"/>
      <c r="B9067"/>
      <c r="C9067"/>
      <c r="D9067"/>
      <c r="E9067"/>
      <c r="F9067"/>
    </row>
    <row r="9068" spans="1:6" ht="21" customHeight="1" x14ac:dyDescent="0.25">
      <c r="A9068"/>
      <c r="B9068"/>
      <c r="C9068"/>
      <c r="D9068"/>
      <c r="E9068"/>
      <c r="F9068"/>
    </row>
    <row r="9069" spans="1:6" ht="21" customHeight="1" x14ac:dyDescent="0.25">
      <c r="A9069"/>
      <c r="B9069"/>
      <c r="C9069"/>
      <c r="D9069"/>
      <c r="E9069"/>
      <c r="F9069"/>
    </row>
    <row r="9070" spans="1:6" ht="21" customHeight="1" x14ac:dyDescent="0.25">
      <c r="A9070"/>
      <c r="B9070"/>
      <c r="C9070"/>
      <c r="D9070"/>
      <c r="E9070"/>
      <c r="F9070"/>
    </row>
    <row r="9071" spans="1:6" ht="21" customHeight="1" x14ac:dyDescent="0.25">
      <c r="A9071"/>
      <c r="B9071"/>
      <c r="C9071"/>
      <c r="D9071"/>
      <c r="E9071"/>
      <c r="F9071"/>
    </row>
    <row r="9072" spans="1:6" ht="21" customHeight="1" x14ac:dyDescent="0.25">
      <c r="A9072"/>
      <c r="B9072"/>
      <c r="C9072"/>
      <c r="D9072"/>
      <c r="E9072"/>
      <c r="F9072"/>
    </row>
    <row r="9073" spans="1:6" ht="21" customHeight="1" x14ac:dyDescent="0.25">
      <c r="A9073"/>
      <c r="B9073"/>
      <c r="C9073"/>
      <c r="D9073"/>
      <c r="E9073"/>
      <c r="F9073"/>
    </row>
    <row r="9074" spans="1:6" ht="21" customHeight="1" x14ac:dyDescent="0.25">
      <c r="A9074"/>
      <c r="B9074"/>
      <c r="C9074"/>
      <c r="D9074"/>
      <c r="E9074"/>
      <c r="F9074"/>
    </row>
    <row r="9075" spans="1:6" ht="21" customHeight="1" x14ac:dyDescent="0.25">
      <c r="A9075"/>
      <c r="B9075"/>
      <c r="C9075"/>
      <c r="D9075"/>
      <c r="E9075"/>
      <c r="F9075"/>
    </row>
    <row r="9076" spans="1:6" ht="21" customHeight="1" x14ac:dyDescent="0.25">
      <c r="A9076"/>
      <c r="B9076"/>
      <c r="C9076"/>
      <c r="D9076"/>
      <c r="E9076"/>
      <c r="F9076"/>
    </row>
    <row r="9077" spans="1:6" ht="21" customHeight="1" x14ac:dyDescent="0.25">
      <c r="A9077"/>
      <c r="B9077"/>
      <c r="C9077"/>
      <c r="D9077"/>
      <c r="E9077"/>
      <c r="F9077"/>
    </row>
    <row r="9078" spans="1:6" ht="21" customHeight="1" x14ac:dyDescent="0.25">
      <c r="A9078"/>
      <c r="B9078"/>
      <c r="C9078"/>
      <c r="D9078"/>
      <c r="E9078"/>
      <c r="F9078"/>
    </row>
    <row r="9079" spans="1:6" ht="21" customHeight="1" x14ac:dyDescent="0.25">
      <c r="A9079"/>
      <c r="B9079"/>
      <c r="C9079"/>
      <c r="D9079"/>
      <c r="E9079"/>
      <c r="F9079"/>
    </row>
    <row r="9080" spans="1:6" ht="21" customHeight="1" x14ac:dyDescent="0.25">
      <c r="A9080"/>
      <c r="B9080"/>
      <c r="C9080"/>
      <c r="D9080"/>
      <c r="E9080"/>
      <c r="F9080"/>
    </row>
    <row r="9081" spans="1:6" ht="21" customHeight="1" x14ac:dyDescent="0.25">
      <c r="A9081"/>
      <c r="B9081"/>
      <c r="C9081"/>
      <c r="D9081"/>
      <c r="E9081"/>
      <c r="F9081"/>
    </row>
    <row r="9082" spans="1:6" ht="21" customHeight="1" x14ac:dyDescent="0.25">
      <c r="A9082"/>
      <c r="B9082"/>
      <c r="C9082"/>
      <c r="D9082"/>
      <c r="E9082"/>
      <c r="F9082"/>
    </row>
    <row r="9083" spans="1:6" ht="21" customHeight="1" x14ac:dyDescent="0.25">
      <c r="A9083"/>
      <c r="B9083"/>
      <c r="C9083"/>
      <c r="D9083"/>
      <c r="E9083"/>
      <c r="F9083"/>
    </row>
    <row r="9084" spans="1:6" ht="21" customHeight="1" x14ac:dyDescent="0.25">
      <c r="A9084"/>
      <c r="B9084"/>
      <c r="C9084"/>
      <c r="D9084"/>
      <c r="E9084"/>
      <c r="F9084"/>
    </row>
    <row r="9085" spans="1:6" ht="21" customHeight="1" x14ac:dyDescent="0.25">
      <c r="A9085"/>
      <c r="B9085"/>
      <c r="C9085"/>
      <c r="D9085"/>
      <c r="E9085"/>
      <c r="F9085"/>
    </row>
    <row r="9086" spans="1:6" ht="21" customHeight="1" x14ac:dyDescent="0.25">
      <c r="A9086"/>
      <c r="B9086"/>
      <c r="C9086"/>
      <c r="D9086"/>
      <c r="E9086"/>
      <c r="F9086"/>
    </row>
    <row r="9087" spans="1:6" ht="21" customHeight="1" x14ac:dyDescent="0.25">
      <c r="A9087"/>
      <c r="B9087"/>
      <c r="C9087"/>
      <c r="D9087"/>
      <c r="E9087"/>
      <c r="F9087"/>
    </row>
    <row r="9088" spans="1:6" ht="21" customHeight="1" x14ac:dyDescent="0.25">
      <c r="A9088"/>
      <c r="B9088"/>
      <c r="C9088"/>
      <c r="D9088"/>
      <c r="E9088"/>
      <c r="F9088"/>
    </row>
    <row r="9089" spans="1:6" ht="21" customHeight="1" x14ac:dyDescent="0.25">
      <c r="A9089"/>
      <c r="B9089"/>
      <c r="C9089"/>
      <c r="D9089"/>
      <c r="E9089"/>
      <c r="F9089"/>
    </row>
    <row r="9090" spans="1:6" ht="21" customHeight="1" x14ac:dyDescent="0.25">
      <c r="A9090"/>
      <c r="B9090"/>
      <c r="C9090"/>
      <c r="D9090"/>
      <c r="E9090"/>
      <c r="F9090"/>
    </row>
    <row r="9091" spans="1:6" ht="21" customHeight="1" x14ac:dyDescent="0.25">
      <c r="A9091"/>
      <c r="B9091"/>
      <c r="C9091"/>
      <c r="D9091"/>
      <c r="E9091"/>
      <c r="F9091"/>
    </row>
    <row r="9092" spans="1:6" ht="21" customHeight="1" x14ac:dyDescent="0.25">
      <c r="A9092"/>
      <c r="B9092"/>
      <c r="C9092"/>
      <c r="D9092"/>
      <c r="E9092"/>
      <c r="F9092"/>
    </row>
    <row r="9093" spans="1:6" ht="21" customHeight="1" x14ac:dyDescent="0.25">
      <c r="A9093"/>
      <c r="B9093"/>
      <c r="C9093"/>
      <c r="D9093"/>
      <c r="E9093"/>
      <c r="F9093"/>
    </row>
    <row r="9094" spans="1:6" ht="21" customHeight="1" x14ac:dyDescent="0.25">
      <c r="A9094"/>
      <c r="B9094"/>
      <c r="C9094"/>
      <c r="D9094"/>
      <c r="E9094"/>
      <c r="F9094"/>
    </row>
    <row r="9095" spans="1:6" ht="21" customHeight="1" x14ac:dyDescent="0.25">
      <c r="A9095"/>
      <c r="B9095"/>
      <c r="C9095"/>
      <c r="D9095"/>
      <c r="E9095"/>
      <c r="F9095"/>
    </row>
    <row r="9096" spans="1:6" ht="21" customHeight="1" x14ac:dyDescent="0.25">
      <c r="A9096"/>
      <c r="B9096"/>
      <c r="C9096"/>
      <c r="D9096"/>
      <c r="E9096"/>
      <c r="F9096"/>
    </row>
    <row r="9097" spans="1:6" ht="21" customHeight="1" x14ac:dyDescent="0.25">
      <c r="A9097"/>
      <c r="B9097"/>
      <c r="C9097"/>
      <c r="D9097"/>
      <c r="E9097"/>
      <c r="F9097"/>
    </row>
    <row r="9098" spans="1:6" ht="21" customHeight="1" x14ac:dyDescent="0.25">
      <c r="A9098"/>
      <c r="B9098"/>
      <c r="C9098"/>
      <c r="D9098"/>
      <c r="E9098"/>
      <c r="F9098"/>
    </row>
    <row r="9099" spans="1:6" ht="21" customHeight="1" x14ac:dyDescent="0.25">
      <c r="A9099"/>
      <c r="B9099"/>
      <c r="C9099"/>
      <c r="D9099"/>
      <c r="E9099"/>
      <c r="F9099"/>
    </row>
    <row r="9100" spans="1:6" ht="21" customHeight="1" x14ac:dyDescent="0.25">
      <c r="A9100"/>
      <c r="B9100"/>
      <c r="C9100"/>
      <c r="D9100"/>
      <c r="E9100"/>
      <c r="F9100"/>
    </row>
    <row r="9101" spans="1:6" ht="21" customHeight="1" x14ac:dyDescent="0.25">
      <c r="A9101"/>
      <c r="B9101"/>
      <c r="C9101"/>
      <c r="D9101"/>
      <c r="E9101"/>
      <c r="F9101"/>
    </row>
    <row r="9102" spans="1:6" ht="23.1" customHeight="1" x14ac:dyDescent="0.25">
      <c r="A9102"/>
      <c r="B9102"/>
      <c r="C9102"/>
      <c r="D9102"/>
      <c r="E9102"/>
      <c r="F9102"/>
    </row>
    <row r="9103" spans="1:6" ht="21" customHeight="1" x14ac:dyDescent="0.25">
      <c r="A9103"/>
      <c r="B9103"/>
      <c r="C9103"/>
      <c r="D9103"/>
      <c r="E9103"/>
      <c r="F9103"/>
    </row>
    <row r="9104" spans="1:6" ht="21" customHeight="1" x14ac:dyDescent="0.25">
      <c r="A9104"/>
      <c r="B9104"/>
      <c r="C9104"/>
      <c r="D9104"/>
      <c r="E9104"/>
      <c r="F9104"/>
    </row>
    <row r="9105" spans="1:6" ht="21" customHeight="1" x14ac:dyDescent="0.25">
      <c r="A9105"/>
      <c r="B9105"/>
      <c r="C9105"/>
      <c r="D9105"/>
      <c r="E9105"/>
      <c r="F9105"/>
    </row>
    <row r="9106" spans="1:6" ht="21" customHeight="1" x14ac:dyDescent="0.25">
      <c r="A9106"/>
      <c r="B9106"/>
      <c r="C9106"/>
      <c r="D9106"/>
      <c r="E9106"/>
      <c r="F9106"/>
    </row>
    <row r="9107" spans="1:6" ht="21" customHeight="1" x14ac:dyDescent="0.25">
      <c r="A9107"/>
      <c r="B9107"/>
      <c r="C9107"/>
      <c r="D9107"/>
      <c r="E9107"/>
      <c r="F9107"/>
    </row>
    <row r="9108" spans="1:6" ht="21" customHeight="1" x14ac:dyDescent="0.25">
      <c r="A9108"/>
      <c r="B9108"/>
      <c r="C9108"/>
      <c r="D9108"/>
      <c r="E9108"/>
      <c r="F9108"/>
    </row>
    <row r="9109" spans="1:6" ht="39" customHeight="1" x14ac:dyDescent="0.25">
      <c r="A9109"/>
      <c r="B9109"/>
      <c r="C9109"/>
      <c r="D9109"/>
      <c r="E9109"/>
      <c r="F9109"/>
    </row>
    <row r="9110" spans="1:6" ht="39" customHeight="1" x14ac:dyDescent="0.25">
      <c r="A9110"/>
      <c r="B9110"/>
      <c r="C9110"/>
      <c r="D9110"/>
      <c r="E9110"/>
      <c r="F9110"/>
    </row>
    <row r="9111" spans="1:6" ht="21" customHeight="1" x14ac:dyDescent="0.25">
      <c r="A9111"/>
      <c r="B9111"/>
      <c r="C9111"/>
      <c r="D9111"/>
      <c r="E9111"/>
      <c r="F9111"/>
    </row>
    <row r="9112" spans="1:6" ht="21" customHeight="1" x14ac:dyDescent="0.25">
      <c r="A9112"/>
      <c r="B9112"/>
      <c r="C9112"/>
      <c r="D9112"/>
      <c r="E9112"/>
      <c r="F9112"/>
    </row>
    <row r="9113" spans="1:6" ht="21" customHeight="1" x14ac:dyDescent="0.25">
      <c r="A9113"/>
      <c r="B9113"/>
      <c r="C9113"/>
      <c r="D9113"/>
      <c r="E9113"/>
      <c r="F9113"/>
    </row>
    <row r="9114" spans="1:6" ht="21" customHeight="1" x14ac:dyDescent="0.25">
      <c r="A9114"/>
      <c r="B9114"/>
      <c r="C9114"/>
      <c r="D9114"/>
      <c r="E9114"/>
      <c r="F9114"/>
    </row>
    <row r="9115" spans="1:6" ht="21" customHeight="1" x14ac:dyDescent="0.25">
      <c r="A9115"/>
      <c r="B9115"/>
      <c r="C9115"/>
      <c r="D9115"/>
      <c r="E9115"/>
      <c r="F9115"/>
    </row>
    <row r="9116" spans="1:6" ht="21" customHeight="1" x14ac:dyDescent="0.25">
      <c r="A9116"/>
      <c r="B9116"/>
      <c r="C9116"/>
      <c r="D9116"/>
      <c r="E9116"/>
      <c r="F9116"/>
    </row>
    <row r="9117" spans="1:6" ht="21" customHeight="1" x14ac:dyDescent="0.25">
      <c r="A9117"/>
      <c r="B9117"/>
      <c r="C9117"/>
      <c r="D9117"/>
      <c r="E9117"/>
      <c r="F9117"/>
    </row>
    <row r="9118" spans="1:6" ht="21" customHeight="1" x14ac:dyDescent="0.25">
      <c r="A9118"/>
      <c r="B9118"/>
      <c r="C9118"/>
      <c r="D9118"/>
      <c r="E9118"/>
      <c r="F9118"/>
    </row>
    <row r="9119" spans="1:6" ht="21" customHeight="1" x14ac:dyDescent="0.25">
      <c r="A9119"/>
      <c r="B9119"/>
      <c r="C9119"/>
      <c r="D9119"/>
      <c r="E9119"/>
      <c r="F9119"/>
    </row>
    <row r="9120" spans="1:6" ht="21" customHeight="1" x14ac:dyDescent="0.25">
      <c r="A9120"/>
      <c r="B9120"/>
      <c r="C9120"/>
      <c r="D9120"/>
      <c r="E9120"/>
      <c r="F9120"/>
    </row>
    <row r="9121" spans="1:6" ht="21" customHeight="1" x14ac:dyDescent="0.25">
      <c r="A9121"/>
      <c r="B9121"/>
      <c r="C9121"/>
      <c r="D9121"/>
      <c r="E9121"/>
      <c r="F9121"/>
    </row>
    <row r="9122" spans="1:6" ht="21" customHeight="1" x14ac:dyDescent="0.25">
      <c r="A9122"/>
      <c r="B9122"/>
      <c r="C9122"/>
      <c r="D9122"/>
      <c r="E9122"/>
      <c r="F9122"/>
    </row>
    <row r="9123" spans="1:6" ht="21" customHeight="1" x14ac:dyDescent="0.25">
      <c r="A9123"/>
      <c r="B9123"/>
      <c r="C9123"/>
      <c r="D9123"/>
      <c r="E9123"/>
      <c r="F9123"/>
    </row>
    <row r="9124" spans="1:6" ht="21" customHeight="1" x14ac:dyDescent="0.25">
      <c r="A9124"/>
      <c r="B9124"/>
      <c r="C9124"/>
      <c r="D9124"/>
      <c r="E9124"/>
      <c r="F9124"/>
    </row>
    <row r="9125" spans="1:6" ht="21" customHeight="1" x14ac:dyDescent="0.25">
      <c r="A9125"/>
      <c r="B9125"/>
      <c r="C9125"/>
      <c r="D9125"/>
      <c r="E9125"/>
      <c r="F9125"/>
    </row>
    <row r="9126" spans="1:6" ht="21" customHeight="1" x14ac:dyDescent="0.25">
      <c r="A9126"/>
      <c r="B9126"/>
      <c r="C9126"/>
      <c r="D9126"/>
      <c r="E9126"/>
      <c r="F9126"/>
    </row>
    <row r="9127" spans="1:6" ht="21" customHeight="1" x14ac:dyDescent="0.25">
      <c r="A9127"/>
      <c r="B9127"/>
      <c r="C9127"/>
      <c r="D9127"/>
      <c r="E9127"/>
      <c r="F9127"/>
    </row>
    <row r="9128" spans="1:6" ht="21" customHeight="1" x14ac:dyDescent="0.25">
      <c r="A9128"/>
      <c r="B9128"/>
      <c r="C9128"/>
      <c r="D9128"/>
      <c r="E9128"/>
      <c r="F9128"/>
    </row>
    <row r="9129" spans="1:6" ht="21" customHeight="1" x14ac:dyDescent="0.25">
      <c r="A9129"/>
      <c r="B9129"/>
      <c r="C9129"/>
      <c r="D9129"/>
      <c r="E9129"/>
      <c r="F9129"/>
    </row>
    <row r="9130" spans="1:6" ht="21" customHeight="1" x14ac:dyDescent="0.25">
      <c r="A9130"/>
      <c r="B9130"/>
      <c r="C9130"/>
      <c r="D9130"/>
      <c r="E9130"/>
      <c r="F9130"/>
    </row>
    <row r="9131" spans="1:6" ht="21" customHeight="1" x14ac:dyDescent="0.25">
      <c r="A9131"/>
      <c r="B9131"/>
      <c r="C9131"/>
      <c r="D9131"/>
      <c r="E9131"/>
      <c r="F9131"/>
    </row>
    <row r="9132" spans="1:6" ht="21" customHeight="1" x14ac:dyDescent="0.25">
      <c r="A9132"/>
      <c r="B9132"/>
      <c r="C9132"/>
      <c r="D9132"/>
      <c r="E9132"/>
      <c r="F9132"/>
    </row>
    <row r="9133" spans="1:6" ht="21" customHeight="1" x14ac:dyDescent="0.25">
      <c r="A9133"/>
      <c r="B9133"/>
      <c r="C9133"/>
      <c r="D9133"/>
      <c r="E9133"/>
      <c r="F9133"/>
    </row>
    <row r="9134" spans="1:6" ht="23.1" customHeight="1" x14ac:dyDescent="0.25">
      <c r="A9134"/>
      <c r="B9134"/>
      <c r="C9134"/>
      <c r="D9134"/>
      <c r="E9134"/>
      <c r="F9134"/>
    </row>
    <row r="9135" spans="1:6" ht="21" customHeight="1" x14ac:dyDescent="0.25">
      <c r="A9135"/>
      <c r="B9135"/>
      <c r="C9135"/>
      <c r="D9135"/>
      <c r="E9135"/>
      <c r="F9135"/>
    </row>
    <row r="9136" spans="1:6" ht="21" customHeight="1" x14ac:dyDescent="0.25">
      <c r="A9136"/>
      <c r="B9136"/>
      <c r="C9136"/>
      <c r="D9136"/>
      <c r="E9136"/>
      <c r="F9136"/>
    </row>
    <row r="9137" spans="1:6" ht="21" customHeight="1" x14ac:dyDescent="0.25">
      <c r="A9137"/>
      <c r="B9137"/>
      <c r="C9137"/>
      <c r="D9137"/>
      <c r="E9137"/>
      <c r="F9137"/>
    </row>
    <row r="9138" spans="1:6" ht="21" customHeight="1" x14ac:dyDescent="0.25">
      <c r="A9138"/>
      <c r="B9138"/>
      <c r="C9138"/>
      <c r="D9138"/>
      <c r="E9138"/>
      <c r="F9138"/>
    </row>
    <row r="9139" spans="1:6" ht="21" customHeight="1" x14ac:dyDescent="0.25">
      <c r="A9139"/>
      <c r="B9139"/>
      <c r="C9139"/>
      <c r="D9139"/>
      <c r="E9139"/>
      <c r="F9139"/>
    </row>
    <row r="9140" spans="1:6" ht="21" customHeight="1" x14ac:dyDescent="0.25">
      <c r="A9140"/>
      <c r="B9140"/>
      <c r="C9140"/>
      <c r="D9140"/>
      <c r="E9140"/>
      <c r="F9140"/>
    </row>
    <row r="9141" spans="1:6" ht="39" customHeight="1" x14ac:dyDescent="0.25">
      <c r="A9141"/>
      <c r="B9141"/>
      <c r="C9141"/>
      <c r="D9141"/>
      <c r="E9141"/>
      <c r="F9141"/>
    </row>
    <row r="9142" spans="1:6" ht="39" customHeight="1" x14ac:dyDescent="0.25">
      <c r="A9142"/>
      <c r="B9142"/>
      <c r="C9142"/>
      <c r="D9142"/>
      <c r="E9142"/>
      <c r="F9142"/>
    </row>
    <row r="9143" spans="1:6" ht="21" customHeight="1" x14ac:dyDescent="0.25">
      <c r="A9143"/>
      <c r="B9143"/>
      <c r="C9143"/>
      <c r="D9143"/>
      <c r="E9143"/>
      <c r="F9143"/>
    </row>
    <row r="9144" spans="1:6" ht="21" customHeight="1" x14ac:dyDescent="0.25">
      <c r="A9144"/>
      <c r="B9144"/>
      <c r="C9144"/>
      <c r="D9144"/>
      <c r="E9144"/>
      <c r="F9144"/>
    </row>
    <row r="9145" spans="1:6" ht="21" customHeight="1" x14ac:dyDescent="0.25">
      <c r="A9145"/>
      <c r="B9145"/>
      <c r="C9145"/>
      <c r="D9145"/>
      <c r="E9145"/>
      <c r="F9145"/>
    </row>
    <row r="9146" spans="1:6" ht="21" customHeight="1" x14ac:dyDescent="0.25">
      <c r="A9146"/>
      <c r="B9146"/>
      <c r="C9146"/>
      <c r="D9146"/>
      <c r="E9146"/>
      <c r="F9146"/>
    </row>
    <row r="9147" spans="1:6" ht="21" customHeight="1" x14ac:dyDescent="0.25">
      <c r="A9147"/>
      <c r="B9147"/>
      <c r="C9147"/>
      <c r="D9147"/>
      <c r="E9147"/>
      <c r="F9147"/>
    </row>
    <row r="9148" spans="1:6" ht="21" customHeight="1" x14ac:dyDescent="0.25">
      <c r="A9148"/>
      <c r="B9148"/>
      <c r="C9148"/>
      <c r="D9148"/>
      <c r="E9148"/>
      <c r="F9148"/>
    </row>
    <row r="9149" spans="1:6" ht="21" customHeight="1" x14ac:dyDescent="0.25">
      <c r="A9149"/>
      <c r="B9149"/>
      <c r="C9149"/>
      <c r="D9149"/>
      <c r="E9149"/>
      <c r="F9149"/>
    </row>
    <row r="9150" spans="1:6" ht="21" customHeight="1" x14ac:dyDescent="0.25">
      <c r="A9150"/>
      <c r="B9150"/>
      <c r="C9150"/>
      <c r="D9150"/>
      <c r="E9150"/>
      <c r="F9150"/>
    </row>
    <row r="9151" spans="1:6" ht="21" customHeight="1" x14ac:dyDescent="0.25">
      <c r="A9151"/>
      <c r="B9151"/>
      <c r="C9151"/>
      <c r="D9151"/>
      <c r="E9151"/>
      <c r="F9151"/>
    </row>
    <row r="9152" spans="1:6" ht="21" customHeight="1" x14ac:dyDescent="0.25">
      <c r="A9152"/>
      <c r="B9152"/>
      <c r="C9152"/>
      <c r="D9152"/>
      <c r="E9152"/>
      <c r="F9152"/>
    </row>
    <row r="9153" spans="1:6" ht="21" customHeight="1" x14ac:dyDescent="0.25">
      <c r="A9153"/>
      <c r="B9153"/>
      <c r="C9153"/>
      <c r="D9153"/>
      <c r="E9153"/>
      <c r="F9153"/>
    </row>
    <row r="9154" spans="1:6" ht="21" customHeight="1" x14ac:dyDescent="0.25">
      <c r="A9154"/>
      <c r="B9154"/>
      <c r="C9154"/>
      <c r="D9154"/>
      <c r="E9154"/>
      <c r="F9154"/>
    </row>
    <row r="9155" spans="1:6" ht="21" customHeight="1" x14ac:dyDescent="0.25">
      <c r="A9155"/>
      <c r="B9155"/>
      <c r="C9155"/>
      <c r="D9155"/>
      <c r="E9155"/>
      <c r="F9155"/>
    </row>
    <row r="9156" spans="1:6" ht="21" customHeight="1" x14ac:dyDescent="0.25">
      <c r="A9156"/>
      <c r="B9156"/>
      <c r="C9156"/>
      <c r="D9156"/>
      <c r="E9156"/>
      <c r="F9156"/>
    </row>
    <row r="9157" spans="1:6" ht="21" customHeight="1" x14ac:dyDescent="0.25">
      <c r="A9157"/>
      <c r="B9157"/>
      <c r="C9157"/>
      <c r="D9157"/>
      <c r="E9157"/>
      <c r="F9157"/>
    </row>
    <row r="9158" spans="1:6" ht="21" customHeight="1" x14ac:dyDescent="0.25">
      <c r="A9158"/>
      <c r="B9158"/>
      <c r="C9158"/>
      <c r="D9158"/>
      <c r="E9158"/>
      <c r="F9158"/>
    </row>
    <row r="9159" spans="1:6" ht="21" customHeight="1" x14ac:dyDescent="0.25">
      <c r="A9159"/>
      <c r="B9159"/>
      <c r="C9159"/>
      <c r="D9159"/>
      <c r="E9159"/>
      <c r="F9159"/>
    </row>
    <row r="9160" spans="1:6" ht="23.1" customHeight="1" x14ac:dyDescent="0.25">
      <c r="A9160"/>
      <c r="B9160"/>
      <c r="C9160"/>
      <c r="D9160"/>
      <c r="E9160"/>
      <c r="F9160"/>
    </row>
    <row r="9161" spans="1:6" ht="21" customHeight="1" x14ac:dyDescent="0.25">
      <c r="A9161"/>
      <c r="B9161"/>
      <c r="C9161"/>
      <c r="D9161"/>
      <c r="E9161"/>
      <c r="F9161"/>
    </row>
    <row r="9162" spans="1:6" ht="21" customHeight="1" x14ac:dyDescent="0.25">
      <c r="A9162"/>
      <c r="B9162"/>
      <c r="C9162"/>
      <c r="D9162"/>
      <c r="E9162"/>
      <c r="F9162"/>
    </row>
    <row r="9163" spans="1:6" ht="21" customHeight="1" x14ac:dyDescent="0.25">
      <c r="A9163"/>
      <c r="B9163"/>
      <c r="C9163"/>
      <c r="D9163"/>
      <c r="E9163"/>
      <c r="F9163"/>
    </row>
    <row r="9164" spans="1:6" ht="21" customHeight="1" x14ac:dyDescent="0.25">
      <c r="A9164"/>
      <c r="B9164"/>
      <c r="C9164"/>
      <c r="D9164"/>
      <c r="E9164"/>
      <c r="F9164"/>
    </row>
    <row r="9165" spans="1:6" ht="21" customHeight="1" x14ac:dyDescent="0.25">
      <c r="A9165"/>
      <c r="B9165"/>
      <c r="C9165"/>
      <c r="D9165"/>
      <c r="E9165"/>
      <c r="F9165"/>
    </row>
    <row r="9166" spans="1:6" ht="21" customHeight="1" x14ac:dyDescent="0.25">
      <c r="A9166"/>
      <c r="B9166"/>
      <c r="C9166"/>
      <c r="D9166"/>
      <c r="E9166"/>
      <c r="F9166"/>
    </row>
    <row r="9167" spans="1:6" ht="39" customHeight="1" x14ac:dyDescent="0.25">
      <c r="A9167"/>
      <c r="B9167"/>
      <c r="C9167"/>
      <c r="D9167"/>
      <c r="E9167"/>
      <c r="F9167"/>
    </row>
    <row r="9168" spans="1:6" ht="21" customHeight="1" x14ac:dyDescent="0.25">
      <c r="A9168"/>
      <c r="B9168"/>
      <c r="C9168"/>
      <c r="D9168"/>
      <c r="E9168"/>
      <c r="F9168"/>
    </row>
    <row r="9169" spans="1:6" ht="21" customHeight="1" x14ac:dyDescent="0.25">
      <c r="A9169"/>
      <c r="B9169"/>
      <c r="C9169"/>
      <c r="D9169"/>
      <c r="E9169"/>
      <c r="F9169"/>
    </row>
    <row r="9170" spans="1:6" ht="21" customHeight="1" x14ac:dyDescent="0.25">
      <c r="A9170"/>
      <c r="B9170"/>
      <c r="C9170"/>
      <c r="D9170"/>
      <c r="E9170"/>
      <c r="F9170"/>
    </row>
    <row r="9171" spans="1:6" ht="21" customHeight="1" x14ac:dyDescent="0.25">
      <c r="A9171"/>
      <c r="B9171"/>
      <c r="C9171"/>
      <c r="D9171"/>
      <c r="E9171"/>
      <c r="F9171"/>
    </row>
    <row r="9172" spans="1:6" ht="21" customHeight="1" x14ac:dyDescent="0.25">
      <c r="A9172"/>
      <c r="B9172"/>
      <c r="C9172"/>
      <c r="D9172"/>
      <c r="E9172"/>
      <c r="F9172"/>
    </row>
    <row r="9173" spans="1:6" ht="21" customHeight="1" x14ac:dyDescent="0.25">
      <c r="A9173"/>
      <c r="B9173"/>
      <c r="C9173"/>
      <c r="D9173"/>
      <c r="E9173"/>
      <c r="F9173"/>
    </row>
    <row r="9174" spans="1:6" ht="21" customHeight="1" x14ac:dyDescent="0.25">
      <c r="A9174"/>
      <c r="B9174"/>
      <c r="C9174"/>
      <c r="D9174"/>
      <c r="E9174"/>
      <c r="F9174"/>
    </row>
    <row r="9175" spans="1:6" ht="21" customHeight="1" x14ac:dyDescent="0.25">
      <c r="A9175"/>
      <c r="B9175"/>
      <c r="C9175"/>
      <c r="D9175"/>
      <c r="E9175"/>
      <c r="F9175"/>
    </row>
    <row r="9176" spans="1:6" ht="21" customHeight="1" x14ac:dyDescent="0.25">
      <c r="A9176"/>
      <c r="B9176"/>
      <c r="C9176"/>
      <c r="D9176"/>
      <c r="E9176"/>
      <c r="F9176"/>
    </row>
    <row r="9177" spans="1:6" ht="21" customHeight="1" x14ac:dyDescent="0.25">
      <c r="A9177"/>
      <c r="B9177"/>
      <c r="C9177"/>
      <c r="D9177"/>
      <c r="E9177"/>
      <c r="F9177"/>
    </row>
    <row r="9178" spans="1:6" ht="21" customHeight="1" x14ac:dyDescent="0.25">
      <c r="A9178"/>
      <c r="B9178"/>
      <c r="C9178"/>
      <c r="D9178"/>
      <c r="E9178"/>
      <c r="F9178"/>
    </row>
    <row r="9179" spans="1:6" ht="21" customHeight="1" x14ac:dyDescent="0.25">
      <c r="A9179"/>
      <c r="B9179"/>
      <c r="C9179"/>
      <c r="D9179"/>
      <c r="E9179"/>
      <c r="F9179"/>
    </row>
    <row r="9180" spans="1:6" ht="21" customHeight="1" x14ac:dyDescent="0.25">
      <c r="A9180"/>
      <c r="B9180"/>
      <c r="C9180"/>
      <c r="D9180"/>
      <c r="E9180"/>
      <c r="F9180"/>
    </row>
    <row r="9181" spans="1:6" ht="21" customHeight="1" x14ac:dyDescent="0.25">
      <c r="A9181"/>
      <c r="B9181"/>
      <c r="C9181"/>
      <c r="D9181"/>
      <c r="E9181"/>
      <c r="F9181"/>
    </row>
    <row r="9182" spans="1:6" ht="21" customHeight="1" x14ac:dyDescent="0.25">
      <c r="A9182"/>
      <c r="B9182"/>
      <c r="C9182"/>
      <c r="D9182"/>
      <c r="E9182"/>
      <c r="F9182"/>
    </row>
    <row r="9183" spans="1:6" ht="21" customHeight="1" x14ac:dyDescent="0.25">
      <c r="A9183"/>
      <c r="B9183"/>
      <c r="C9183"/>
      <c r="D9183"/>
      <c r="E9183"/>
      <c r="F9183"/>
    </row>
    <row r="9184" spans="1:6" ht="21" customHeight="1" x14ac:dyDescent="0.25">
      <c r="A9184"/>
      <c r="B9184"/>
      <c r="C9184"/>
      <c r="D9184"/>
      <c r="E9184"/>
      <c r="F9184"/>
    </row>
    <row r="9185" spans="1:6" ht="21" customHeight="1" x14ac:dyDescent="0.25">
      <c r="A9185"/>
      <c r="B9185"/>
      <c r="C9185"/>
      <c r="D9185"/>
      <c r="E9185"/>
      <c r="F9185"/>
    </row>
    <row r="9186" spans="1:6" ht="23.1" customHeight="1" x14ac:dyDescent="0.25">
      <c r="A9186"/>
      <c r="B9186"/>
      <c r="C9186"/>
      <c r="D9186"/>
      <c r="E9186"/>
      <c r="F9186"/>
    </row>
    <row r="9187" spans="1:6" ht="21" customHeight="1" x14ac:dyDescent="0.25">
      <c r="A9187"/>
      <c r="B9187"/>
      <c r="C9187"/>
      <c r="D9187"/>
      <c r="E9187"/>
      <c r="F9187"/>
    </row>
    <row r="9188" spans="1:6" ht="21" customHeight="1" x14ac:dyDescent="0.25">
      <c r="A9188"/>
      <c r="B9188"/>
      <c r="C9188"/>
      <c r="D9188"/>
      <c r="E9188"/>
      <c r="F9188"/>
    </row>
    <row r="9189" spans="1:6" ht="21" customHeight="1" x14ac:dyDescent="0.25">
      <c r="A9189"/>
      <c r="B9189"/>
      <c r="C9189"/>
      <c r="D9189"/>
      <c r="E9189"/>
      <c r="F9189"/>
    </row>
    <row r="9190" spans="1:6" ht="39" customHeight="1" x14ac:dyDescent="0.25">
      <c r="A9190"/>
      <c r="B9190"/>
      <c r="C9190"/>
      <c r="D9190"/>
      <c r="E9190"/>
      <c r="F9190"/>
    </row>
    <row r="9191" spans="1:6" ht="21" customHeight="1" x14ac:dyDescent="0.25">
      <c r="A9191"/>
      <c r="B9191"/>
      <c r="C9191"/>
      <c r="D9191"/>
      <c r="E9191"/>
      <c r="F9191"/>
    </row>
    <row r="9192" spans="1:6" ht="21" customHeight="1" x14ac:dyDescent="0.25">
      <c r="A9192"/>
      <c r="B9192"/>
      <c r="C9192"/>
      <c r="D9192"/>
      <c r="E9192"/>
      <c r="F9192"/>
    </row>
    <row r="9193" spans="1:6" ht="39" customHeight="1" x14ac:dyDescent="0.25">
      <c r="A9193"/>
      <c r="B9193"/>
      <c r="C9193"/>
      <c r="D9193"/>
      <c r="E9193"/>
      <c r="F9193"/>
    </row>
    <row r="9194" spans="1:6" ht="21" customHeight="1" x14ac:dyDescent="0.25">
      <c r="A9194"/>
      <c r="B9194"/>
      <c r="C9194"/>
      <c r="D9194"/>
      <c r="E9194"/>
      <c r="F9194"/>
    </row>
    <row r="9195" spans="1:6" ht="21" customHeight="1" x14ac:dyDescent="0.25">
      <c r="A9195"/>
      <c r="B9195"/>
      <c r="C9195"/>
      <c r="D9195"/>
      <c r="E9195"/>
      <c r="F9195"/>
    </row>
    <row r="9196" spans="1:6" ht="21" customHeight="1" x14ac:dyDescent="0.25">
      <c r="A9196"/>
      <c r="B9196"/>
      <c r="C9196"/>
      <c r="D9196"/>
      <c r="E9196"/>
      <c r="F9196"/>
    </row>
    <row r="9197" spans="1:6" ht="39" customHeight="1" x14ac:dyDescent="0.25">
      <c r="A9197"/>
      <c r="B9197"/>
      <c r="C9197"/>
      <c r="D9197"/>
      <c r="E9197"/>
      <c r="F9197"/>
    </row>
    <row r="9198" spans="1:6" ht="39" customHeight="1" x14ac:dyDescent="0.25">
      <c r="A9198"/>
      <c r="B9198"/>
      <c r="C9198"/>
      <c r="D9198"/>
      <c r="E9198"/>
      <c r="F9198"/>
    </row>
    <row r="9199" spans="1:6" ht="21" customHeight="1" x14ac:dyDescent="0.25">
      <c r="A9199"/>
      <c r="B9199"/>
      <c r="C9199"/>
      <c r="D9199"/>
      <c r="E9199"/>
      <c r="F9199"/>
    </row>
    <row r="9200" spans="1:6" ht="21" customHeight="1" x14ac:dyDescent="0.25">
      <c r="A9200"/>
      <c r="B9200"/>
      <c r="C9200"/>
      <c r="D9200"/>
      <c r="E9200"/>
      <c r="F9200"/>
    </row>
    <row r="9201" spans="1:6" ht="21" customHeight="1" x14ac:dyDescent="0.25">
      <c r="A9201"/>
      <c r="B9201"/>
      <c r="C9201"/>
      <c r="D9201"/>
      <c r="E9201"/>
      <c r="F9201"/>
    </row>
    <row r="9202" spans="1:6" ht="21" customHeight="1" x14ac:dyDescent="0.25">
      <c r="A9202"/>
      <c r="B9202"/>
      <c r="C9202"/>
      <c r="D9202"/>
      <c r="E9202"/>
      <c r="F9202"/>
    </row>
    <row r="9203" spans="1:6" ht="21" customHeight="1" x14ac:dyDescent="0.25">
      <c r="A9203"/>
      <c r="B9203"/>
      <c r="C9203"/>
      <c r="D9203"/>
      <c r="E9203"/>
      <c r="F9203"/>
    </row>
    <row r="9204" spans="1:6" ht="21" customHeight="1" x14ac:dyDescent="0.25">
      <c r="A9204"/>
      <c r="B9204"/>
      <c r="C9204"/>
      <c r="D9204"/>
      <c r="E9204"/>
      <c r="F9204"/>
    </row>
    <row r="9205" spans="1:6" ht="21" customHeight="1" x14ac:dyDescent="0.25">
      <c r="A9205"/>
      <c r="B9205"/>
      <c r="C9205"/>
      <c r="D9205"/>
      <c r="E9205"/>
      <c r="F9205"/>
    </row>
    <row r="9206" spans="1:6" ht="21" customHeight="1" x14ac:dyDescent="0.25">
      <c r="A9206"/>
      <c r="B9206"/>
      <c r="C9206"/>
      <c r="D9206"/>
      <c r="E9206"/>
      <c r="F9206"/>
    </row>
    <row r="9207" spans="1:6" ht="21" customHeight="1" x14ac:dyDescent="0.25">
      <c r="A9207"/>
      <c r="B9207"/>
      <c r="C9207"/>
      <c r="D9207"/>
      <c r="E9207"/>
      <c r="F9207"/>
    </row>
    <row r="9208" spans="1:6" ht="21" customHeight="1" x14ac:dyDescent="0.25">
      <c r="A9208"/>
      <c r="B9208"/>
      <c r="C9208"/>
      <c r="D9208"/>
      <c r="E9208"/>
      <c r="F9208"/>
    </row>
    <row r="9209" spans="1:6" ht="21" customHeight="1" x14ac:dyDescent="0.25">
      <c r="A9209"/>
      <c r="B9209"/>
      <c r="C9209"/>
      <c r="D9209"/>
      <c r="E9209"/>
      <c r="F9209"/>
    </row>
    <row r="9210" spans="1:6" ht="21" customHeight="1" x14ac:dyDescent="0.25">
      <c r="A9210"/>
      <c r="B9210"/>
      <c r="C9210"/>
      <c r="D9210"/>
      <c r="E9210"/>
      <c r="F9210"/>
    </row>
    <row r="9211" spans="1:6" ht="21" customHeight="1" x14ac:dyDescent="0.25">
      <c r="A9211"/>
      <c r="B9211"/>
      <c r="C9211"/>
      <c r="D9211"/>
      <c r="E9211"/>
      <c r="F9211"/>
    </row>
    <row r="9212" spans="1:6" ht="21" customHeight="1" x14ac:dyDescent="0.25">
      <c r="A9212"/>
      <c r="B9212"/>
      <c r="C9212"/>
      <c r="D9212"/>
      <c r="E9212"/>
      <c r="F9212"/>
    </row>
    <row r="9213" spans="1:6" ht="21" customHeight="1" x14ac:dyDescent="0.25">
      <c r="A9213"/>
      <c r="B9213"/>
      <c r="C9213"/>
      <c r="D9213"/>
      <c r="E9213"/>
      <c r="F9213"/>
    </row>
    <row r="9214" spans="1:6" ht="39" customHeight="1" x14ac:dyDescent="0.25">
      <c r="A9214"/>
      <c r="B9214"/>
      <c r="C9214"/>
      <c r="D9214"/>
      <c r="E9214"/>
      <c r="F9214"/>
    </row>
    <row r="9215" spans="1:6" ht="21" customHeight="1" x14ac:dyDescent="0.25">
      <c r="A9215"/>
      <c r="B9215"/>
      <c r="C9215"/>
      <c r="D9215"/>
      <c r="E9215"/>
      <c r="F9215"/>
    </row>
    <row r="9216" spans="1:6" ht="23.1" customHeight="1" x14ac:dyDescent="0.25">
      <c r="A9216"/>
      <c r="B9216"/>
      <c r="C9216"/>
      <c r="D9216"/>
      <c r="E9216"/>
      <c r="F9216"/>
    </row>
    <row r="9217" spans="1:6" ht="21" customHeight="1" x14ac:dyDescent="0.25">
      <c r="A9217"/>
      <c r="B9217"/>
      <c r="C9217"/>
      <c r="D9217"/>
      <c r="E9217"/>
      <c r="F9217"/>
    </row>
    <row r="9218" spans="1:6" ht="21" customHeight="1" x14ac:dyDescent="0.25">
      <c r="A9218"/>
      <c r="B9218"/>
      <c r="C9218"/>
      <c r="D9218"/>
      <c r="E9218"/>
      <c r="F9218"/>
    </row>
    <row r="9219" spans="1:6" ht="21" customHeight="1" x14ac:dyDescent="0.25">
      <c r="A9219"/>
      <c r="B9219"/>
      <c r="C9219"/>
      <c r="D9219"/>
      <c r="E9219"/>
      <c r="F9219"/>
    </row>
    <row r="9220" spans="1:6" ht="21" customHeight="1" x14ac:dyDescent="0.25">
      <c r="A9220"/>
      <c r="B9220"/>
      <c r="C9220"/>
      <c r="D9220"/>
      <c r="E9220"/>
      <c r="F9220"/>
    </row>
    <row r="9221" spans="1:6" ht="21" customHeight="1" x14ac:dyDescent="0.25">
      <c r="A9221"/>
      <c r="B9221"/>
      <c r="C9221"/>
      <c r="D9221"/>
      <c r="E9221"/>
      <c r="F9221"/>
    </row>
    <row r="9222" spans="1:6" ht="21" customHeight="1" x14ac:dyDescent="0.25">
      <c r="A9222"/>
      <c r="B9222"/>
      <c r="C9222"/>
      <c r="D9222"/>
      <c r="E9222"/>
      <c r="F9222"/>
    </row>
    <row r="9223" spans="1:6" ht="39" customHeight="1" x14ac:dyDescent="0.25">
      <c r="A9223"/>
      <c r="B9223"/>
      <c r="C9223"/>
      <c r="D9223"/>
      <c r="E9223"/>
      <c r="F9223"/>
    </row>
    <row r="9224" spans="1:6" ht="39" customHeight="1" x14ac:dyDescent="0.25">
      <c r="A9224"/>
      <c r="B9224"/>
      <c r="C9224"/>
      <c r="D9224"/>
      <c r="E9224"/>
      <c r="F9224"/>
    </row>
    <row r="9225" spans="1:6" ht="39" customHeight="1" x14ac:dyDescent="0.25">
      <c r="A9225"/>
      <c r="B9225"/>
      <c r="C9225"/>
      <c r="D9225"/>
      <c r="E9225"/>
      <c r="F9225"/>
    </row>
    <row r="9226" spans="1:6" ht="21" customHeight="1" x14ac:dyDescent="0.25">
      <c r="A9226"/>
      <c r="B9226"/>
      <c r="C9226"/>
      <c r="D9226"/>
      <c r="E9226"/>
      <c r="F9226"/>
    </row>
    <row r="9227" spans="1:6" ht="21" customHeight="1" x14ac:dyDescent="0.25">
      <c r="A9227"/>
      <c r="B9227"/>
      <c r="C9227"/>
      <c r="D9227"/>
      <c r="E9227"/>
      <c r="F9227"/>
    </row>
    <row r="9228" spans="1:6" ht="21" customHeight="1" x14ac:dyDescent="0.25">
      <c r="A9228"/>
      <c r="B9228"/>
      <c r="C9228"/>
      <c r="D9228"/>
      <c r="E9228"/>
      <c r="F9228"/>
    </row>
    <row r="9229" spans="1:6" ht="21" customHeight="1" x14ac:dyDescent="0.25">
      <c r="A9229"/>
      <c r="B9229"/>
      <c r="C9229"/>
      <c r="D9229"/>
      <c r="E9229"/>
      <c r="F9229"/>
    </row>
    <row r="9230" spans="1:6" ht="21" customHeight="1" x14ac:dyDescent="0.25">
      <c r="A9230"/>
      <c r="B9230"/>
      <c r="C9230"/>
      <c r="D9230"/>
      <c r="E9230"/>
      <c r="F9230"/>
    </row>
    <row r="9231" spans="1:6" ht="21" customHeight="1" x14ac:dyDescent="0.25">
      <c r="A9231"/>
      <c r="B9231"/>
      <c r="C9231"/>
      <c r="D9231"/>
      <c r="E9231"/>
      <c r="F9231"/>
    </row>
    <row r="9232" spans="1:6" ht="21" customHeight="1" x14ac:dyDescent="0.25">
      <c r="A9232"/>
      <c r="B9232"/>
      <c r="C9232"/>
      <c r="D9232"/>
      <c r="E9232"/>
      <c r="F9232"/>
    </row>
    <row r="9233" spans="1:6" ht="21" customHeight="1" x14ac:dyDescent="0.25">
      <c r="A9233"/>
      <c r="B9233"/>
      <c r="C9233"/>
      <c r="D9233"/>
      <c r="E9233"/>
      <c r="F9233"/>
    </row>
    <row r="9234" spans="1:6" ht="21" customHeight="1" x14ac:dyDescent="0.25">
      <c r="A9234"/>
      <c r="B9234"/>
      <c r="C9234"/>
      <c r="D9234"/>
      <c r="E9234"/>
      <c r="F9234"/>
    </row>
    <row r="9235" spans="1:6" ht="21" customHeight="1" x14ac:dyDescent="0.25">
      <c r="A9235"/>
      <c r="B9235"/>
      <c r="C9235"/>
      <c r="D9235"/>
      <c r="E9235"/>
      <c r="F9235"/>
    </row>
    <row r="9236" spans="1:6" ht="21" customHeight="1" x14ac:dyDescent="0.25">
      <c r="A9236"/>
      <c r="B9236"/>
      <c r="C9236"/>
      <c r="D9236"/>
      <c r="E9236"/>
      <c r="F9236"/>
    </row>
    <row r="9237" spans="1:6" ht="21" customHeight="1" x14ac:dyDescent="0.25">
      <c r="A9237"/>
      <c r="B9237"/>
      <c r="C9237"/>
      <c r="D9237"/>
      <c r="E9237"/>
      <c r="F9237"/>
    </row>
    <row r="9238" spans="1:6" ht="21" customHeight="1" x14ac:dyDescent="0.25">
      <c r="A9238"/>
      <c r="B9238"/>
      <c r="C9238"/>
      <c r="D9238"/>
      <c r="E9238"/>
      <c r="F9238"/>
    </row>
    <row r="9239" spans="1:6" ht="21" customHeight="1" x14ac:dyDescent="0.25">
      <c r="A9239"/>
      <c r="B9239"/>
      <c r="C9239"/>
      <c r="D9239"/>
      <c r="E9239"/>
      <c r="F9239"/>
    </row>
    <row r="9240" spans="1:6" ht="21" customHeight="1" x14ac:dyDescent="0.25">
      <c r="A9240"/>
      <c r="B9240"/>
      <c r="C9240"/>
      <c r="D9240"/>
      <c r="E9240"/>
      <c r="F9240"/>
    </row>
    <row r="9241" spans="1:6" ht="21" customHeight="1" x14ac:dyDescent="0.25">
      <c r="A9241"/>
      <c r="B9241"/>
      <c r="C9241"/>
      <c r="D9241"/>
      <c r="E9241"/>
      <c r="F9241"/>
    </row>
    <row r="9242" spans="1:6" ht="21" customHeight="1" x14ac:dyDescent="0.25">
      <c r="A9242"/>
      <c r="B9242"/>
      <c r="C9242"/>
      <c r="D9242"/>
      <c r="E9242"/>
      <c r="F9242"/>
    </row>
    <row r="9243" spans="1:6" ht="21" customHeight="1" x14ac:dyDescent="0.25">
      <c r="A9243"/>
      <c r="B9243"/>
      <c r="C9243"/>
      <c r="D9243"/>
      <c r="E9243"/>
      <c r="F9243"/>
    </row>
  </sheetData>
  <mergeCells count="745">
    <mergeCell ref="A538:F538"/>
    <mergeCell ref="A523:F523"/>
    <mergeCell ref="A531:F531"/>
    <mergeCell ref="A518:F518"/>
    <mergeCell ref="A524:F524"/>
    <mergeCell ref="A525:F525"/>
    <mergeCell ref="A526:F526"/>
    <mergeCell ref="A528:F528"/>
    <mergeCell ref="A529:F529"/>
    <mergeCell ref="A1749:F1749"/>
    <mergeCell ref="A532:F532"/>
    <mergeCell ref="A542:F542"/>
    <mergeCell ref="A501:F501"/>
    <mergeCell ref="A512:F512"/>
    <mergeCell ref="A543:F543"/>
    <mergeCell ref="A536:F536"/>
    <mergeCell ref="A516:F516"/>
    <mergeCell ref="A517:F517"/>
    <mergeCell ref="A534:F534"/>
    <mergeCell ref="A527:F527"/>
    <mergeCell ref="A519:F519"/>
    <mergeCell ref="A520:F520"/>
    <mergeCell ref="A504:F504"/>
    <mergeCell ref="A510:F510"/>
    <mergeCell ref="A511:F511"/>
    <mergeCell ref="A513:F513"/>
    <mergeCell ref="A535:F535"/>
    <mergeCell ref="A508:F508"/>
    <mergeCell ref="A507:F507"/>
    <mergeCell ref="A522:F522"/>
    <mergeCell ref="A540:F540"/>
    <mergeCell ref="A541:F541"/>
    <mergeCell ref="A544:F544"/>
    <mergeCell ref="A1685:F1685"/>
    <mergeCell ref="A1477:F1477"/>
    <mergeCell ref="A1484:F1484"/>
    <mergeCell ref="A1343:F1343"/>
    <mergeCell ref="A1350:F1350"/>
    <mergeCell ref="A1572:F1572"/>
    <mergeCell ref="A1577:F1577"/>
    <mergeCell ref="A1586:F1586"/>
    <mergeCell ref="A1594:F1594"/>
    <mergeCell ref="A1601:F1601"/>
    <mergeCell ref="A1606:F1606"/>
    <mergeCell ref="A1611:F1611"/>
    <mergeCell ref="A1621:F1621"/>
    <mergeCell ref="A1627:F1627"/>
    <mergeCell ref="A1633:F1633"/>
    <mergeCell ref="A1640:F1640"/>
    <mergeCell ref="A1679:F1679"/>
    <mergeCell ref="A1673:F1673"/>
    <mergeCell ref="A1667:F1667"/>
    <mergeCell ref="A1515:F1515"/>
    <mergeCell ref="A1522:F1522"/>
    <mergeCell ref="A613:F613"/>
    <mergeCell ref="A481:F481"/>
    <mergeCell ref="A482:F482"/>
    <mergeCell ref="A514:F514"/>
    <mergeCell ref="A503:F503"/>
    <mergeCell ref="A533:F533"/>
    <mergeCell ref="A1653:F1653"/>
    <mergeCell ref="A1660:F1660"/>
    <mergeCell ref="A1509:F1509"/>
    <mergeCell ref="A870:F870"/>
    <mergeCell ref="A879:F879"/>
    <mergeCell ref="A888:F888"/>
    <mergeCell ref="A895:F895"/>
    <mergeCell ref="A902:F902"/>
    <mergeCell ref="A908:F908"/>
    <mergeCell ref="A914:F914"/>
    <mergeCell ref="A1355:F1355"/>
    <mergeCell ref="A1364:F1364"/>
    <mergeCell ref="A1084:F1084"/>
    <mergeCell ref="A920:F920"/>
    <mergeCell ref="A1161:F1161"/>
    <mergeCell ref="A1076:F1076"/>
    <mergeCell ref="A1253:F1253"/>
    <mergeCell ref="A1263:F1263"/>
    <mergeCell ref="A454:F454"/>
    <mergeCell ref="A460:F460"/>
    <mergeCell ref="A464:F464"/>
    <mergeCell ref="A461:F461"/>
    <mergeCell ref="A462:F462"/>
    <mergeCell ref="A463:F463"/>
    <mergeCell ref="A479:F479"/>
    <mergeCell ref="A467:F467"/>
    <mergeCell ref="A465:F465"/>
    <mergeCell ref="A466:F466"/>
    <mergeCell ref="A470:F470"/>
    <mergeCell ref="A468:F468"/>
    <mergeCell ref="A469:F469"/>
    <mergeCell ref="A478:F478"/>
    <mergeCell ref="A471:F471"/>
    <mergeCell ref="A509:F509"/>
    <mergeCell ref="A537:F537"/>
    <mergeCell ref="A475:F475"/>
    <mergeCell ref="A486:F486"/>
    <mergeCell ref="A476:F476"/>
    <mergeCell ref="A477:F477"/>
    <mergeCell ref="A485:F485"/>
    <mergeCell ref="A483:F483"/>
    <mergeCell ref="A484:F484"/>
    <mergeCell ref="A488:F488"/>
    <mergeCell ref="A489:F489"/>
    <mergeCell ref="A496:F496"/>
    <mergeCell ref="A506:F506"/>
    <mergeCell ref="A492:F492"/>
    <mergeCell ref="A493:F493"/>
    <mergeCell ref="A495:F495"/>
    <mergeCell ref="A494:F494"/>
    <mergeCell ref="A498:F498"/>
    <mergeCell ref="A499:F499"/>
    <mergeCell ref="A500:F500"/>
    <mergeCell ref="A502:F502"/>
    <mergeCell ref="A505:F505"/>
    <mergeCell ref="A258:F258"/>
    <mergeCell ref="A487:F487"/>
    <mergeCell ref="A305:F305"/>
    <mergeCell ref="A306:F306"/>
    <mergeCell ref="A307:F307"/>
    <mergeCell ref="A310:F310"/>
    <mergeCell ref="A334:F334"/>
    <mergeCell ref="A335:F335"/>
    <mergeCell ref="A336:F336"/>
    <mergeCell ref="A309:F309"/>
    <mergeCell ref="A311:F311"/>
    <mergeCell ref="A313:F313"/>
    <mergeCell ref="A314:F314"/>
    <mergeCell ref="A312:F312"/>
    <mergeCell ref="A319:F319"/>
    <mergeCell ref="A320:F320"/>
    <mergeCell ref="A385:F385"/>
    <mergeCell ref="A377:F377"/>
    <mergeCell ref="A374:F374"/>
    <mergeCell ref="A370:F370"/>
    <mergeCell ref="A371:F371"/>
    <mergeCell ref="A373:F373"/>
    <mergeCell ref="A375:F375"/>
    <mergeCell ref="A443:F443"/>
    <mergeCell ref="A329:F329"/>
    <mergeCell ref="A199:F199"/>
    <mergeCell ref="A200:F200"/>
    <mergeCell ref="A267:F267"/>
    <mergeCell ref="A266:F266"/>
    <mergeCell ref="A273:F273"/>
    <mergeCell ref="A293:F293"/>
    <mergeCell ref="A294:F294"/>
    <mergeCell ref="A295:F295"/>
    <mergeCell ref="A283:F283"/>
    <mergeCell ref="A281:F281"/>
    <mergeCell ref="A282:F282"/>
    <mergeCell ref="A280:F280"/>
    <mergeCell ref="A276:F276"/>
    <mergeCell ref="A277:F277"/>
    <mergeCell ref="A278:F278"/>
    <mergeCell ref="A225:F225"/>
    <mergeCell ref="A248:F248"/>
    <mergeCell ref="A249:F249"/>
    <mergeCell ref="A250:F250"/>
    <mergeCell ref="A256:F256"/>
    <mergeCell ref="A288:F288"/>
    <mergeCell ref="A254:F254"/>
    <mergeCell ref="A255:F255"/>
    <mergeCell ref="A304:F304"/>
    <mergeCell ref="A379:F379"/>
    <mergeCell ref="A365:F365"/>
    <mergeCell ref="A353:F353"/>
    <mergeCell ref="A354:F354"/>
    <mergeCell ref="A355:F355"/>
    <mergeCell ref="A367:F367"/>
    <mergeCell ref="A369:F369"/>
    <mergeCell ref="A321:F321"/>
    <mergeCell ref="A322:F322"/>
    <mergeCell ref="A326:F326"/>
    <mergeCell ref="A327:F327"/>
    <mergeCell ref="A325:F325"/>
    <mergeCell ref="A330:F330"/>
    <mergeCell ref="A331:F331"/>
    <mergeCell ref="A357:F357"/>
    <mergeCell ref="A358:F358"/>
    <mergeCell ref="A372:F372"/>
    <mergeCell ref="A352:F352"/>
    <mergeCell ref="A361:F361"/>
    <mergeCell ref="A368:F368"/>
    <mergeCell ref="A337:F337"/>
    <mergeCell ref="A332:F332"/>
    <mergeCell ref="A328:F328"/>
    <mergeCell ref="A150:F150"/>
    <mergeCell ref="A151:F151"/>
    <mergeCell ref="A185:F185"/>
    <mergeCell ref="A186:F186"/>
    <mergeCell ref="A188:F188"/>
    <mergeCell ref="A315:F315"/>
    <mergeCell ref="A316:F316"/>
    <mergeCell ref="A189:F189"/>
    <mergeCell ref="A196:F196"/>
    <mergeCell ref="A204:F204"/>
    <mergeCell ref="A195:F195"/>
    <mergeCell ref="A197:F197"/>
    <mergeCell ref="A198:F198"/>
    <mergeCell ref="A240:F240"/>
    <mergeCell ref="A241:F241"/>
    <mergeCell ref="A242:F242"/>
    <mergeCell ref="A243:F243"/>
    <mergeCell ref="A211:F211"/>
    <mergeCell ref="A221:F221"/>
    <mergeCell ref="A222:F222"/>
    <mergeCell ref="A223:F223"/>
    <mergeCell ref="A224:F224"/>
    <mergeCell ref="A192:F192"/>
    <mergeCell ref="A193:F193"/>
    <mergeCell ref="A129:F129"/>
    <mergeCell ref="A134:F134"/>
    <mergeCell ref="A141:F141"/>
    <mergeCell ref="A119:F119"/>
    <mergeCell ref="A120:F120"/>
    <mergeCell ref="A135:F135"/>
    <mergeCell ref="A136:F136"/>
    <mergeCell ref="A137:F137"/>
    <mergeCell ref="A138:F138"/>
    <mergeCell ref="A123:F123"/>
    <mergeCell ref="A270:F270"/>
    <mergeCell ref="A183:F183"/>
    <mergeCell ref="A184:F184"/>
    <mergeCell ref="A133:F133"/>
    <mergeCell ref="A124:F124"/>
    <mergeCell ref="A125:F125"/>
    <mergeCell ref="A126:F126"/>
    <mergeCell ref="A116:F116"/>
    <mergeCell ref="A380:F380"/>
    <mergeCell ref="A268:F268"/>
    <mergeCell ref="A269:F269"/>
    <mergeCell ref="A247:F247"/>
    <mergeCell ref="A233:F233"/>
    <mergeCell ref="A341:F341"/>
    <mergeCell ref="A356:F356"/>
    <mergeCell ref="A291:F291"/>
    <mergeCell ref="A286:F286"/>
    <mergeCell ref="A317:F317"/>
    <mergeCell ref="A318:F318"/>
    <mergeCell ref="A251:F251"/>
    <mergeCell ref="A246:F246"/>
    <mergeCell ref="A252:F252"/>
    <mergeCell ref="A260:F260"/>
    <mergeCell ref="A262:F262"/>
    <mergeCell ref="A303:F303"/>
    <mergeCell ref="A301:F301"/>
    <mergeCell ref="A296:F296"/>
    <mergeCell ref="A292:F292"/>
    <mergeCell ref="A284:F284"/>
    <mergeCell ref="A285:F285"/>
    <mergeCell ref="A297:F297"/>
    <mergeCell ref="A298:F298"/>
    <mergeCell ref="A299:F299"/>
    <mergeCell ref="A289:F289"/>
    <mergeCell ref="A302:F302"/>
    <mergeCell ref="A388:F388"/>
    <mergeCell ref="A389:F389"/>
    <mergeCell ref="A362:F362"/>
    <mergeCell ref="A363:F363"/>
    <mergeCell ref="A364:F364"/>
    <mergeCell ref="A382:F382"/>
    <mergeCell ref="A257:F257"/>
    <mergeCell ref="A194:F194"/>
    <mergeCell ref="A347:F347"/>
    <mergeCell ref="A348:F348"/>
    <mergeCell ref="A349:F349"/>
    <mergeCell ref="A351:F351"/>
    <mergeCell ref="A350:F350"/>
    <mergeCell ref="A259:F259"/>
    <mergeCell ref="A287:F287"/>
    <mergeCell ref="A290:F290"/>
    <mergeCell ref="A342:F342"/>
    <mergeCell ref="A343:F343"/>
    <mergeCell ref="A344:F344"/>
    <mergeCell ref="A345:F345"/>
    <mergeCell ref="A274:F274"/>
    <mergeCell ref="A275:F275"/>
    <mergeCell ref="A264:F264"/>
    <mergeCell ref="A300:F300"/>
    <mergeCell ref="A452:F452"/>
    <mergeCell ref="A450:F450"/>
    <mergeCell ref="A338:F338"/>
    <mergeCell ref="A333:F333"/>
    <mergeCell ref="A324:F324"/>
    <mergeCell ref="A308:F308"/>
    <mergeCell ref="A360:F360"/>
    <mergeCell ref="A366:F366"/>
    <mergeCell ref="A323:F323"/>
    <mergeCell ref="A444:F444"/>
    <mergeCell ref="A445:F445"/>
    <mergeCell ref="A446:F446"/>
    <mergeCell ref="A447:F447"/>
    <mergeCell ref="A448:F448"/>
    <mergeCell ref="A428:F428"/>
    <mergeCell ref="A433:F433"/>
    <mergeCell ref="A346:F346"/>
    <mergeCell ref="A339:F339"/>
    <mergeCell ref="A340:F340"/>
    <mergeCell ref="A423:F423"/>
    <mergeCell ref="A416:F416"/>
    <mergeCell ref="A417:F417"/>
    <mergeCell ref="A396:F396"/>
    <mergeCell ref="A397:F397"/>
    <mergeCell ref="A35:F35"/>
    <mergeCell ref="A36:F36"/>
    <mergeCell ref="A37:F37"/>
    <mergeCell ref="A100:F100"/>
    <mergeCell ref="A90:F90"/>
    <mergeCell ref="A87:F87"/>
    <mergeCell ref="A88:F88"/>
    <mergeCell ref="A78:F78"/>
    <mergeCell ref="A81:F81"/>
    <mergeCell ref="A82:F82"/>
    <mergeCell ref="A83:F83"/>
    <mergeCell ref="A89:F89"/>
    <mergeCell ref="A79:F79"/>
    <mergeCell ref="A80:F80"/>
    <mergeCell ref="A75:F75"/>
    <mergeCell ref="A77:F77"/>
    <mergeCell ref="A70:F70"/>
    <mergeCell ref="A71:F71"/>
    <mergeCell ref="A72:F72"/>
    <mergeCell ref="A40:F40"/>
    <mergeCell ref="A91:F91"/>
    <mergeCell ref="A97:F97"/>
    <mergeCell ref="A98:F98"/>
    <mergeCell ref="A99:F99"/>
    <mergeCell ref="A39:F39"/>
    <mergeCell ref="A60:F60"/>
    <mergeCell ref="A55:F55"/>
    <mergeCell ref="A45:F45"/>
    <mergeCell ref="A49:F49"/>
    <mergeCell ref="A50:F50"/>
    <mergeCell ref="A265:F265"/>
    <mergeCell ref="A263:F263"/>
    <mergeCell ref="A261:F261"/>
    <mergeCell ref="A152:F152"/>
    <mergeCell ref="A153:F153"/>
    <mergeCell ref="A173:F173"/>
    <mergeCell ref="A169:F169"/>
    <mergeCell ref="A158:F158"/>
    <mergeCell ref="A253:F253"/>
    <mergeCell ref="A101:F101"/>
    <mergeCell ref="A180:F180"/>
    <mergeCell ref="A181:F181"/>
    <mergeCell ref="A182:F182"/>
    <mergeCell ref="A139:F139"/>
    <mergeCell ref="A140:F140"/>
    <mergeCell ref="A121:F121"/>
    <mergeCell ref="A102:F102"/>
    <mergeCell ref="A113:F113"/>
    <mergeCell ref="A1:F1"/>
    <mergeCell ref="A2:F2"/>
    <mergeCell ref="A3:F3"/>
    <mergeCell ref="A4:F4"/>
    <mergeCell ref="A5:F5"/>
    <mergeCell ref="A7:F7"/>
    <mergeCell ref="A14:F14"/>
    <mergeCell ref="A15:F15"/>
    <mergeCell ref="A16:F16"/>
    <mergeCell ref="A6:F6"/>
    <mergeCell ref="A8:F8"/>
    <mergeCell ref="A9:F9"/>
    <mergeCell ref="A10:F10"/>
    <mergeCell ref="A11:F11"/>
    <mergeCell ref="A12:F12"/>
    <mergeCell ref="A13:F13"/>
    <mergeCell ref="A92:F92"/>
    <mergeCell ref="A58:F58"/>
    <mergeCell ref="A59:F59"/>
    <mergeCell ref="A17:F17"/>
    <mergeCell ref="A86:F86"/>
    <mergeCell ref="A22:F22"/>
    <mergeCell ref="A23:F23"/>
    <mergeCell ref="A76:F76"/>
    <mergeCell ref="A69:F69"/>
    <mergeCell ref="A34:F34"/>
    <mergeCell ref="A18:F18"/>
    <mergeCell ref="A19:F19"/>
    <mergeCell ref="A20:F20"/>
    <mergeCell ref="A21:F21"/>
    <mergeCell ref="A73:F73"/>
    <mergeCell ref="A74:F74"/>
    <mergeCell ref="A68:F68"/>
    <mergeCell ref="A64:F64"/>
    <mergeCell ref="A24:F24"/>
    <mergeCell ref="A25:F25"/>
    <mergeCell ref="A44:F44"/>
    <mergeCell ref="A61:F61"/>
    <mergeCell ref="A63:F63"/>
    <mergeCell ref="A51:F51"/>
    <mergeCell ref="A26:F26"/>
    <mergeCell ref="A27:F27"/>
    <mergeCell ref="A28:F28"/>
    <mergeCell ref="A66:F66"/>
    <mergeCell ref="A67:F67"/>
    <mergeCell ref="A41:F41"/>
    <mergeCell ref="A42:F42"/>
    <mergeCell ref="A43:F43"/>
    <mergeCell ref="A46:F46"/>
    <mergeCell ref="A47:F47"/>
    <mergeCell ref="A48:F48"/>
    <mergeCell ref="A57:F57"/>
    <mergeCell ref="A56:F56"/>
    <mergeCell ref="A62:F62"/>
    <mergeCell ref="A65:F65"/>
    <mergeCell ref="A29:F29"/>
    <mergeCell ref="A30:F30"/>
    <mergeCell ref="A32:F32"/>
    <mergeCell ref="A33:F33"/>
    <mergeCell ref="A31:F31"/>
    <mergeCell ref="A38:F38"/>
    <mergeCell ref="A52:F52"/>
    <mergeCell ref="A53:F53"/>
    <mergeCell ref="A54:F54"/>
    <mergeCell ref="A104:F104"/>
    <mergeCell ref="A105:F105"/>
    <mergeCell ref="A106:F106"/>
    <mergeCell ref="A109:F109"/>
    <mergeCell ref="A111:F111"/>
    <mergeCell ref="A107:F107"/>
    <mergeCell ref="A108:F108"/>
    <mergeCell ref="A96:F96"/>
    <mergeCell ref="A95:F95"/>
    <mergeCell ref="A93:F93"/>
    <mergeCell ref="A94:F94"/>
    <mergeCell ref="A130:F130"/>
    <mergeCell ref="A131:F131"/>
    <mergeCell ref="A122:F122"/>
    <mergeCell ref="A156:F156"/>
    <mergeCell ref="A142:F142"/>
    <mergeCell ref="A144:F144"/>
    <mergeCell ref="A145:F145"/>
    <mergeCell ref="A147:F147"/>
    <mergeCell ref="A148:F148"/>
    <mergeCell ref="A146:F146"/>
    <mergeCell ref="A154:F154"/>
    <mergeCell ref="A155:F155"/>
    <mergeCell ref="A143:F143"/>
    <mergeCell ref="A149:F149"/>
    <mergeCell ref="A117:F117"/>
    <mergeCell ref="A132:F132"/>
    <mergeCell ref="A118:F118"/>
    <mergeCell ref="A110:F110"/>
    <mergeCell ref="A112:F112"/>
    <mergeCell ref="A114:F114"/>
    <mergeCell ref="A115:F115"/>
    <mergeCell ref="A103:F103"/>
    <mergeCell ref="A359:F359"/>
    <mergeCell ref="A201:F201"/>
    <mergeCell ref="A203:F203"/>
    <mergeCell ref="A206:F206"/>
    <mergeCell ref="A207:F207"/>
    <mergeCell ref="A208:F208"/>
    <mergeCell ref="A209:F209"/>
    <mergeCell ref="A215:F215"/>
    <mergeCell ref="A279:F279"/>
    <mergeCell ref="A226:F226"/>
    <mergeCell ref="A232:F232"/>
    <mergeCell ref="A214:F214"/>
    <mergeCell ref="A216:F216"/>
    <mergeCell ref="A218:F218"/>
    <mergeCell ref="A220:F220"/>
    <mergeCell ref="A219:F219"/>
    <mergeCell ref="A217:F217"/>
    <mergeCell ref="A231:F231"/>
    <mergeCell ref="A227:F227"/>
    <mergeCell ref="A212:F212"/>
    <mergeCell ref="A213:F213"/>
    <mergeCell ref="A205:F205"/>
    <mergeCell ref="A237:F237"/>
    <mergeCell ref="A238:F238"/>
    <mergeCell ref="A239:F239"/>
    <mergeCell ref="A245:F245"/>
    <mergeCell ref="A244:F244"/>
    <mergeCell ref="A157:F157"/>
    <mergeCell ref="A228:F228"/>
    <mergeCell ref="A229:F229"/>
    <mergeCell ref="A230:F230"/>
    <mergeCell ref="A234:F234"/>
    <mergeCell ref="A235:F235"/>
    <mergeCell ref="A236:F236"/>
    <mergeCell ref="A210:F210"/>
    <mergeCell ref="A165:F165"/>
    <mergeCell ref="A166:F166"/>
    <mergeCell ref="A164:F164"/>
    <mergeCell ref="A190:F190"/>
    <mergeCell ref="A191:F191"/>
    <mergeCell ref="A202:F202"/>
    <mergeCell ref="A174:F174"/>
    <mergeCell ref="A187:F187"/>
    <mergeCell ref="A420:F420"/>
    <mergeCell ref="A422:F422"/>
    <mergeCell ref="A421:F421"/>
    <mergeCell ref="A159:F159"/>
    <mergeCell ref="A160:F160"/>
    <mergeCell ref="A162:F162"/>
    <mergeCell ref="A163:F163"/>
    <mergeCell ref="A161:F161"/>
    <mergeCell ref="A178:F178"/>
    <mergeCell ref="A179:F179"/>
    <mergeCell ref="A172:F172"/>
    <mergeCell ref="A176:F176"/>
    <mergeCell ref="A175:F175"/>
    <mergeCell ref="A177:F177"/>
    <mergeCell ref="A167:F167"/>
    <mergeCell ref="A168:F168"/>
    <mergeCell ref="A378:F378"/>
    <mergeCell ref="A381:F381"/>
    <mergeCell ref="A383:F383"/>
    <mergeCell ref="A384:F384"/>
    <mergeCell ref="A376:F376"/>
    <mergeCell ref="A387:F387"/>
    <mergeCell ref="A386:F386"/>
    <mergeCell ref="A398:F398"/>
    <mergeCell ref="A399:F399"/>
    <mergeCell ref="A390:F390"/>
    <mergeCell ref="A410:F410"/>
    <mergeCell ref="A391:F391"/>
    <mergeCell ref="A395:F395"/>
    <mergeCell ref="A415:F415"/>
    <mergeCell ref="A418:F418"/>
    <mergeCell ref="A419:F419"/>
    <mergeCell ref="A400:F400"/>
    <mergeCell ref="A401:F401"/>
    <mergeCell ref="A402:F402"/>
    <mergeCell ref="A403:F403"/>
    <mergeCell ref="A404:F404"/>
    <mergeCell ref="A405:F405"/>
    <mergeCell ref="A406:F406"/>
    <mergeCell ref="A407:F407"/>
    <mergeCell ref="A409:F409"/>
    <mergeCell ref="A411:F411"/>
    <mergeCell ref="A412:F412"/>
    <mergeCell ref="A413:F413"/>
    <mergeCell ref="A414:F414"/>
    <mergeCell ref="A408:F408"/>
    <mergeCell ref="A394:F394"/>
    <mergeCell ref="A438:F438"/>
    <mergeCell ref="A439:F439"/>
    <mergeCell ref="A440:F440"/>
    <mergeCell ref="A441:F441"/>
    <mergeCell ref="A442:F442"/>
    <mergeCell ref="A430:F430"/>
    <mergeCell ref="A431:F431"/>
    <mergeCell ref="A432:F432"/>
    <mergeCell ref="A480:F480"/>
    <mergeCell ref="A449:F449"/>
    <mergeCell ref="A451:F451"/>
    <mergeCell ref="A453:F453"/>
    <mergeCell ref="A435:F435"/>
    <mergeCell ref="A434:F434"/>
    <mergeCell ref="A436:F436"/>
    <mergeCell ref="A437:F437"/>
    <mergeCell ref="A472:F472"/>
    <mergeCell ref="A473:F473"/>
    <mergeCell ref="A474:F474"/>
    <mergeCell ref="A455:F455"/>
    <mergeCell ref="A456:F456"/>
    <mergeCell ref="A457:F457"/>
    <mergeCell ref="A458:F458"/>
    <mergeCell ref="A459:F459"/>
    <mergeCell ref="A429:F429"/>
    <mergeCell ref="A424:F424"/>
    <mergeCell ref="A425:F425"/>
    <mergeCell ref="A426:F426"/>
    <mergeCell ref="A427:F427"/>
    <mergeCell ref="A1382:F1382"/>
    <mergeCell ref="A1391:F1391"/>
    <mergeCell ref="A1397:F1397"/>
    <mergeCell ref="A1403:F1403"/>
    <mergeCell ref="A989:F989"/>
    <mergeCell ref="A1001:F1001"/>
    <mergeCell ref="A1013:F1013"/>
    <mergeCell ref="A1021:F1021"/>
    <mergeCell ref="A1030:F1030"/>
    <mergeCell ref="A1040:F1040"/>
    <mergeCell ref="A1050:F1050"/>
    <mergeCell ref="A1058:F1058"/>
    <mergeCell ref="A1067:F1067"/>
    <mergeCell ref="A1127:F1127"/>
    <mergeCell ref="A1132:F1132"/>
    <mergeCell ref="A1137:F1137"/>
    <mergeCell ref="A1142:F1142"/>
    <mergeCell ref="A1147:F1147"/>
    <mergeCell ref="A1152:F1152"/>
    <mergeCell ref="A724:F724"/>
    <mergeCell ref="A733:F733"/>
    <mergeCell ref="A742:F742"/>
    <mergeCell ref="A753:F753"/>
    <mergeCell ref="A765:F765"/>
    <mergeCell ref="A780:F780"/>
    <mergeCell ref="A1755:F1755"/>
    <mergeCell ref="A789:F789"/>
    <mergeCell ref="A796:F796"/>
    <mergeCell ref="A806:F806"/>
    <mergeCell ref="A813:F813"/>
    <mergeCell ref="A823:F823"/>
    <mergeCell ref="A832:F832"/>
    <mergeCell ref="A839:F839"/>
    <mergeCell ref="A1646:F1646"/>
    <mergeCell ref="A849:F849"/>
    <mergeCell ref="A859:F859"/>
    <mergeCell ref="A1469:F1469"/>
    <mergeCell ref="A1373:F1373"/>
    <mergeCell ref="A1553:F1553"/>
    <mergeCell ref="A1711:F1711"/>
    <mergeCell ref="A1717:F1717"/>
    <mergeCell ref="A1723:F1723"/>
    <mergeCell ref="A1729:F1729"/>
    <mergeCell ref="A629:F629"/>
    <mergeCell ref="A640:F640"/>
    <mergeCell ref="A648:F648"/>
    <mergeCell ref="A672:F672"/>
    <mergeCell ref="A679:F679"/>
    <mergeCell ref="A687:F687"/>
    <mergeCell ref="A696:F696"/>
    <mergeCell ref="A704:F704"/>
    <mergeCell ref="A718:F718"/>
    <mergeCell ref="A1735:F1735"/>
    <mergeCell ref="A1743:F1743"/>
    <mergeCell ref="A1616:F1616"/>
    <mergeCell ref="A1435:F1435"/>
    <mergeCell ref="A1448:F1448"/>
    <mergeCell ref="A1455:F1455"/>
    <mergeCell ref="A1462:F1462"/>
    <mergeCell ref="A1442:F1442"/>
    <mergeCell ref="A1409:F1409"/>
    <mergeCell ref="A1415:F1415"/>
    <mergeCell ref="A1421:F1421"/>
    <mergeCell ref="A1427:F1427"/>
    <mergeCell ref="A1529:F1529"/>
    <mergeCell ref="A1490:F1490"/>
    <mergeCell ref="A1536:F1536"/>
    <mergeCell ref="A1543:F1543"/>
    <mergeCell ref="A1548:F1548"/>
    <mergeCell ref="A1562:F1562"/>
    <mergeCell ref="A1567:F1567"/>
    <mergeCell ref="A1496:F1496"/>
    <mergeCell ref="A1502:F1502"/>
    <mergeCell ref="A1691:F1691"/>
    <mergeCell ref="A1697:F1697"/>
    <mergeCell ref="A1704:F1704"/>
    <mergeCell ref="A1168:F1168"/>
    <mergeCell ref="A1176:F1176"/>
    <mergeCell ref="A1182:F1182"/>
    <mergeCell ref="A1187:F1187"/>
    <mergeCell ref="A1192:F1192"/>
    <mergeCell ref="A1198:F1198"/>
    <mergeCell ref="A1217:F1217"/>
    <mergeCell ref="A1223:F1223"/>
    <mergeCell ref="A1228:F1228"/>
    <mergeCell ref="A1203:F1203"/>
    <mergeCell ref="A1211:F1211"/>
    <mergeCell ref="A1104:F1104"/>
    <mergeCell ref="A1111:F1111"/>
    <mergeCell ref="A1122:F1122"/>
    <mergeCell ref="A926:F926"/>
    <mergeCell ref="A932:F932"/>
    <mergeCell ref="A940:F940"/>
    <mergeCell ref="A950:F950"/>
    <mergeCell ref="A958:F958"/>
    <mergeCell ref="A966:F966"/>
    <mergeCell ref="A973:F973"/>
    <mergeCell ref="A981:F981"/>
    <mergeCell ref="A1094:F1094"/>
    <mergeCell ref="A552:F552"/>
    <mergeCell ref="A553:F553"/>
    <mergeCell ref="A554:F554"/>
    <mergeCell ref="A555:F555"/>
    <mergeCell ref="A556:F556"/>
    <mergeCell ref="A557:F557"/>
    <mergeCell ref="A558:F558"/>
    <mergeCell ref="A559:F559"/>
    <mergeCell ref="A560:F560"/>
    <mergeCell ref="A561:F561"/>
    <mergeCell ref="A562:F562"/>
    <mergeCell ref="A563:F563"/>
    <mergeCell ref="A564:F564"/>
    <mergeCell ref="A565:F565"/>
    <mergeCell ref="A566:F566"/>
    <mergeCell ref="A567:F567"/>
    <mergeCell ref="A568:F568"/>
    <mergeCell ref="A569:F569"/>
    <mergeCell ref="A570:F570"/>
    <mergeCell ref="A571:F571"/>
    <mergeCell ref="A572:F572"/>
    <mergeCell ref="A573:F573"/>
    <mergeCell ref="A574:F574"/>
    <mergeCell ref="A575:F575"/>
    <mergeCell ref="A576:F576"/>
    <mergeCell ref="A577:F577"/>
    <mergeCell ref="A578:F578"/>
    <mergeCell ref="A579:F579"/>
    <mergeCell ref="A580:F580"/>
    <mergeCell ref="A581:F581"/>
    <mergeCell ref="A582:F582"/>
    <mergeCell ref="A583:F583"/>
    <mergeCell ref="A584:F584"/>
    <mergeCell ref="A585:F585"/>
    <mergeCell ref="A586:F586"/>
    <mergeCell ref="A587:F587"/>
    <mergeCell ref="A588:F588"/>
    <mergeCell ref="A589:F589"/>
    <mergeCell ref="A590:F590"/>
    <mergeCell ref="A591:F591"/>
    <mergeCell ref="A592:F592"/>
    <mergeCell ref="A593:F593"/>
    <mergeCell ref="A594:F594"/>
    <mergeCell ref="A595:F595"/>
    <mergeCell ref="A596:F596"/>
    <mergeCell ref="A597:F597"/>
    <mergeCell ref="A598:F598"/>
    <mergeCell ref="A599:F599"/>
    <mergeCell ref="A600:F600"/>
    <mergeCell ref="A601:F601"/>
    <mergeCell ref="A602:F602"/>
    <mergeCell ref="A603:F603"/>
    <mergeCell ref="A604:F604"/>
    <mergeCell ref="A605:F605"/>
    <mergeCell ref="A1763:F1763"/>
    <mergeCell ref="B1764:F1764"/>
    <mergeCell ref="B1765:F1765"/>
    <mergeCell ref="A612:F612"/>
    <mergeCell ref="A606:F606"/>
    <mergeCell ref="A607:F607"/>
    <mergeCell ref="A608:F608"/>
    <mergeCell ref="A609:F609"/>
    <mergeCell ref="A610:F610"/>
    <mergeCell ref="A611:F611"/>
    <mergeCell ref="A1238:F1238"/>
    <mergeCell ref="A1243:F1243"/>
    <mergeCell ref="A1248:F1248"/>
    <mergeCell ref="A1299:F1299"/>
    <mergeCell ref="A1306:F1306"/>
    <mergeCell ref="A1314:F1314"/>
    <mergeCell ref="A1321:F1321"/>
    <mergeCell ref="A1329:F1329"/>
    <mergeCell ref="A1336:F1336"/>
    <mergeCell ref="A1269:F1269"/>
    <mergeCell ref="A1275:F1275"/>
    <mergeCell ref="A1281:F1281"/>
    <mergeCell ref="A1290:F1290"/>
    <mergeCell ref="A1233:F1233"/>
  </mergeCells>
  <hyperlinks>
    <hyperlink ref="A1763" location="'Config'!I84" display="Настройки оформления схемы: ContourLineWeight" xr:uid="{00000000-0004-0000-0100-000000000000}"/>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P41" sqref="P41"/>
    </sheetView>
  </sheetViews>
  <sheetFormatPr defaultRowHeight="15" x14ac:dyDescent="0.25"/>
  <cols>
    <col min="1" max="36" width="4.42578125" customWidth="1"/>
  </cols>
  <sheetData>
    <row r="1" spans="1:36" ht="24" customHeight="1"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row>
    <row r="2" spans="1:36" ht="24" customHeight="1" x14ac:dyDescent="0.25">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row>
    <row r="3" spans="1:36" ht="14.1" customHeight="1" x14ac:dyDescent="0.25">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row>
    <row r="4" spans="1:36" ht="14.1" customHeight="1" x14ac:dyDescent="0.25">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row>
    <row r="5" spans="1:36" ht="14.1" customHeight="1" x14ac:dyDescent="0.2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row>
    <row r="6" spans="1:36" ht="14.1" customHeight="1"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row>
    <row r="7" spans="1:36" ht="14.1"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row>
    <row r="8" spans="1:36" ht="14.1" customHeight="1"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row>
    <row r="9" spans="1:36" ht="14.1"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row>
    <row r="10" spans="1:36" ht="14.1" customHeight="1"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row>
    <row r="11" spans="1:36" ht="14.1" customHeight="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row>
    <row r="12" spans="1:36" ht="14.1" customHeight="1"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row>
    <row r="13" spans="1:36" ht="14.1" customHeight="1"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row>
    <row r="14" spans="1:36" ht="14.1" customHeight="1"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row>
    <row r="15" spans="1:36" ht="14.1" customHeight="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row>
    <row r="16" spans="1:36" ht="14.1" customHeight="1"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row>
    <row r="17" spans="1:36" ht="14.1"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row>
    <row r="18" spans="1:36" ht="14.1" customHeight="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row>
    <row r="19" spans="1:36" ht="14.1"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row>
    <row r="20" spans="1:36" ht="14.1" customHeight="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ht="14.1" customHeight="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row>
    <row r="22" spans="1:36" ht="14.1" customHeight="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row>
    <row r="23" spans="1:36" ht="14.1" customHeight="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row>
    <row r="24" spans="1:36" ht="14.1" customHeight="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row>
    <row r="25" spans="1:36" ht="14.1"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row>
    <row r="26" spans="1:36" ht="14.1" customHeight="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row>
    <row r="27" spans="1:36" ht="14.1" customHeight="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row>
    <row r="28" spans="1:36" ht="14.1" customHeight="1"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ht="14.1" customHeight="1"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row>
    <row r="30" spans="1:36" ht="14.1" customHeigh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row>
    <row r="31" spans="1:36" ht="14.1"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row>
    <row r="32" spans="1:36" ht="14.1" customHeight="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row>
    <row r="33" spans="1:36" ht="14.1"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row>
    <row r="34" spans="1:36" ht="14.1" customHeight="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row>
    <row r="35" spans="1:36" ht="14.1" customHeight="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row>
    <row r="36" spans="1:36" ht="14.1" customHeight="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row>
    <row r="37" spans="1:36" ht="14.1" customHeight="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row>
    <row r="38" spans="1:36" ht="14.1" customHeight="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row>
    <row r="39" spans="1:36" ht="14.1" customHeight="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ht="14.1" customHeight="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row>
    <row r="41" spans="1:36" ht="14.1" customHeight="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row>
    <row r="42" spans="1:36" ht="14.1"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row>
    <row r="43" spans="1:36" ht="14.1"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row>
    <row r="44" spans="1:36" ht="14.1"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row>
    <row r="45" spans="1:36" ht="14.1"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row>
    <row r="46" spans="1:36" ht="14.1"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row>
    <row r="47" spans="1:36" ht="14.1"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row>
    <row r="48" spans="1:36" ht="14.1"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row>
    <row r="49" spans="1:36" ht="14.1"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row>
    <row r="50" spans="1:36" ht="14.1"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row>
    <row r="52" spans="1:36"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row>
    <row r="53" spans="1:36"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row>
    <row r="54" spans="1:36"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row>
    <row r="55" spans="1:36"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row>
    <row r="56" spans="1:36"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row>
    <row r="57" spans="1:36"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row>
    <row r="58" spans="1:36"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row>
    <row r="59" spans="1:36"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row>
    <row r="60" spans="1:36"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336"/>
  <sheetViews>
    <sheetView workbookViewId="0">
      <selection activeCell="B49" sqref="B49"/>
    </sheetView>
  </sheetViews>
  <sheetFormatPr defaultRowHeight="15" customHeight="1" x14ac:dyDescent="0.25"/>
  <cols>
    <col min="1" max="84" width="10.7109375" customWidth="1"/>
  </cols>
  <sheetData>
    <row r="1" spans="1:31" ht="15" customHeight="1" x14ac:dyDescent="0.25">
      <c r="A1" s="45">
        <v>1</v>
      </c>
      <c r="B1" s="198" t="s">
        <v>927</v>
      </c>
      <c r="C1" s="198"/>
      <c r="D1" s="198"/>
      <c r="E1" s="198"/>
      <c r="F1" s="35"/>
      <c r="G1" s="98">
        <v>5</v>
      </c>
      <c r="H1" s="198" t="s">
        <v>2434</v>
      </c>
      <c r="I1" s="198"/>
      <c r="J1" s="198"/>
      <c r="K1" s="198"/>
      <c r="L1" s="198"/>
      <c r="M1" s="198"/>
      <c r="N1" s="35"/>
      <c r="O1" s="35"/>
      <c r="P1" s="35"/>
      <c r="Q1" s="35"/>
      <c r="R1" s="35"/>
      <c r="S1" s="35"/>
      <c r="T1" s="35"/>
      <c r="U1" s="35"/>
      <c r="V1" s="35"/>
      <c r="W1" s="35"/>
      <c r="X1" s="35"/>
      <c r="Y1" s="35"/>
      <c r="Z1" s="35"/>
      <c r="AD1" s="2"/>
      <c r="AE1" s="2"/>
    </row>
    <row r="2" spans="1:31" ht="15" customHeight="1" x14ac:dyDescent="0.25">
      <c r="A2" s="45"/>
      <c r="B2" s="198" t="s">
        <v>928</v>
      </c>
      <c r="C2" s="198"/>
      <c r="D2" s="198"/>
      <c r="E2" s="198"/>
      <c r="F2" s="35"/>
      <c r="G2" s="98">
        <v>15</v>
      </c>
      <c r="H2" s="198" t="s">
        <v>2435</v>
      </c>
      <c r="I2" s="198"/>
      <c r="J2" s="198"/>
      <c r="K2" s="198"/>
      <c r="L2" s="198"/>
      <c r="M2" s="198"/>
      <c r="N2" s="35"/>
      <c r="O2" s="35"/>
      <c r="P2" s="35"/>
      <c r="Q2" s="35"/>
      <c r="R2" s="35"/>
      <c r="S2" s="35"/>
      <c r="T2" s="35"/>
      <c r="U2" s="35"/>
      <c r="V2" s="35"/>
      <c r="W2" s="35"/>
      <c r="X2" s="35"/>
      <c r="Y2" s="35"/>
      <c r="Z2" s="35"/>
    </row>
    <row r="3" spans="1:31" ht="15" customHeight="1" x14ac:dyDescent="0.25">
      <c r="A3" s="45">
        <v>8</v>
      </c>
      <c r="B3" s="198" t="s">
        <v>929</v>
      </c>
      <c r="C3" s="198"/>
      <c r="D3" s="198"/>
      <c r="E3" s="198"/>
      <c r="F3" s="35"/>
      <c r="G3" s="98">
        <v>206</v>
      </c>
      <c r="H3" s="198" t="s">
        <v>2436</v>
      </c>
      <c r="I3" s="198"/>
      <c r="J3" s="198"/>
      <c r="K3" s="198"/>
      <c r="L3" s="198"/>
      <c r="M3" s="198"/>
      <c r="N3" s="35"/>
      <c r="O3" s="35"/>
      <c r="P3" s="35"/>
      <c r="Q3" s="35"/>
      <c r="R3" s="35"/>
      <c r="S3" s="35"/>
      <c r="T3" s="35"/>
      <c r="U3" s="35"/>
      <c r="V3" s="35"/>
      <c r="W3" s="35"/>
      <c r="X3" s="35"/>
      <c r="Y3" s="35"/>
      <c r="Z3" s="35"/>
    </row>
    <row r="4" spans="1:31" ht="15" customHeight="1" x14ac:dyDescent="0.25">
      <c r="A4" s="45">
        <v>3.703125</v>
      </c>
      <c r="B4" s="198" t="s">
        <v>930</v>
      </c>
      <c r="C4" s="198"/>
      <c r="D4" s="198"/>
      <c r="E4" s="198"/>
      <c r="F4" s="35"/>
      <c r="G4" s="35"/>
      <c r="H4" s="35"/>
      <c r="I4" s="35"/>
      <c r="J4" s="35"/>
      <c r="K4" s="35"/>
      <c r="L4" s="35"/>
      <c r="M4" s="35"/>
      <c r="N4" s="35"/>
      <c r="O4" s="35"/>
      <c r="P4" s="35"/>
      <c r="Q4" s="35"/>
      <c r="R4" s="35"/>
      <c r="S4" s="35"/>
      <c r="T4" s="35"/>
      <c r="U4" s="35"/>
      <c r="V4" s="35"/>
      <c r="W4" s="35"/>
      <c r="X4" s="35"/>
      <c r="Y4" s="35"/>
      <c r="Z4" s="35"/>
    </row>
    <row r="5" spans="1:31" ht="15" customHeight="1" x14ac:dyDescent="0.25">
      <c r="A5" s="35"/>
      <c r="B5" s="35"/>
      <c r="C5" s="35"/>
      <c r="D5" s="35"/>
      <c r="E5" s="35"/>
      <c r="F5" s="35"/>
      <c r="G5" s="35"/>
      <c r="H5" s="35"/>
      <c r="I5" s="35"/>
      <c r="J5" s="35"/>
      <c r="K5" s="35"/>
      <c r="L5" s="35"/>
      <c r="M5" s="35"/>
      <c r="N5" s="35"/>
      <c r="O5" s="35"/>
      <c r="P5" s="35"/>
      <c r="Q5" s="35"/>
      <c r="R5" s="35"/>
      <c r="S5" s="35"/>
      <c r="T5" s="35"/>
      <c r="U5" s="35"/>
      <c r="V5" s="35"/>
      <c r="W5" s="35"/>
      <c r="X5" s="35"/>
      <c r="Y5" s="35"/>
      <c r="Z5" s="35"/>
    </row>
    <row r="6" spans="1:31" ht="15" customHeight="1" x14ac:dyDescent="0.25">
      <c r="A6" s="190" t="s">
        <v>937</v>
      </c>
      <c r="B6" s="190" t="s">
        <v>297</v>
      </c>
      <c r="C6" s="190" t="s">
        <v>938</v>
      </c>
      <c r="D6" s="190" t="s">
        <v>939</v>
      </c>
      <c r="E6" s="37"/>
      <c r="F6" s="190" t="s">
        <v>931</v>
      </c>
      <c r="G6" s="190"/>
      <c r="H6" s="190"/>
      <c r="I6" s="190"/>
      <c r="J6" s="190"/>
      <c r="K6" s="190"/>
      <c r="L6" s="190"/>
      <c r="M6" s="190"/>
      <c r="N6" s="190"/>
      <c r="O6" s="190"/>
      <c r="P6" s="37"/>
      <c r="Q6" s="190" t="s">
        <v>932</v>
      </c>
      <c r="R6" s="190"/>
      <c r="S6" s="190"/>
      <c r="T6" s="190"/>
      <c r="U6" s="190"/>
      <c r="V6" s="190"/>
      <c r="W6" s="190"/>
      <c r="X6" s="190"/>
      <c r="Y6" s="190"/>
      <c r="Z6" s="190"/>
      <c r="AB6" s="196" t="s">
        <v>976</v>
      </c>
      <c r="AC6" s="197"/>
    </row>
    <row r="7" spans="1:31" ht="15" customHeight="1" x14ac:dyDescent="0.25">
      <c r="A7" s="190"/>
      <c r="B7" s="190"/>
      <c r="C7" s="190"/>
      <c r="D7" s="190"/>
      <c r="E7" s="37"/>
      <c r="F7" s="190" t="s">
        <v>933</v>
      </c>
      <c r="G7" s="190"/>
      <c r="H7" s="190" t="s">
        <v>934</v>
      </c>
      <c r="I7" s="190"/>
      <c r="J7" s="190" t="s">
        <v>935</v>
      </c>
      <c r="K7" s="190"/>
      <c r="L7" s="190"/>
      <c r="M7" s="190"/>
      <c r="N7" s="190" t="s">
        <v>936</v>
      </c>
      <c r="O7" s="190"/>
      <c r="P7" s="37"/>
      <c r="Q7" s="190" t="s">
        <v>933</v>
      </c>
      <c r="R7" s="190"/>
      <c r="S7" s="190" t="s">
        <v>934</v>
      </c>
      <c r="T7" s="190"/>
      <c r="U7" s="190" t="s">
        <v>935</v>
      </c>
      <c r="V7" s="190"/>
      <c r="W7" s="190"/>
      <c r="X7" s="190"/>
      <c r="Y7" s="190" t="s">
        <v>936</v>
      </c>
      <c r="Z7" s="190"/>
      <c r="AB7" s="136" t="s">
        <v>977</v>
      </c>
      <c r="AC7" s="137" t="s">
        <v>352</v>
      </c>
    </row>
    <row r="8" spans="1:31" ht="15" customHeight="1" x14ac:dyDescent="0.25">
      <c r="A8" s="190"/>
      <c r="B8" s="190"/>
      <c r="C8" s="190"/>
      <c r="D8" s="190"/>
      <c r="E8" s="37"/>
      <c r="F8" s="190" t="s">
        <v>940</v>
      </c>
      <c r="G8" s="190" t="s">
        <v>941</v>
      </c>
      <c r="H8" s="190" t="s">
        <v>942</v>
      </c>
      <c r="I8" s="190" t="s">
        <v>943</v>
      </c>
      <c r="J8" s="190" t="s">
        <v>944</v>
      </c>
      <c r="K8" s="190"/>
      <c r="L8" s="190" t="s">
        <v>945</v>
      </c>
      <c r="M8" s="190"/>
      <c r="N8" s="190" t="s">
        <v>944</v>
      </c>
      <c r="O8" s="190" t="s">
        <v>945</v>
      </c>
      <c r="P8" s="37"/>
      <c r="Q8" s="190" t="s">
        <v>940</v>
      </c>
      <c r="R8" s="190" t="s">
        <v>941</v>
      </c>
      <c r="S8" s="190" t="s">
        <v>942</v>
      </c>
      <c r="T8" s="190" t="s">
        <v>943</v>
      </c>
      <c r="U8" s="190" t="s">
        <v>944</v>
      </c>
      <c r="V8" s="190"/>
      <c r="W8" s="190" t="s">
        <v>945</v>
      </c>
      <c r="X8" s="190"/>
      <c r="Y8" s="190" t="s">
        <v>944</v>
      </c>
      <c r="Z8" s="190" t="s">
        <v>945</v>
      </c>
      <c r="AB8" s="39" t="s">
        <v>634</v>
      </c>
      <c r="AC8" s="40" t="s">
        <v>978</v>
      </c>
    </row>
    <row r="9" spans="1:31" ht="15" customHeight="1" x14ac:dyDescent="0.25">
      <c r="A9" s="190"/>
      <c r="B9" s="190"/>
      <c r="C9" s="190"/>
      <c r="D9" s="190"/>
      <c r="E9" s="37"/>
      <c r="F9" s="190"/>
      <c r="G9" s="190"/>
      <c r="H9" s="190"/>
      <c r="I9" s="190"/>
      <c r="J9" s="135" t="s">
        <v>946</v>
      </c>
      <c r="K9" s="135" t="s">
        <v>947</v>
      </c>
      <c r="L9" s="135" t="s">
        <v>946</v>
      </c>
      <c r="M9" s="135" t="s">
        <v>947</v>
      </c>
      <c r="N9" s="190"/>
      <c r="O9" s="190"/>
      <c r="P9" s="37"/>
      <c r="Q9" s="190"/>
      <c r="R9" s="190"/>
      <c r="S9" s="190"/>
      <c r="T9" s="190"/>
      <c r="U9" s="135" t="s">
        <v>946</v>
      </c>
      <c r="V9" s="135" t="s">
        <v>947</v>
      </c>
      <c r="W9" s="135" t="s">
        <v>946</v>
      </c>
      <c r="X9" s="135" t="s">
        <v>947</v>
      </c>
      <c r="Y9" s="190"/>
      <c r="Z9" s="190"/>
      <c r="AB9" s="41" t="s">
        <v>636</v>
      </c>
      <c r="AC9" s="40" t="s">
        <v>979</v>
      </c>
    </row>
    <row r="10" spans="1:31" ht="15" customHeight="1" x14ac:dyDescent="0.25">
      <c r="A10" s="190"/>
      <c r="B10" s="190"/>
      <c r="C10" s="190"/>
      <c r="D10" s="190"/>
      <c r="E10" s="37"/>
      <c r="F10" s="190"/>
      <c r="G10" s="190"/>
      <c r="H10" s="190"/>
      <c r="I10" s="190"/>
      <c r="J10" s="135" t="s">
        <v>948</v>
      </c>
      <c r="K10" s="135" t="s">
        <v>949</v>
      </c>
      <c r="L10" s="135" t="s">
        <v>948</v>
      </c>
      <c r="M10" s="135" t="s">
        <v>949</v>
      </c>
      <c r="N10" s="135" t="s">
        <v>950</v>
      </c>
      <c r="O10" s="135" t="s">
        <v>950</v>
      </c>
      <c r="P10" s="37"/>
      <c r="Q10" s="190"/>
      <c r="R10" s="190"/>
      <c r="S10" s="190"/>
      <c r="T10" s="190"/>
      <c r="U10" s="135" t="s">
        <v>948</v>
      </c>
      <c r="V10" s="135" t="s">
        <v>949</v>
      </c>
      <c r="W10" s="135" t="s">
        <v>948</v>
      </c>
      <c r="X10" s="135" t="s">
        <v>949</v>
      </c>
      <c r="Y10" s="135" t="s">
        <v>950</v>
      </c>
      <c r="Z10" s="135" t="s">
        <v>950</v>
      </c>
      <c r="AB10" s="41" t="s">
        <v>637</v>
      </c>
      <c r="AC10" s="40" t="s">
        <v>980</v>
      </c>
    </row>
    <row r="11" spans="1:31" ht="15" customHeight="1" x14ac:dyDescent="0.25">
      <c r="A11" s="46" t="s">
        <v>951</v>
      </c>
      <c r="B11" s="46" t="s">
        <v>952</v>
      </c>
      <c r="C11" s="46" t="s">
        <v>953</v>
      </c>
      <c r="D11" s="46" t="s">
        <v>954</v>
      </c>
      <c r="E11" s="35"/>
      <c r="F11" s="46" t="s">
        <v>955</v>
      </c>
      <c r="G11" s="46" t="s">
        <v>956</v>
      </c>
      <c r="H11" s="46" t="s">
        <v>957</v>
      </c>
      <c r="I11" s="46" t="s">
        <v>958</v>
      </c>
      <c r="J11" s="46" t="s">
        <v>959</v>
      </c>
      <c r="K11" s="46" t="s">
        <v>960</v>
      </c>
      <c r="L11" s="46" t="s">
        <v>961</v>
      </c>
      <c r="M11" s="46" t="s">
        <v>962</v>
      </c>
      <c r="N11" s="46" t="s">
        <v>963</v>
      </c>
      <c r="O11" s="46" t="s">
        <v>964</v>
      </c>
      <c r="P11" s="35"/>
      <c r="Q11" s="46" t="s">
        <v>965</v>
      </c>
      <c r="R11" s="46" t="s">
        <v>966</v>
      </c>
      <c r="S11" s="46" t="s">
        <v>967</v>
      </c>
      <c r="T11" s="46" t="s">
        <v>968</v>
      </c>
      <c r="U11" s="46" t="s">
        <v>969</v>
      </c>
      <c r="V11" s="46" t="s">
        <v>970</v>
      </c>
      <c r="W11" s="46" t="s">
        <v>971</v>
      </c>
      <c r="X11" s="46" t="s">
        <v>972</v>
      </c>
      <c r="Y11" s="46" t="s">
        <v>973</v>
      </c>
      <c r="Z11" s="46" t="s">
        <v>974</v>
      </c>
      <c r="AB11" s="42" t="s">
        <v>638</v>
      </c>
      <c r="AC11" s="40" t="s">
        <v>981</v>
      </c>
    </row>
    <row r="12" spans="1:31" ht="15" customHeight="1" x14ac:dyDescent="0.25">
      <c r="A12" s="136" t="s">
        <v>975</v>
      </c>
      <c r="B12" s="136" t="s">
        <v>9</v>
      </c>
      <c r="C12" s="136" t="s">
        <v>9</v>
      </c>
      <c r="D12" s="136" t="s">
        <v>9</v>
      </c>
      <c r="E12" s="38"/>
      <c r="F12" s="136"/>
      <c r="G12" s="136">
        <v>1</v>
      </c>
      <c r="H12" s="136"/>
      <c r="I12" s="136"/>
      <c r="J12" s="136"/>
      <c r="K12" s="136"/>
      <c r="L12" s="136"/>
      <c r="M12" s="136"/>
      <c r="N12" s="136"/>
      <c r="O12" s="136"/>
      <c r="P12" s="38"/>
      <c r="Q12" s="50"/>
      <c r="R12" s="50">
        <v>8.9204810446849248E-2</v>
      </c>
      <c r="S12" s="50"/>
      <c r="T12" s="50"/>
      <c r="U12" s="50"/>
      <c r="V12" s="50"/>
      <c r="W12" s="50"/>
      <c r="X12" s="50"/>
      <c r="Y12" s="50"/>
      <c r="Z12" s="50"/>
      <c r="AB12" s="43" t="s">
        <v>639</v>
      </c>
      <c r="AC12" s="40" t="s">
        <v>982</v>
      </c>
    </row>
    <row r="13" spans="1:31" ht="15" customHeight="1" x14ac:dyDescent="0.25">
      <c r="A13" s="47">
        <v>1</v>
      </c>
      <c r="B13" s="48"/>
      <c r="C13" s="48" t="s">
        <v>2554</v>
      </c>
      <c r="D13" s="203" t="s">
        <v>638</v>
      </c>
      <c r="E13" s="36"/>
      <c r="F13" s="203" t="s">
        <v>638</v>
      </c>
      <c r="G13" s="199" t="s">
        <v>636</v>
      </c>
      <c r="H13" s="49" t="s">
        <v>642</v>
      </c>
      <c r="I13" s="49" t="s">
        <v>642</v>
      </c>
      <c r="J13" s="49" t="s">
        <v>642</v>
      </c>
      <c r="K13" s="49" t="s">
        <v>642</v>
      </c>
      <c r="L13" s="49" t="s">
        <v>642</v>
      </c>
      <c r="M13" s="49" t="s">
        <v>642</v>
      </c>
      <c r="N13" s="49" t="s">
        <v>642</v>
      </c>
      <c r="O13" s="49" t="s">
        <v>642</v>
      </c>
      <c r="P13" s="36"/>
      <c r="Q13" s="51"/>
      <c r="R13" s="51">
        <v>8.9204810446849248E-2</v>
      </c>
      <c r="S13" s="51"/>
      <c r="T13" s="51"/>
      <c r="U13" s="51"/>
      <c r="V13" s="51"/>
      <c r="W13" s="51"/>
      <c r="X13" s="51"/>
      <c r="Y13" s="51"/>
      <c r="Z13" s="51"/>
      <c r="AB13" s="42" t="s">
        <v>641</v>
      </c>
      <c r="AC13" s="40" t="s">
        <v>983</v>
      </c>
    </row>
    <row r="14" spans="1:31" ht="15" customHeight="1" x14ac:dyDescent="0.25">
      <c r="A14" s="47"/>
      <c r="B14" s="48"/>
      <c r="C14" s="48"/>
      <c r="D14" s="47"/>
      <c r="E14" s="36"/>
      <c r="F14" s="47"/>
      <c r="G14" s="47"/>
      <c r="H14" s="47"/>
      <c r="I14" s="47"/>
      <c r="J14" s="47"/>
      <c r="K14" s="47"/>
      <c r="L14" s="47"/>
      <c r="M14" s="47"/>
      <c r="N14" s="47"/>
      <c r="O14" s="47"/>
      <c r="P14" s="36"/>
      <c r="Q14" s="51"/>
      <c r="R14" s="51"/>
      <c r="S14" s="51"/>
      <c r="T14" s="51"/>
      <c r="U14" s="51"/>
      <c r="V14" s="51"/>
      <c r="W14" s="51"/>
      <c r="X14" s="51"/>
      <c r="Y14" s="51"/>
      <c r="Z14" s="51"/>
      <c r="AB14" s="44" t="s">
        <v>642</v>
      </c>
      <c r="AC14" s="40" t="s">
        <v>984</v>
      </c>
    </row>
    <row r="15" spans="1:31" ht="15" customHeight="1" x14ac:dyDescent="0.25">
      <c r="A15" s="47"/>
      <c r="B15" s="48"/>
      <c r="C15" s="48"/>
      <c r="D15" s="47"/>
      <c r="E15" s="36"/>
      <c r="F15" s="47"/>
      <c r="G15" s="47"/>
      <c r="H15" s="47"/>
      <c r="I15" s="47"/>
      <c r="J15" s="47"/>
      <c r="K15" s="47"/>
      <c r="L15" s="47"/>
      <c r="M15" s="47"/>
      <c r="N15" s="47"/>
      <c r="O15" s="47"/>
      <c r="P15" s="36"/>
      <c r="Q15" s="51"/>
      <c r="R15" s="51"/>
      <c r="S15" s="51"/>
      <c r="T15" s="51"/>
      <c r="U15" s="51"/>
      <c r="V15" s="51"/>
      <c r="W15" s="51"/>
      <c r="X15" s="51"/>
      <c r="Y15" s="51"/>
      <c r="Z15" s="51"/>
    </row>
    <row r="16" spans="1:31" ht="15" customHeight="1" x14ac:dyDescent="0.25">
      <c r="A16" s="47"/>
      <c r="B16" s="48"/>
      <c r="C16" s="48"/>
      <c r="D16" s="47"/>
      <c r="E16" s="36"/>
      <c r="F16" s="47"/>
      <c r="G16" s="47"/>
      <c r="H16" s="47"/>
      <c r="I16" s="47"/>
      <c r="J16" s="47"/>
      <c r="K16" s="47"/>
      <c r="L16" s="47"/>
      <c r="M16" s="47"/>
      <c r="N16" s="47"/>
      <c r="O16" s="47"/>
      <c r="P16" s="36"/>
      <c r="Q16" s="51"/>
      <c r="R16" s="51"/>
      <c r="S16" s="51"/>
      <c r="T16" s="51"/>
      <c r="U16" s="51"/>
      <c r="V16" s="51"/>
      <c r="W16" s="51"/>
      <c r="X16" s="51"/>
      <c r="Y16" s="51"/>
      <c r="Z16" s="51"/>
    </row>
    <row r="17" spans="1:26" ht="15" customHeight="1" x14ac:dyDescent="0.25">
      <c r="A17" s="47"/>
      <c r="B17" s="48"/>
      <c r="C17" s="48"/>
      <c r="D17" s="47"/>
      <c r="E17" s="36"/>
      <c r="F17" s="47"/>
      <c r="G17" s="47"/>
      <c r="H17" s="47"/>
      <c r="I17" s="47"/>
      <c r="J17" s="47"/>
      <c r="K17" s="47"/>
      <c r="L17" s="47"/>
      <c r="M17" s="47"/>
      <c r="N17" s="47"/>
      <c r="O17" s="47"/>
      <c r="P17" s="36"/>
      <c r="Q17" s="51"/>
      <c r="R17" s="51"/>
      <c r="S17" s="51"/>
      <c r="T17" s="51"/>
      <c r="U17" s="51"/>
      <c r="V17" s="51"/>
      <c r="W17" s="51"/>
      <c r="X17" s="51"/>
      <c r="Y17" s="51"/>
      <c r="Z17" s="51"/>
    </row>
    <row r="18" spans="1:26" ht="15" customHeight="1" x14ac:dyDescent="0.25">
      <c r="A18" s="47"/>
      <c r="B18" s="48"/>
      <c r="C18" s="48"/>
      <c r="D18" s="47"/>
      <c r="E18" s="36"/>
      <c r="F18" s="47"/>
      <c r="G18" s="47"/>
      <c r="H18" s="47"/>
      <c r="I18" s="47"/>
      <c r="J18" s="47"/>
      <c r="K18" s="47"/>
      <c r="L18" s="47"/>
      <c r="M18" s="47"/>
      <c r="N18" s="47"/>
      <c r="O18" s="47"/>
      <c r="P18" s="36"/>
      <c r="Q18" s="51"/>
      <c r="R18" s="51"/>
      <c r="S18" s="51"/>
      <c r="T18" s="51"/>
      <c r="U18" s="51"/>
      <c r="V18" s="51"/>
      <c r="W18" s="51"/>
      <c r="X18" s="51"/>
      <c r="Y18" s="51"/>
      <c r="Z18" s="51"/>
    </row>
    <row r="19" spans="1:26" ht="15" customHeight="1" x14ac:dyDescent="0.25">
      <c r="A19" s="47"/>
      <c r="B19" s="48"/>
      <c r="C19" s="48"/>
      <c r="D19" s="47"/>
      <c r="E19" s="36"/>
      <c r="F19" s="47"/>
      <c r="G19" s="47"/>
      <c r="H19" s="47"/>
      <c r="I19" s="47"/>
      <c r="J19" s="47"/>
      <c r="K19" s="47"/>
      <c r="L19" s="47"/>
      <c r="M19" s="47"/>
      <c r="N19" s="47"/>
      <c r="O19" s="47"/>
      <c r="P19" s="36"/>
      <c r="Q19" s="51"/>
      <c r="R19" s="51"/>
      <c r="S19" s="51"/>
      <c r="T19" s="51"/>
      <c r="U19" s="51"/>
      <c r="V19" s="51"/>
      <c r="W19" s="51"/>
      <c r="X19" s="51"/>
      <c r="Y19" s="51"/>
      <c r="Z19" s="51"/>
    </row>
    <row r="20" spans="1:26" ht="15" customHeight="1" x14ac:dyDescent="0.25">
      <c r="A20" s="47"/>
      <c r="B20" s="48"/>
      <c r="C20" s="48"/>
      <c r="D20" s="47"/>
      <c r="E20" s="36"/>
      <c r="F20" s="47"/>
      <c r="G20" s="47"/>
      <c r="H20" s="47"/>
      <c r="I20" s="47"/>
      <c r="J20" s="47"/>
      <c r="K20" s="47"/>
      <c r="L20" s="47"/>
      <c r="M20" s="47"/>
      <c r="N20" s="47"/>
      <c r="O20" s="47"/>
      <c r="P20" s="36"/>
      <c r="Q20" s="51"/>
      <c r="R20" s="51"/>
      <c r="S20" s="51"/>
      <c r="T20" s="51"/>
      <c r="U20" s="51"/>
      <c r="V20" s="51"/>
      <c r="W20" s="51"/>
      <c r="X20" s="51"/>
      <c r="Y20" s="51"/>
      <c r="Z20" s="51"/>
    </row>
    <row r="21" spans="1:26" ht="15" customHeight="1" x14ac:dyDescent="0.25">
      <c r="A21" s="47"/>
      <c r="B21" s="48"/>
      <c r="C21" s="48"/>
      <c r="D21" s="47"/>
      <c r="E21" s="36"/>
      <c r="F21" s="47"/>
      <c r="G21" s="47"/>
      <c r="H21" s="47"/>
      <c r="I21" s="47"/>
      <c r="J21" s="47"/>
      <c r="K21" s="47"/>
      <c r="L21" s="47"/>
      <c r="M21" s="47"/>
      <c r="N21" s="47"/>
      <c r="O21" s="47"/>
      <c r="P21" s="36"/>
      <c r="Q21" s="51"/>
      <c r="R21" s="51"/>
      <c r="S21" s="51"/>
      <c r="T21" s="51"/>
      <c r="U21" s="51"/>
      <c r="V21" s="51"/>
      <c r="W21" s="51"/>
      <c r="X21" s="51"/>
      <c r="Y21" s="51"/>
      <c r="Z21" s="51"/>
    </row>
    <row r="22" spans="1:26" ht="15" customHeight="1" x14ac:dyDescent="0.25">
      <c r="A22" s="47"/>
      <c r="B22" s="48"/>
      <c r="C22" s="48"/>
      <c r="D22" s="47"/>
      <c r="E22" s="36"/>
      <c r="F22" s="47"/>
      <c r="G22" s="47"/>
      <c r="H22" s="47"/>
      <c r="I22" s="47"/>
      <c r="J22" s="47"/>
      <c r="K22" s="47"/>
      <c r="L22" s="47"/>
      <c r="M22" s="47"/>
      <c r="N22" s="47"/>
      <c r="O22" s="47"/>
      <c r="P22" s="36"/>
      <c r="Q22" s="51"/>
      <c r="R22" s="51"/>
      <c r="S22" s="51"/>
      <c r="T22" s="51"/>
      <c r="U22" s="51"/>
      <c r="V22" s="51"/>
      <c r="W22" s="51"/>
      <c r="X22" s="51"/>
      <c r="Y22" s="51"/>
      <c r="Z22" s="51"/>
    </row>
    <row r="23" spans="1:26" ht="15" customHeight="1" x14ac:dyDescent="0.25">
      <c r="A23" s="47"/>
      <c r="B23" s="48"/>
      <c r="C23" s="48"/>
      <c r="D23" s="47"/>
      <c r="E23" s="36"/>
      <c r="F23" s="47"/>
      <c r="G23" s="47"/>
      <c r="H23" s="47"/>
      <c r="I23" s="47"/>
      <c r="J23" s="47"/>
      <c r="K23" s="47"/>
      <c r="L23" s="47"/>
      <c r="M23" s="47"/>
      <c r="N23" s="47"/>
      <c r="O23" s="47"/>
      <c r="P23" s="36"/>
      <c r="Q23" s="51"/>
      <c r="R23" s="51"/>
      <c r="S23" s="51"/>
      <c r="T23" s="51"/>
      <c r="U23" s="51"/>
      <c r="V23" s="51"/>
      <c r="W23" s="51"/>
      <c r="X23" s="51"/>
      <c r="Y23" s="51"/>
      <c r="Z23" s="51"/>
    </row>
    <row r="24" spans="1:26" ht="15" customHeight="1" x14ac:dyDescent="0.25">
      <c r="A24" s="47"/>
      <c r="B24" s="48"/>
      <c r="C24" s="48"/>
      <c r="D24" s="47"/>
      <c r="E24" s="36"/>
      <c r="F24" s="47"/>
      <c r="G24" s="47"/>
      <c r="H24" s="47"/>
      <c r="I24" s="47"/>
      <c r="J24" s="47"/>
      <c r="K24" s="47"/>
      <c r="L24" s="47"/>
      <c r="M24" s="47"/>
      <c r="N24" s="47"/>
      <c r="O24" s="47"/>
      <c r="P24" s="36"/>
      <c r="Q24" s="51"/>
      <c r="R24" s="51"/>
      <c r="S24" s="51"/>
      <c r="T24" s="51"/>
      <c r="U24" s="51"/>
      <c r="V24" s="51"/>
      <c r="W24" s="51"/>
      <c r="X24" s="51"/>
      <c r="Y24" s="51"/>
      <c r="Z24" s="51"/>
    </row>
    <row r="25" spans="1:26" ht="15" customHeight="1" x14ac:dyDescent="0.25">
      <c r="A25" s="47"/>
      <c r="B25" s="48"/>
      <c r="C25" s="48"/>
      <c r="D25" s="47"/>
      <c r="E25" s="36"/>
      <c r="F25" s="47"/>
      <c r="G25" s="47"/>
      <c r="H25" s="47"/>
      <c r="I25" s="47"/>
      <c r="J25" s="47"/>
      <c r="K25" s="47"/>
      <c r="L25" s="47"/>
      <c r="M25" s="47"/>
      <c r="N25" s="47"/>
      <c r="O25" s="47"/>
      <c r="P25" s="36"/>
      <c r="Q25" s="51"/>
      <c r="R25" s="51"/>
      <c r="S25" s="51"/>
      <c r="T25" s="51"/>
      <c r="U25" s="51"/>
      <c r="V25" s="51"/>
      <c r="W25" s="51"/>
      <c r="X25" s="51"/>
      <c r="Y25" s="51"/>
      <c r="Z25" s="51"/>
    </row>
    <row r="26" spans="1:26" ht="15" customHeight="1" x14ac:dyDescent="0.25">
      <c r="A26" s="47"/>
      <c r="B26" s="48"/>
      <c r="C26" s="48"/>
      <c r="D26" s="47"/>
      <c r="E26" s="36"/>
      <c r="F26" s="47"/>
      <c r="G26" s="47"/>
      <c r="H26" s="47"/>
      <c r="I26" s="47"/>
      <c r="J26" s="47"/>
      <c r="K26" s="47"/>
      <c r="L26" s="47"/>
      <c r="M26" s="47"/>
      <c r="N26" s="47"/>
      <c r="O26" s="47"/>
      <c r="P26" s="36"/>
      <c r="Q26" s="51"/>
      <c r="R26" s="51"/>
      <c r="S26" s="51"/>
      <c r="T26" s="51"/>
      <c r="U26" s="51"/>
      <c r="V26" s="51"/>
      <c r="W26" s="51"/>
      <c r="X26" s="51"/>
      <c r="Y26" s="51"/>
      <c r="Z26" s="51"/>
    </row>
    <row r="27" spans="1:26" ht="15" customHeight="1" x14ac:dyDescent="0.25">
      <c r="A27" s="47"/>
      <c r="B27" s="48"/>
      <c r="C27" s="48"/>
      <c r="D27" s="47"/>
      <c r="E27" s="36"/>
      <c r="F27" s="47"/>
      <c r="G27" s="47"/>
      <c r="H27" s="47"/>
      <c r="I27" s="47"/>
      <c r="J27" s="47"/>
      <c r="K27" s="47"/>
      <c r="L27" s="47"/>
      <c r="M27" s="47"/>
      <c r="N27" s="47"/>
      <c r="O27" s="47"/>
      <c r="P27" s="36"/>
      <c r="Q27" s="51"/>
      <c r="R27" s="51"/>
      <c r="S27" s="51"/>
      <c r="T27" s="51"/>
      <c r="U27" s="51"/>
      <c r="V27" s="51"/>
      <c r="W27" s="51"/>
      <c r="X27" s="51"/>
      <c r="Y27" s="51"/>
      <c r="Z27" s="51"/>
    </row>
    <row r="28" spans="1:26" ht="15" customHeight="1" x14ac:dyDescent="0.25">
      <c r="A28" s="47"/>
      <c r="B28" s="48"/>
      <c r="C28" s="48"/>
      <c r="D28" s="47"/>
      <c r="E28" s="36"/>
      <c r="F28" s="47"/>
      <c r="G28" s="47"/>
      <c r="H28" s="47"/>
      <c r="I28" s="47"/>
      <c r="J28" s="47"/>
      <c r="K28" s="47"/>
      <c r="L28" s="47"/>
      <c r="M28" s="47"/>
      <c r="N28" s="47"/>
      <c r="O28" s="47"/>
      <c r="P28" s="36"/>
      <c r="Q28" s="51"/>
      <c r="R28" s="51"/>
      <c r="S28" s="51"/>
      <c r="T28" s="51"/>
      <c r="U28" s="51"/>
      <c r="V28" s="51"/>
      <c r="W28" s="51"/>
      <c r="X28" s="51"/>
      <c r="Y28" s="51"/>
      <c r="Z28" s="51"/>
    </row>
    <row r="29" spans="1:26" ht="15" customHeight="1" x14ac:dyDescent="0.25">
      <c r="A29" s="47"/>
      <c r="B29" s="48"/>
      <c r="C29" s="48"/>
      <c r="D29" s="47"/>
      <c r="E29" s="36"/>
      <c r="F29" s="47"/>
      <c r="G29" s="47"/>
      <c r="H29" s="47"/>
      <c r="I29" s="47"/>
      <c r="J29" s="47"/>
      <c r="K29" s="47"/>
      <c r="L29" s="47"/>
      <c r="M29" s="47"/>
      <c r="N29" s="47"/>
      <c r="O29" s="47"/>
      <c r="P29" s="36"/>
      <c r="Q29" s="51"/>
      <c r="R29" s="51"/>
      <c r="S29" s="51"/>
      <c r="T29" s="51"/>
      <c r="U29" s="51"/>
      <c r="V29" s="51"/>
      <c r="W29" s="51"/>
      <c r="X29" s="51"/>
      <c r="Y29" s="51"/>
      <c r="Z29" s="51"/>
    </row>
    <row r="30" spans="1:26" ht="15" customHeight="1" x14ac:dyDescent="0.25">
      <c r="A30" s="47"/>
      <c r="B30" s="48"/>
      <c r="C30" s="48"/>
      <c r="D30" s="47"/>
      <c r="E30" s="36"/>
      <c r="F30" s="47"/>
      <c r="G30" s="47"/>
      <c r="H30" s="47"/>
      <c r="I30" s="47"/>
      <c r="J30" s="47"/>
      <c r="K30" s="47"/>
      <c r="L30" s="47"/>
      <c r="M30" s="47"/>
      <c r="N30" s="47"/>
      <c r="O30" s="47"/>
      <c r="P30" s="36"/>
      <c r="Q30" s="51"/>
      <c r="R30" s="51"/>
      <c r="S30" s="51"/>
      <c r="T30" s="51"/>
      <c r="U30" s="51"/>
      <c r="V30" s="51"/>
      <c r="W30" s="51"/>
      <c r="X30" s="51"/>
      <c r="Y30" s="51"/>
      <c r="Z30" s="51"/>
    </row>
    <row r="31" spans="1:26" ht="15" customHeight="1" x14ac:dyDescent="0.25">
      <c r="A31" s="47"/>
      <c r="B31" s="48"/>
      <c r="C31" s="48"/>
      <c r="D31" s="47"/>
      <c r="E31" s="36"/>
      <c r="F31" s="47"/>
      <c r="G31" s="47"/>
      <c r="H31" s="47"/>
      <c r="I31" s="47"/>
      <c r="J31" s="47"/>
      <c r="K31" s="47"/>
      <c r="L31" s="47"/>
      <c r="M31" s="47"/>
      <c r="N31" s="47"/>
      <c r="O31" s="47"/>
      <c r="P31" s="36"/>
      <c r="Q31" s="51"/>
      <c r="R31" s="51"/>
      <c r="S31" s="51"/>
      <c r="T31" s="51"/>
      <c r="U31" s="51"/>
      <c r="V31" s="51"/>
      <c r="W31" s="51"/>
      <c r="X31" s="51"/>
      <c r="Y31" s="51"/>
      <c r="Z31" s="51"/>
    </row>
    <row r="32" spans="1:26" ht="15" customHeight="1" x14ac:dyDescent="0.25">
      <c r="A32" s="47"/>
      <c r="B32" s="48"/>
      <c r="C32" s="48"/>
      <c r="D32" s="47"/>
      <c r="E32" s="36"/>
      <c r="F32" s="47"/>
      <c r="G32" s="47"/>
      <c r="H32" s="47"/>
      <c r="I32" s="47"/>
      <c r="J32" s="47"/>
      <c r="K32" s="47"/>
      <c r="L32" s="47"/>
      <c r="M32" s="47"/>
      <c r="N32" s="47"/>
      <c r="O32" s="47"/>
      <c r="P32" s="36"/>
      <c r="Q32" s="51"/>
      <c r="R32" s="51"/>
      <c r="S32" s="51"/>
      <c r="T32" s="51"/>
      <c r="U32" s="51"/>
      <c r="V32" s="51"/>
      <c r="W32" s="51"/>
      <c r="X32" s="51"/>
      <c r="Y32" s="51"/>
      <c r="Z32" s="51"/>
    </row>
    <row r="33" spans="1:49" ht="15" customHeight="1" x14ac:dyDescent="0.25">
      <c r="A33" s="47"/>
      <c r="B33" s="48"/>
      <c r="C33" s="48"/>
      <c r="D33" s="47"/>
      <c r="E33" s="36"/>
      <c r="F33" s="47"/>
      <c r="G33" s="47"/>
      <c r="H33" s="47"/>
      <c r="I33" s="47"/>
      <c r="J33" s="47"/>
      <c r="K33" s="47"/>
      <c r="L33" s="47"/>
      <c r="M33" s="47"/>
      <c r="N33" s="47"/>
      <c r="O33" s="47"/>
      <c r="P33" s="36"/>
      <c r="Q33" s="51"/>
      <c r="R33" s="51"/>
      <c r="S33" s="51"/>
      <c r="T33" s="51"/>
      <c r="U33" s="51"/>
      <c r="V33" s="51"/>
      <c r="W33" s="51"/>
      <c r="X33" s="51"/>
      <c r="Y33" s="51"/>
      <c r="Z33" s="51"/>
    </row>
    <row r="34" spans="1:49" ht="15" customHeight="1" x14ac:dyDescent="0.25">
      <c r="A34" s="47"/>
      <c r="B34" s="48"/>
      <c r="C34" s="48"/>
      <c r="D34" s="47"/>
      <c r="E34" s="36"/>
      <c r="F34" s="47"/>
      <c r="G34" s="47"/>
      <c r="H34" s="47"/>
      <c r="I34" s="47"/>
      <c r="J34" s="47"/>
      <c r="K34" s="47"/>
      <c r="L34" s="47"/>
      <c r="M34" s="47"/>
      <c r="N34" s="47"/>
      <c r="O34" s="47"/>
      <c r="P34" s="36"/>
      <c r="Q34" s="51"/>
      <c r="R34" s="51"/>
      <c r="S34" s="51"/>
      <c r="T34" s="51"/>
      <c r="U34" s="51"/>
      <c r="V34" s="51"/>
      <c r="W34" s="51"/>
      <c r="X34" s="51"/>
      <c r="Y34" s="51"/>
      <c r="Z34" s="51"/>
    </row>
    <row r="35" spans="1:49" ht="15" customHeight="1" x14ac:dyDescent="0.25">
      <c r="A35" s="47"/>
      <c r="B35" s="48"/>
      <c r="C35" s="48"/>
      <c r="D35" s="47"/>
      <c r="E35" s="36"/>
      <c r="F35" s="47"/>
      <c r="G35" s="47"/>
      <c r="H35" s="47"/>
      <c r="I35" s="47"/>
      <c r="J35" s="47"/>
      <c r="K35" s="47"/>
      <c r="L35" s="47"/>
      <c r="M35" s="47"/>
      <c r="N35" s="47"/>
      <c r="O35" s="47"/>
      <c r="P35" s="36"/>
      <c r="Q35" s="51"/>
      <c r="R35" s="51"/>
      <c r="S35" s="51"/>
      <c r="T35" s="51"/>
      <c r="U35" s="51"/>
      <c r="V35" s="51"/>
      <c r="W35" s="51"/>
      <c r="X35" s="51"/>
      <c r="Y35" s="51"/>
      <c r="Z35" s="51"/>
    </row>
    <row r="36" spans="1:49" ht="15" customHeight="1" x14ac:dyDescent="0.25">
      <c r="A36" s="47"/>
      <c r="B36" s="48"/>
      <c r="C36" s="48"/>
      <c r="D36" s="47"/>
      <c r="E36" s="36"/>
      <c r="F36" s="47"/>
      <c r="G36" s="47"/>
      <c r="H36" s="47"/>
      <c r="I36" s="47"/>
      <c r="J36" s="47"/>
      <c r="K36" s="47"/>
      <c r="L36" s="47"/>
      <c r="M36" s="47"/>
      <c r="N36" s="47"/>
      <c r="O36" s="47"/>
      <c r="P36" s="36"/>
      <c r="Q36" s="51"/>
      <c r="R36" s="51"/>
      <c r="S36" s="51"/>
      <c r="T36" s="51"/>
      <c r="U36" s="51"/>
      <c r="V36" s="51"/>
      <c r="W36" s="51"/>
      <c r="X36" s="51"/>
      <c r="Y36" s="51"/>
      <c r="Z36" s="51"/>
    </row>
    <row r="37" spans="1:49" ht="15" customHeight="1" x14ac:dyDescent="0.25">
      <c r="A37" s="47"/>
      <c r="B37" s="48"/>
      <c r="C37" s="48"/>
      <c r="D37" s="47"/>
      <c r="E37" s="36"/>
      <c r="F37" s="47"/>
      <c r="G37" s="47"/>
      <c r="H37" s="47"/>
      <c r="I37" s="47"/>
      <c r="J37" s="47"/>
      <c r="K37" s="47"/>
      <c r="L37" s="47"/>
      <c r="M37" s="47"/>
      <c r="N37" s="47"/>
      <c r="O37" s="47"/>
      <c r="P37" s="36"/>
      <c r="Q37" s="51"/>
      <c r="R37" s="51"/>
      <c r="S37" s="51"/>
      <c r="T37" s="51"/>
      <c r="U37" s="51"/>
      <c r="V37" s="51"/>
      <c r="W37" s="51"/>
      <c r="X37" s="51"/>
      <c r="Y37" s="51"/>
      <c r="Z37" s="51"/>
    </row>
    <row r="38" spans="1:49" ht="15" customHeight="1" x14ac:dyDescent="0.25">
      <c r="A38" s="47"/>
      <c r="B38" s="48"/>
      <c r="C38" s="48"/>
      <c r="D38" s="47"/>
      <c r="E38" s="36"/>
      <c r="F38" s="47"/>
      <c r="G38" s="47"/>
      <c r="H38" s="47"/>
      <c r="I38" s="47"/>
      <c r="J38" s="47"/>
      <c r="K38" s="47"/>
      <c r="L38" s="47"/>
      <c r="M38" s="47"/>
      <c r="N38" s="47"/>
      <c r="O38" s="47"/>
      <c r="P38" s="36"/>
      <c r="Q38" s="51"/>
      <c r="R38" s="51"/>
      <c r="S38" s="51"/>
      <c r="T38" s="51"/>
      <c r="U38" s="51"/>
      <c r="V38" s="51"/>
      <c r="W38" s="51"/>
      <c r="X38" s="51"/>
      <c r="Y38" s="51"/>
      <c r="Z38" s="51"/>
    </row>
    <row r="39" spans="1:49" ht="15" customHeight="1" x14ac:dyDescent="0.25">
      <c r="A39" s="47"/>
      <c r="B39" s="48"/>
      <c r="C39" s="48"/>
      <c r="D39" s="47"/>
      <c r="E39" s="36"/>
      <c r="F39" s="47"/>
      <c r="G39" s="47"/>
      <c r="H39" s="47"/>
      <c r="I39" s="47"/>
      <c r="J39" s="47"/>
      <c r="K39" s="47"/>
      <c r="L39" s="47"/>
      <c r="M39" s="47"/>
      <c r="N39" s="47"/>
      <c r="O39" s="47"/>
      <c r="P39" s="36"/>
      <c r="Q39" s="51"/>
      <c r="R39" s="51"/>
      <c r="S39" s="51"/>
      <c r="T39" s="51"/>
      <c r="U39" s="51"/>
      <c r="V39" s="51"/>
      <c r="W39" s="51"/>
      <c r="X39" s="51"/>
      <c r="Y39" s="51"/>
      <c r="Z39" s="51"/>
    </row>
    <row r="40" spans="1:49" ht="15" customHeight="1" x14ac:dyDescent="0.25">
      <c r="A40" s="47"/>
      <c r="B40" s="48"/>
      <c r="C40" s="48"/>
      <c r="D40" s="47"/>
      <c r="E40" s="36"/>
      <c r="F40" s="47"/>
      <c r="G40" s="47"/>
      <c r="H40" s="47"/>
      <c r="I40" s="47"/>
      <c r="J40" s="47"/>
      <c r="K40" s="47"/>
      <c r="L40" s="47"/>
      <c r="M40" s="47"/>
      <c r="N40" s="47"/>
      <c r="O40" s="47"/>
      <c r="P40" s="36"/>
      <c r="Q40" s="51"/>
      <c r="R40" s="51"/>
      <c r="S40" s="51"/>
      <c r="T40" s="51"/>
      <c r="U40" s="51"/>
      <c r="V40" s="51"/>
      <c r="W40" s="51"/>
      <c r="X40" s="51"/>
      <c r="Y40" s="51"/>
      <c r="Z40" s="51"/>
    </row>
    <row r="41" spans="1:49" ht="15" customHeight="1" x14ac:dyDescent="0.25">
      <c r="A41" s="47"/>
      <c r="B41" s="48"/>
      <c r="C41" s="48"/>
      <c r="D41" s="47"/>
      <c r="E41" s="36"/>
      <c r="F41" s="47"/>
      <c r="G41" s="47"/>
      <c r="H41" s="47"/>
      <c r="I41" s="47"/>
      <c r="J41" s="47"/>
      <c r="K41" s="47"/>
      <c r="L41" s="47"/>
      <c r="M41" s="47"/>
      <c r="N41" s="47"/>
      <c r="O41" s="47"/>
      <c r="P41" s="36"/>
      <c r="Q41" s="51"/>
      <c r="R41" s="51"/>
      <c r="S41" s="51"/>
      <c r="T41" s="51"/>
      <c r="U41" s="51"/>
      <c r="V41" s="51"/>
      <c r="W41" s="51"/>
      <c r="X41" s="51"/>
      <c r="Y41" s="51"/>
      <c r="Z41" s="51"/>
    </row>
    <row r="42" spans="1:49" ht="15" customHeight="1" x14ac:dyDescent="0.25">
      <c r="A42" s="47"/>
      <c r="B42" s="48"/>
      <c r="C42" s="48"/>
      <c r="D42" s="47"/>
      <c r="E42" s="36"/>
      <c r="F42" s="47"/>
      <c r="G42" s="47"/>
      <c r="H42" s="47"/>
      <c r="I42" s="47"/>
      <c r="J42" s="47"/>
      <c r="K42" s="47"/>
      <c r="L42" s="47"/>
      <c r="M42" s="47"/>
      <c r="N42" s="47"/>
      <c r="O42" s="47"/>
      <c r="P42" s="36"/>
      <c r="Q42" s="51"/>
      <c r="R42" s="51"/>
      <c r="S42" s="51"/>
      <c r="T42" s="51"/>
      <c r="U42" s="51"/>
      <c r="V42" s="51"/>
      <c r="W42" s="51"/>
      <c r="X42" s="51"/>
      <c r="Y42" s="51"/>
      <c r="Z42" s="51"/>
    </row>
    <row r="44" spans="1:49" ht="15" customHeight="1" x14ac:dyDescent="0.25">
      <c r="A44" s="34" t="s">
        <v>985</v>
      </c>
      <c r="B44" s="33"/>
      <c r="C44" s="33"/>
      <c r="D44" s="33"/>
      <c r="E44" s="33"/>
      <c r="F44" s="33"/>
      <c r="G44" s="33"/>
      <c r="H44" s="33"/>
      <c r="I44" s="33"/>
      <c r="J44" s="33"/>
      <c r="K44" s="33"/>
      <c r="L44" s="33"/>
      <c r="M44" s="33"/>
      <c r="N44" s="33"/>
      <c r="O44" s="33"/>
      <c r="P44" s="33"/>
      <c r="Q44" s="33"/>
      <c r="R44" s="33"/>
      <c r="S44" s="33"/>
      <c r="T44" s="33"/>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3"/>
      <c r="AV44" s="33"/>
      <c r="AW44" s="33"/>
    </row>
    <row r="45" spans="1:49" ht="15" customHeight="1" x14ac:dyDescent="0.25">
      <c r="A45" s="187" t="s">
        <v>937</v>
      </c>
      <c r="B45" s="187" t="s">
        <v>938</v>
      </c>
      <c r="C45" s="187" t="s">
        <v>939</v>
      </c>
      <c r="D45" s="187" t="s">
        <v>986</v>
      </c>
      <c r="E45" s="187"/>
      <c r="F45" s="187"/>
      <c r="G45" s="187" t="s">
        <v>987</v>
      </c>
      <c r="H45" s="187"/>
      <c r="I45" s="187"/>
      <c r="J45" s="53"/>
      <c r="K45" s="187" t="s">
        <v>988</v>
      </c>
      <c r="L45" s="187"/>
      <c r="M45" s="187"/>
      <c r="N45" s="187"/>
      <c r="O45" s="187" t="s">
        <v>989</v>
      </c>
      <c r="P45" s="187"/>
      <c r="Q45" s="187"/>
      <c r="R45" s="187"/>
      <c r="S45" s="187"/>
      <c r="T45" s="187"/>
      <c r="U45" s="187"/>
      <c r="V45" s="187"/>
      <c r="W45" s="187"/>
      <c r="X45" s="187"/>
      <c r="Y45" s="187"/>
      <c r="Z45" s="187"/>
      <c r="AA45" s="187"/>
      <c r="AB45" s="187"/>
      <c r="AC45" s="187"/>
      <c r="AD45" s="187"/>
      <c r="AE45" s="53"/>
      <c r="AF45" s="187" t="s">
        <v>990</v>
      </c>
      <c r="AG45" s="187"/>
      <c r="AH45" s="187"/>
      <c r="AI45" s="187"/>
      <c r="AJ45" s="187"/>
      <c r="AK45" s="187"/>
      <c r="AL45" s="187"/>
      <c r="AM45" s="187"/>
      <c r="AN45" s="187"/>
      <c r="AO45" s="187"/>
      <c r="AP45" s="187"/>
      <c r="AQ45" s="187"/>
      <c r="AR45" s="187"/>
      <c r="AS45" s="187"/>
      <c r="AT45" s="187"/>
      <c r="AU45" s="187"/>
      <c r="AV45" s="187"/>
      <c r="AW45" s="187"/>
    </row>
    <row r="46" spans="1:49" ht="15" customHeight="1" x14ac:dyDescent="0.25">
      <c r="A46" s="187"/>
      <c r="B46" s="187"/>
      <c r="C46" s="187"/>
      <c r="D46" s="187"/>
      <c r="E46" s="187"/>
      <c r="F46" s="187"/>
      <c r="G46" s="187"/>
      <c r="H46" s="187"/>
      <c r="I46" s="187"/>
      <c r="J46" s="53"/>
      <c r="K46" s="187"/>
      <c r="L46" s="187"/>
      <c r="M46" s="187"/>
      <c r="N46" s="187"/>
      <c r="O46" s="187" t="s">
        <v>991</v>
      </c>
      <c r="P46" s="187"/>
      <c r="Q46" s="187"/>
      <c r="R46" s="187" t="s">
        <v>992</v>
      </c>
      <c r="S46" s="187"/>
      <c r="T46" s="187"/>
      <c r="U46" s="187"/>
      <c r="V46" s="187" t="s">
        <v>993</v>
      </c>
      <c r="W46" s="187"/>
      <c r="X46" s="187"/>
      <c r="Y46" s="187"/>
      <c r="Z46" s="187" t="s">
        <v>994</v>
      </c>
      <c r="AA46" s="187"/>
      <c r="AB46" s="187"/>
      <c r="AC46" s="187"/>
      <c r="AD46" s="187"/>
      <c r="AE46" s="53"/>
      <c r="AF46" s="187" t="s">
        <v>991</v>
      </c>
      <c r="AG46" s="187"/>
      <c r="AH46" s="187"/>
      <c r="AI46" s="187" t="s">
        <v>995</v>
      </c>
      <c r="AJ46" s="187"/>
      <c r="AK46" s="187"/>
      <c r="AL46" s="187" t="s">
        <v>996</v>
      </c>
      <c r="AM46" s="187"/>
      <c r="AN46" s="187"/>
      <c r="AO46" s="187"/>
      <c r="AP46" s="187" t="s">
        <v>992</v>
      </c>
      <c r="AQ46" s="187"/>
      <c r="AR46" s="187"/>
      <c r="AS46" s="187"/>
      <c r="AT46" s="187" t="s">
        <v>997</v>
      </c>
      <c r="AU46" s="187"/>
      <c r="AV46" s="187"/>
      <c r="AW46" s="187"/>
    </row>
    <row r="47" spans="1:49" ht="15" customHeight="1" x14ac:dyDescent="0.25">
      <c r="A47" s="188"/>
      <c r="B47" s="188"/>
      <c r="C47" s="188"/>
      <c r="D47" s="140" t="s">
        <v>998</v>
      </c>
      <c r="E47" s="140" t="s">
        <v>999</v>
      </c>
      <c r="F47" s="140" t="s">
        <v>1000</v>
      </c>
      <c r="G47" s="140" t="s">
        <v>1001</v>
      </c>
      <c r="H47" s="140" t="s">
        <v>1002</v>
      </c>
      <c r="I47" s="140" t="s">
        <v>1003</v>
      </c>
      <c r="J47" s="54"/>
      <c r="K47" s="140" t="s">
        <v>1004</v>
      </c>
      <c r="L47" s="140" t="s">
        <v>1005</v>
      </c>
      <c r="M47" s="140" t="s">
        <v>1006</v>
      </c>
      <c r="N47" s="140" t="s">
        <v>1007</v>
      </c>
      <c r="O47" s="140" t="s">
        <v>1008</v>
      </c>
      <c r="P47" s="140" t="s">
        <v>1009</v>
      </c>
      <c r="Q47" s="140" t="s">
        <v>1010</v>
      </c>
      <c r="R47" s="140" t="s">
        <v>1011</v>
      </c>
      <c r="S47" s="140" t="s">
        <v>1012</v>
      </c>
      <c r="T47" s="140" t="s">
        <v>1013</v>
      </c>
      <c r="U47" s="140" t="s">
        <v>1014</v>
      </c>
      <c r="V47" s="140" t="s">
        <v>1015</v>
      </c>
      <c r="W47" s="140" t="s">
        <v>1016</v>
      </c>
      <c r="X47" s="140" t="s">
        <v>1017</v>
      </c>
      <c r="Y47" s="140" t="s">
        <v>1018</v>
      </c>
      <c r="Z47" s="140" t="s">
        <v>1019</v>
      </c>
      <c r="AA47" s="140" t="s">
        <v>1020</v>
      </c>
      <c r="AB47" s="140" t="s">
        <v>1021</v>
      </c>
      <c r="AC47" s="140" t="s">
        <v>965</v>
      </c>
      <c r="AD47" s="140" t="s">
        <v>1022</v>
      </c>
      <c r="AE47" s="54"/>
      <c r="AF47" s="140" t="s">
        <v>1008</v>
      </c>
      <c r="AG47" s="140" t="s">
        <v>1009</v>
      </c>
      <c r="AH47" s="140" t="s">
        <v>1010</v>
      </c>
      <c r="AI47" s="140" t="s">
        <v>1023</v>
      </c>
      <c r="AJ47" s="140" t="s">
        <v>1024</v>
      </c>
      <c r="AK47" s="140" t="s">
        <v>1025</v>
      </c>
      <c r="AL47" s="140" t="s">
        <v>1026</v>
      </c>
      <c r="AM47" s="140" t="s">
        <v>1027</v>
      </c>
      <c r="AN47" s="140" t="s">
        <v>1028</v>
      </c>
      <c r="AO47" s="140" t="s">
        <v>1029</v>
      </c>
      <c r="AP47" s="140" t="s">
        <v>1030</v>
      </c>
      <c r="AQ47" s="140" t="s">
        <v>1031</v>
      </c>
      <c r="AR47" s="140" t="s">
        <v>1032</v>
      </c>
      <c r="AS47" s="140" t="s">
        <v>1033</v>
      </c>
      <c r="AT47" s="140" t="s">
        <v>1034</v>
      </c>
      <c r="AU47" s="140" t="s">
        <v>1035</v>
      </c>
      <c r="AV47" s="140" t="s">
        <v>1036</v>
      </c>
      <c r="AW47" s="140" t="s">
        <v>1037</v>
      </c>
    </row>
    <row r="48" spans="1:49" ht="15" customHeight="1" x14ac:dyDescent="0.25">
      <c r="A48" s="189"/>
      <c r="B48" s="189"/>
      <c r="C48" s="189"/>
      <c r="D48" s="141" t="s">
        <v>1038</v>
      </c>
      <c r="E48" s="141" t="s">
        <v>1039</v>
      </c>
      <c r="F48" s="141" t="s">
        <v>1040</v>
      </c>
      <c r="G48" s="141" t="s">
        <v>1038</v>
      </c>
      <c r="H48" s="141" t="s">
        <v>1039</v>
      </c>
      <c r="I48" s="141" t="s">
        <v>1040</v>
      </c>
      <c r="J48" s="52"/>
      <c r="K48" s="141" t="s">
        <v>1049</v>
      </c>
      <c r="L48" s="141" t="s">
        <v>1050</v>
      </c>
      <c r="M48" s="141" t="s">
        <v>1051</v>
      </c>
      <c r="N48" s="141" t="s">
        <v>1052</v>
      </c>
      <c r="O48" s="141" t="s">
        <v>1065</v>
      </c>
      <c r="P48" s="141" t="s">
        <v>1066</v>
      </c>
      <c r="Q48" s="141" t="s">
        <v>1067</v>
      </c>
      <c r="R48" s="141" t="s">
        <v>1053</v>
      </c>
      <c r="S48" s="141" t="s">
        <v>1054</v>
      </c>
      <c r="T48" s="141" t="s">
        <v>1055</v>
      </c>
      <c r="U48" s="141" t="s">
        <v>1056</v>
      </c>
      <c r="V48" s="141" t="s">
        <v>1057</v>
      </c>
      <c r="W48" s="141" t="s">
        <v>1058</v>
      </c>
      <c r="X48" s="141" t="s">
        <v>1059</v>
      </c>
      <c r="Y48" s="141" t="s">
        <v>1060</v>
      </c>
      <c r="Z48" s="141" t="s">
        <v>1041</v>
      </c>
      <c r="AA48" s="141" t="s">
        <v>1042</v>
      </c>
      <c r="AB48" s="141" t="s">
        <v>1043</v>
      </c>
      <c r="AC48" s="141" t="s">
        <v>1044</v>
      </c>
      <c r="AD48" s="141" t="s">
        <v>1045</v>
      </c>
      <c r="AE48" s="52"/>
      <c r="AF48" s="141" t="s">
        <v>1065</v>
      </c>
      <c r="AG48" s="141" t="s">
        <v>1066</v>
      </c>
      <c r="AH48" s="141" t="s">
        <v>1067</v>
      </c>
      <c r="AI48" s="141" t="s">
        <v>1046</v>
      </c>
      <c r="AJ48" s="141" t="s">
        <v>296</v>
      </c>
      <c r="AK48" s="141" t="s">
        <v>1047</v>
      </c>
      <c r="AL48" s="141" t="s">
        <v>1061</v>
      </c>
      <c r="AM48" s="141" t="s">
        <v>1062</v>
      </c>
      <c r="AN48" s="141" t="s">
        <v>1063</v>
      </c>
      <c r="AO48" s="141" t="s">
        <v>1064</v>
      </c>
      <c r="AP48" s="141" t="s">
        <v>1053</v>
      </c>
      <c r="AQ48" s="141" t="s">
        <v>1054</v>
      </c>
      <c r="AR48" s="141" t="s">
        <v>1055</v>
      </c>
      <c r="AS48" s="141" t="s">
        <v>1056</v>
      </c>
      <c r="AT48" s="141" t="s">
        <v>1041</v>
      </c>
      <c r="AU48" s="141" t="s">
        <v>1042</v>
      </c>
      <c r="AV48" s="141" t="s">
        <v>1048</v>
      </c>
      <c r="AW48" s="141" t="s">
        <v>1045</v>
      </c>
    </row>
    <row r="49" spans="1:49" ht="15" customHeight="1" x14ac:dyDescent="0.25">
      <c r="A49" s="57">
        <v>1</v>
      </c>
      <c r="B49" s="58" t="s">
        <v>2554</v>
      </c>
      <c r="C49" s="204" t="s">
        <v>638</v>
      </c>
      <c r="D49" s="55">
        <v>1000</v>
      </c>
      <c r="E49" s="55">
        <v>100</v>
      </c>
      <c r="F49" s="55">
        <v>0</v>
      </c>
      <c r="G49" s="55">
        <v>1000</v>
      </c>
      <c r="H49" s="55">
        <v>100</v>
      </c>
      <c r="I49" s="55">
        <v>0</v>
      </c>
      <c r="J49" s="56"/>
      <c r="K49" s="59">
        <v>-3.5000000000000001E-3</v>
      </c>
      <c r="L49" s="59"/>
      <c r="M49" s="59">
        <v>-2.5000000000000001E-2</v>
      </c>
      <c r="N49" s="59">
        <v>2.5000000000000001E-2</v>
      </c>
      <c r="O49" s="59">
        <v>-16.654282693080056</v>
      </c>
      <c r="P49" s="60">
        <v>0.21462724614060236</v>
      </c>
      <c r="Q49" s="60">
        <v>2.2892726129063133E-17</v>
      </c>
      <c r="R49" s="59">
        <v>-43.482688460655353</v>
      </c>
      <c r="S49" s="59"/>
      <c r="T49" s="59">
        <v>-40.263279768546312</v>
      </c>
      <c r="U49" s="59">
        <v>6.9547143823862037</v>
      </c>
      <c r="V49" s="55">
        <v>-15.54875</v>
      </c>
      <c r="W49" s="55"/>
      <c r="X49" s="55">
        <v>-354.65</v>
      </c>
      <c r="Y49" s="55">
        <v>354.65</v>
      </c>
      <c r="Z49" s="55">
        <v>0.30000000000000004</v>
      </c>
      <c r="AA49" s="55">
        <v>0.22759631171044256</v>
      </c>
      <c r="AB49" s="57" t="s">
        <v>9</v>
      </c>
      <c r="AC49" s="55"/>
      <c r="AD49" s="204" t="s">
        <v>638</v>
      </c>
      <c r="AE49" s="56"/>
      <c r="AF49" s="59">
        <v>-7.6634356095795452E-4</v>
      </c>
      <c r="AG49" s="60">
        <v>2.1869251512320214E-5</v>
      </c>
      <c r="AH49" s="60">
        <v>7.5446008385238649E-19</v>
      </c>
      <c r="AI49" s="57" t="s">
        <v>2413</v>
      </c>
      <c r="AJ49" s="57" t="s">
        <v>303</v>
      </c>
      <c r="AK49" s="57" t="s">
        <v>598</v>
      </c>
      <c r="AL49" s="55">
        <v>8.9204810446849248E-2</v>
      </c>
      <c r="AM49" s="55">
        <v>89.204810446849251</v>
      </c>
      <c r="AN49" s="55">
        <v>8.920481044712492</v>
      </c>
      <c r="AO49" s="55">
        <v>0</v>
      </c>
      <c r="AP49" s="59">
        <v>-3.4999999999980381E-3</v>
      </c>
      <c r="AQ49" s="59"/>
      <c r="AR49" s="59">
        <v>-3.1719612273131779E-3</v>
      </c>
      <c r="AS49" s="59">
        <v>1.6392741053972691E-3</v>
      </c>
      <c r="AT49" s="55">
        <v>0.30000000000000687</v>
      </c>
      <c r="AU49" s="55">
        <v>0.18504205713333646</v>
      </c>
      <c r="AV49" s="55">
        <v>8.9204810446849248E-2</v>
      </c>
      <c r="AW49" s="200" t="s">
        <v>636</v>
      </c>
    </row>
    <row r="50" spans="1:49" ht="15" customHeight="1" x14ac:dyDescent="0.25">
      <c r="A50" s="57"/>
      <c r="B50" s="58"/>
      <c r="C50" s="57"/>
      <c r="D50" s="55"/>
      <c r="E50" s="55"/>
      <c r="F50" s="55"/>
      <c r="G50" s="55"/>
      <c r="H50" s="55"/>
      <c r="I50" s="55"/>
      <c r="J50" s="56"/>
      <c r="K50" s="59"/>
      <c r="L50" s="59"/>
      <c r="M50" s="59"/>
      <c r="N50" s="59"/>
      <c r="O50" s="59"/>
      <c r="P50" s="60"/>
      <c r="Q50" s="60"/>
      <c r="R50" s="59"/>
      <c r="S50" s="59"/>
      <c r="T50" s="59"/>
      <c r="U50" s="59"/>
      <c r="V50" s="55"/>
      <c r="W50" s="55"/>
      <c r="X50" s="55"/>
      <c r="Y50" s="55"/>
      <c r="Z50" s="55"/>
      <c r="AA50" s="55"/>
      <c r="AB50" s="57"/>
      <c r="AC50" s="55"/>
      <c r="AD50" s="57"/>
      <c r="AE50" s="56"/>
      <c r="AF50" s="59"/>
      <c r="AG50" s="60"/>
      <c r="AH50" s="60"/>
      <c r="AI50" s="57"/>
      <c r="AJ50" s="57"/>
      <c r="AK50" s="57"/>
      <c r="AL50" s="55"/>
      <c r="AM50" s="55"/>
      <c r="AN50" s="55"/>
      <c r="AO50" s="55"/>
      <c r="AP50" s="59"/>
      <c r="AQ50" s="59"/>
      <c r="AR50" s="59"/>
      <c r="AS50" s="59"/>
      <c r="AT50" s="55"/>
      <c r="AU50" s="55"/>
      <c r="AV50" s="55"/>
      <c r="AW50" s="57"/>
    </row>
    <row r="51" spans="1:49" ht="15" customHeight="1" x14ac:dyDescent="0.25">
      <c r="A51" s="57"/>
      <c r="B51" s="58"/>
      <c r="C51" s="57"/>
      <c r="D51" s="55"/>
      <c r="E51" s="55"/>
      <c r="F51" s="55"/>
      <c r="G51" s="55"/>
      <c r="H51" s="55"/>
      <c r="I51" s="55"/>
      <c r="J51" s="56"/>
      <c r="K51" s="59"/>
      <c r="L51" s="59"/>
      <c r="M51" s="59"/>
      <c r="N51" s="59"/>
      <c r="O51" s="59"/>
      <c r="P51" s="60"/>
      <c r="Q51" s="60"/>
      <c r="R51" s="59"/>
      <c r="S51" s="59"/>
      <c r="T51" s="59"/>
      <c r="U51" s="59"/>
      <c r="V51" s="55"/>
      <c r="W51" s="55"/>
      <c r="X51" s="55"/>
      <c r="Y51" s="55"/>
      <c r="Z51" s="55"/>
      <c r="AA51" s="55"/>
      <c r="AB51" s="57"/>
      <c r="AC51" s="55"/>
      <c r="AD51" s="57"/>
      <c r="AE51" s="56"/>
      <c r="AF51" s="59"/>
      <c r="AG51" s="60"/>
      <c r="AH51" s="60"/>
      <c r="AI51" s="57"/>
      <c r="AJ51" s="57"/>
      <c r="AK51" s="57"/>
      <c r="AL51" s="55"/>
      <c r="AM51" s="55"/>
      <c r="AN51" s="55"/>
      <c r="AO51" s="55"/>
      <c r="AP51" s="59"/>
      <c r="AQ51" s="59"/>
      <c r="AR51" s="59"/>
      <c r="AS51" s="59"/>
      <c r="AT51" s="55"/>
      <c r="AU51" s="55"/>
      <c r="AV51" s="55"/>
      <c r="AW51" s="57"/>
    </row>
    <row r="52" spans="1:49" ht="15" customHeight="1" x14ac:dyDescent="0.25">
      <c r="A52" s="57"/>
      <c r="B52" s="58"/>
      <c r="C52" s="57"/>
      <c r="D52" s="55"/>
      <c r="E52" s="55"/>
      <c r="F52" s="55"/>
      <c r="G52" s="55"/>
      <c r="H52" s="55"/>
      <c r="I52" s="55"/>
      <c r="J52" s="56"/>
      <c r="K52" s="59"/>
      <c r="L52" s="59"/>
      <c r="M52" s="59"/>
      <c r="N52" s="59"/>
      <c r="O52" s="59"/>
      <c r="P52" s="60"/>
      <c r="Q52" s="60"/>
      <c r="R52" s="59"/>
      <c r="S52" s="59"/>
      <c r="T52" s="59"/>
      <c r="U52" s="59"/>
      <c r="V52" s="55"/>
      <c r="W52" s="55"/>
      <c r="X52" s="55"/>
      <c r="Y52" s="55"/>
      <c r="Z52" s="55"/>
      <c r="AA52" s="55"/>
      <c r="AB52" s="57"/>
      <c r="AC52" s="55"/>
      <c r="AD52" s="57"/>
      <c r="AE52" s="56"/>
      <c r="AF52" s="59"/>
      <c r="AG52" s="60"/>
      <c r="AH52" s="60"/>
      <c r="AI52" s="57"/>
      <c r="AJ52" s="57"/>
      <c r="AK52" s="57"/>
      <c r="AL52" s="55"/>
      <c r="AM52" s="55"/>
      <c r="AN52" s="55"/>
      <c r="AO52" s="55"/>
      <c r="AP52" s="59"/>
      <c r="AQ52" s="59"/>
      <c r="AR52" s="59"/>
      <c r="AS52" s="59"/>
      <c r="AT52" s="55"/>
      <c r="AU52" s="55"/>
      <c r="AV52" s="55"/>
      <c r="AW52" s="57"/>
    </row>
    <row r="53" spans="1:49" ht="15" customHeight="1" x14ac:dyDescent="0.25">
      <c r="A53" s="57"/>
      <c r="B53" s="58"/>
      <c r="C53" s="57"/>
      <c r="D53" s="55"/>
      <c r="E53" s="55"/>
      <c r="F53" s="55"/>
      <c r="G53" s="55"/>
      <c r="H53" s="55"/>
      <c r="I53" s="55"/>
      <c r="J53" s="56"/>
      <c r="K53" s="59"/>
      <c r="L53" s="59"/>
      <c r="M53" s="59"/>
      <c r="N53" s="59"/>
      <c r="O53" s="59"/>
      <c r="P53" s="60"/>
      <c r="Q53" s="60"/>
      <c r="R53" s="59"/>
      <c r="S53" s="59"/>
      <c r="T53" s="59"/>
      <c r="U53" s="59"/>
      <c r="V53" s="55"/>
      <c r="W53" s="55"/>
      <c r="X53" s="55"/>
      <c r="Y53" s="55"/>
      <c r="Z53" s="55"/>
      <c r="AA53" s="55"/>
      <c r="AB53" s="57"/>
      <c r="AC53" s="55"/>
      <c r="AD53" s="57"/>
      <c r="AE53" s="56"/>
      <c r="AF53" s="59"/>
      <c r="AG53" s="60"/>
      <c r="AH53" s="60"/>
      <c r="AI53" s="57"/>
      <c r="AJ53" s="57"/>
      <c r="AK53" s="57"/>
      <c r="AL53" s="55"/>
      <c r="AM53" s="55"/>
      <c r="AN53" s="55"/>
      <c r="AO53" s="55"/>
      <c r="AP53" s="59"/>
      <c r="AQ53" s="59"/>
      <c r="AR53" s="59"/>
      <c r="AS53" s="59"/>
      <c r="AT53" s="55"/>
      <c r="AU53" s="55"/>
      <c r="AV53" s="55"/>
      <c r="AW53" s="57"/>
    </row>
    <row r="54" spans="1:49" ht="15" customHeight="1" x14ac:dyDescent="0.25">
      <c r="A54" s="57"/>
      <c r="B54" s="58"/>
      <c r="C54" s="57"/>
      <c r="D54" s="55"/>
      <c r="E54" s="55"/>
      <c r="F54" s="55"/>
      <c r="G54" s="55"/>
      <c r="H54" s="55"/>
      <c r="I54" s="55"/>
      <c r="J54" s="56"/>
      <c r="K54" s="59"/>
      <c r="L54" s="59"/>
      <c r="M54" s="59"/>
      <c r="N54" s="59"/>
      <c r="O54" s="59"/>
      <c r="P54" s="60"/>
      <c r="Q54" s="60"/>
      <c r="R54" s="59"/>
      <c r="S54" s="59"/>
      <c r="T54" s="59"/>
      <c r="U54" s="59"/>
      <c r="V54" s="55"/>
      <c r="W54" s="55"/>
      <c r="X54" s="55"/>
      <c r="Y54" s="55"/>
      <c r="Z54" s="55"/>
      <c r="AA54" s="55"/>
      <c r="AB54" s="57"/>
      <c r="AC54" s="55"/>
      <c r="AD54" s="57"/>
      <c r="AE54" s="56"/>
      <c r="AF54" s="59"/>
      <c r="AG54" s="60"/>
      <c r="AH54" s="60"/>
      <c r="AI54" s="57"/>
      <c r="AJ54" s="57"/>
      <c r="AK54" s="57"/>
      <c r="AL54" s="55"/>
      <c r="AM54" s="55"/>
      <c r="AN54" s="55"/>
      <c r="AO54" s="55"/>
      <c r="AP54" s="59"/>
      <c r="AQ54" s="59"/>
      <c r="AR54" s="59"/>
      <c r="AS54" s="59"/>
      <c r="AT54" s="55"/>
      <c r="AU54" s="55"/>
      <c r="AV54" s="55"/>
      <c r="AW54" s="57"/>
    </row>
    <row r="55" spans="1:49" ht="15" customHeight="1" x14ac:dyDescent="0.25">
      <c r="A55" s="57"/>
      <c r="B55" s="58"/>
      <c r="C55" s="57"/>
      <c r="D55" s="55"/>
      <c r="E55" s="55"/>
      <c r="F55" s="55"/>
      <c r="G55" s="55"/>
      <c r="H55" s="55"/>
      <c r="I55" s="55"/>
      <c r="J55" s="56"/>
      <c r="K55" s="59"/>
      <c r="L55" s="59"/>
      <c r="M55" s="59"/>
      <c r="N55" s="59"/>
      <c r="O55" s="59"/>
      <c r="P55" s="60"/>
      <c r="Q55" s="60"/>
      <c r="R55" s="59"/>
      <c r="S55" s="59"/>
      <c r="T55" s="59"/>
      <c r="U55" s="59"/>
      <c r="V55" s="55"/>
      <c r="W55" s="55"/>
      <c r="X55" s="55"/>
      <c r="Y55" s="55"/>
      <c r="Z55" s="55"/>
      <c r="AA55" s="55"/>
      <c r="AB55" s="57"/>
      <c r="AC55" s="55"/>
      <c r="AD55" s="57"/>
      <c r="AE55" s="56"/>
      <c r="AF55" s="59"/>
      <c r="AG55" s="60"/>
      <c r="AH55" s="60"/>
      <c r="AI55" s="57"/>
      <c r="AJ55" s="57"/>
      <c r="AK55" s="57"/>
      <c r="AL55" s="55"/>
      <c r="AM55" s="55"/>
      <c r="AN55" s="55"/>
      <c r="AO55" s="55"/>
      <c r="AP55" s="59"/>
      <c r="AQ55" s="59"/>
      <c r="AR55" s="59"/>
      <c r="AS55" s="59"/>
      <c r="AT55" s="55"/>
      <c r="AU55" s="55"/>
      <c r="AV55" s="55"/>
      <c r="AW55" s="57"/>
    </row>
    <row r="56" spans="1:49" ht="15" customHeight="1" x14ac:dyDescent="0.25">
      <c r="A56" s="57"/>
      <c r="B56" s="58"/>
      <c r="C56" s="57"/>
      <c r="D56" s="55"/>
      <c r="E56" s="55"/>
      <c r="F56" s="55"/>
      <c r="G56" s="55"/>
      <c r="H56" s="55"/>
      <c r="I56" s="55"/>
      <c r="J56" s="56"/>
      <c r="K56" s="59"/>
      <c r="L56" s="59"/>
      <c r="M56" s="59"/>
      <c r="N56" s="59"/>
      <c r="O56" s="59"/>
      <c r="P56" s="60"/>
      <c r="Q56" s="60"/>
      <c r="R56" s="59"/>
      <c r="S56" s="59"/>
      <c r="T56" s="59"/>
      <c r="U56" s="59"/>
      <c r="V56" s="55"/>
      <c r="W56" s="55"/>
      <c r="X56" s="55"/>
      <c r="Y56" s="55"/>
      <c r="Z56" s="55"/>
      <c r="AA56" s="55"/>
      <c r="AB56" s="57"/>
      <c r="AC56" s="55"/>
      <c r="AD56" s="57"/>
      <c r="AE56" s="56"/>
      <c r="AF56" s="59"/>
      <c r="AG56" s="60"/>
      <c r="AH56" s="60"/>
      <c r="AI56" s="57"/>
      <c r="AJ56" s="57"/>
      <c r="AK56" s="57"/>
      <c r="AL56" s="55"/>
      <c r="AM56" s="55"/>
      <c r="AN56" s="55"/>
      <c r="AO56" s="55"/>
      <c r="AP56" s="59"/>
      <c r="AQ56" s="59"/>
      <c r="AR56" s="59"/>
      <c r="AS56" s="59"/>
      <c r="AT56" s="55"/>
      <c r="AU56" s="55"/>
      <c r="AV56" s="55"/>
      <c r="AW56" s="57"/>
    </row>
    <row r="57" spans="1:49" ht="15" customHeight="1" x14ac:dyDescent="0.25">
      <c r="A57" s="57"/>
      <c r="B57" s="58"/>
      <c r="C57" s="57"/>
      <c r="D57" s="55"/>
      <c r="E57" s="55"/>
      <c r="F57" s="55"/>
      <c r="G57" s="55"/>
      <c r="H57" s="55"/>
      <c r="I57" s="55"/>
      <c r="J57" s="56"/>
      <c r="K57" s="59"/>
      <c r="L57" s="59"/>
      <c r="M57" s="59"/>
      <c r="N57" s="59"/>
      <c r="O57" s="59"/>
      <c r="P57" s="60"/>
      <c r="Q57" s="60"/>
      <c r="R57" s="59"/>
      <c r="S57" s="59"/>
      <c r="T57" s="59"/>
      <c r="U57" s="59"/>
      <c r="V57" s="55"/>
      <c r="W57" s="55"/>
      <c r="X57" s="55"/>
      <c r="Y57" s="55"/>
      <c r="Z57" s="55"/>
      <c r="AA57" s="55"/>
      <c r="AB57" s="57"/>
      <c r="AC57" s="55"/>
      <c r="AD57" s="57"/>
      <c r="AE57" s="56"/>
      <c r="AF57" s="59"/>
      <c r="AG57" s="60"/>
      <c r="AH57" s="60"/>
      <c r="AI57" s="57"/>
      <c r="AJ57" s="57"/>
      <c r="AK57" s="57"/>
      <c r="AL57" s="55"/>
      <c r="AM57" s="55"/>
      <c r="AN57" s="55"/>
      <c r="AO57" s="55"/>
      <c r="AP57" s="59"/>
      <c r="AQ57" s="59"/>
      <c r="AR57" s="59"/>
      <c r="AS57" s="59"/>
      <c r="AT57" s="55"/>
      <c r="AU57" s="55"/>
      <c r="AV57" s="55"/>
      <c r="AW57" s="57"/>
    </row>
    <row r="58" spans="1:49" ht="15" customHeight="1" x14ac:dyDescent="0.25">
      <c r="A58" s="57"/>
      <c r="B58" s="58"/>
      <c r="C58" s="57"/>
      <c r="D58" s="55"/>
      <c r="E58" s="55"/>
      <c r="F58" s="55"/>
      <c r="G58" s="55"/>
      <c r="H58" s="55"/>
      <c r="I58" s="55"/>
      <c r="J58" s="56"/>
      <c r="K58" s="59"/>
      <c r="L58" s="59"/>
      <c r="M58" s="59"/>
      <c r="N58" s="59"/>
      <c r="O58" s="59"/>
      <c r="P58" s="60"/>
      <c r="Q58" s="60"/>
      <c r="R58" s="59"/>
      <c r="S58" s="59"/>
      <c r="T58" s="59"/>
      <c r="U58" s="59"/>
      <c r="V58" s="55"/>
      <c r="W58" s="55"/>
      <c r="X58" s="55"/>
      <c r="Y58" s="55"/>
      <c r="Z58" s="55"/>
      <c r="AA58" s="55"/>
      <c r="AB58" s="57"/>
      <c r="AC58" s="55"/>
      <c r="AD58" s="57"/>
      <c r="AE58" s="56"/>
      <c r="AF58" s="59"/>
      <c r="AG58" s="60"/>
      <c r="AH58" s="60"/>
      <c r="AI58" s="57"/>
      <c r="AJ58" s="57"/>
      <c r="AK58" s="57"/>
      <c r="AL58" s="55"/>
      <c r="AM58" s="55"/>
      <c r="AN58" s="55"/>
      <c r="AO58" s="55"/>
      <c r="AP58" s="59"/>
      <c r="AQ58" s="59"/>
      <c r="AR58" s="59"/>
      <c r="AS58" s="59"/>
      <c r="AT58" s="55"/>
      <c r="AU58" s="55"/>
      <c r="AV58" s="55"/>
      <c r="AW58" s="57"/>
    </row>
    <row r="59" spans="1:49" ht="15" customHeight="1" x14ac:dyDescent="0.25">
      <c r="A59" s="57"/>
      <c r="B59" s="58"/>
      <c r="C59" s="57"/>
      <c r="D59" s="55"/>
      <c r="E59" s="55"/>
      <c r="F59" s="55"/>
      <c r="G59" s="55"/>
      <c r="H59" s="55"/>
      <c r="I59" s="55"/>
      <c r="J59" s="56"/>
      <c r="K59" s="59"/>
      <c r="L59" s="59"/>
      <c r="M59" s="59"/>
      <c r="N59" s="59"/>
      <c r="O59" s="59"/>
      <c r="P59" s="60"/>
      <c r="Q59" s="60"/>
      <c r="R59" s="59"/>
      <c r="S59" s="59"/>
      <c r="T59" s="59"/>
      <c r="U59" s="59"/>
      <c r="V59" s="55"/>
      <c r="W59" s="55"/>
      <c r="X59" s="55"/>
      <c r="Y59" s="55"/>
      <c r="Z59" s="55"/>
      <c r="AA59" s="55"/>
      <c r="AB59" s="57"/>
      <c r="AC59" s="55"/>
      <c r="AD59" s="57"/>
      <c r="AE59" s="56"/>
      <c r="AF59" s="59"/>
      <c r="AG59" s="60"/>
      <c r="AH59" s="60"/>
      <c r="AI59" s="57"/>
      <c r="AJ59" s="57"/>
      <c r="AK59" s="57"/>
      <c r="AL59" s="55"/>
      <c r="AM59" s="55"/>
      <c r="AN59" s="55"/>
      <c r="AO59" s="55"/>
      <c r="AP59" s="59"/>
      <c r="AQ59" s="59"/>
      <c r="AR59" s="59"/>
      <c r="AS59" s="59"/>
      <c r="AT59" s="55"/>
      <c r="AU59" s="55"/>
      <c r="AV59" s="55"/>
      <c r="AW59" s="57"/>
    </row>
    <row r="60" spans="1:49" ht="15" customHeight="1" x14ac:dyDescent="0.25">
      <c r="A60" s="57"/>
      <c r="B60" s="58"/>
      <c r="C60" s="57"/>
      <c r="D60" s="55"/>
      <c r="E60" s="55"/>
      <c r="F60" s="55"/>
      <c r="G60" s="55"/>
      <c r="H60" s="55"/>
      <c r="I60" s="55"/>
      <c r="J60" s="56"/>
      <c r="K60" s="59"/>
      <c r="L60" s="59"/>
      <c r="M60" s="59"/>
      <c r="N60" s="59"/>
      <c r="O60" s="59"/>
      <c r="P60" s="60"/>
      <c r="Q60" s="60"/>
      <c r="R60" s="59"/>
      <c r="S60" s="59"/>
      <c r="T60" s="59"/>
      <c r="U60" s="59"/>
      <c r="V60" s="55"/>
      <c r="W60" s="55"/>
      <c r="X60" s="55"/>
      <c r="Y60" s="55"/>
      <c r="Z60" s="55"/>
      <c r="AA60" s="55"/>
      <c r="AB60" s="57"/>
      <c r="AC60" s="55"/>
      <c r="AD60" s="57"/>
      <c r="AE60" s="56"/>
      <c r="AF60" s="59"/>
      <c r="AG60" s="60"/>
      <c r="AH60" s="60"/>
      <c r="AI60" s="57"/>
      <c r="AJ60" s="57"/>
      <c r="AK60" s="57"/>
      <c r="AL60" s="55"/>
      <c r="AM60" s="55"/>
      <c r="AN60" s="55"/>
      <c r="AO60" s="55"/>
      <c r="AP60" s="59"/>
      <c r="AQ60" s="59"/>
      <c r="AR60" s="59"/>
      <c r="AS60" s="59"/>
      <c r="AT60" s="55"/>
      <c r="AU60" s="55"/>
      <c r="AV60" s="55"/>
      <c r="AW60" s="57"/>
    </row>
    <row r="61" spans="1:49" ht="15" customHeight="1" x14ac:dyDescent="0.25">
      <c r="A61" s="57"/>
      <c r="B61" s="58"/>
      <c r="C61" s="57"/>
      <c r="D61" s="55"/>
      <c r="E61" s="55"/>
      <c r="F61" s="55"/>
      <c r="G61" s="55"/>
      <c r="H61" s="55"/>
      <c r="I61" s="55"/>
      <c r="J61" s="56"/>
      <c r="K61" s="59"/>
      <c r="L61" s="59"/>
      <c r="M61" s="59"/>
      <c r="N61" s="59"/>
      <c r="O61" s="59"/>
      <c r="P61" s="60"/>
      <c r="Q61" s="60"/>
      <c r="R61" s="59"/>
      <c r="S61" s="59"/>
      <c r="T61" s="59"/>
      <c r="U61" s="59"/>
      <c r="V61" s="55"/>
      <c r="W61" s="55"/>
      <c r="X61" s="55"/>
      <c r="Y61" s="55"/>
      <c r="Z61" s="55"/>
      <c r="AA61" s="55"/>
      <c r="AB61" s="57"/>
      <c r="AC61" s="55"/>
      <c r="AD61" s="57"/>
      <c r="AE61" s="56"/>
      <c r="AF61" s="59"/>
      <c r="AG61" s="60"/>
      <c r="AH61" s="60"/>
      <c r="AI61" s="57"/>
      <c r="AJ61" s="57"/>
      <c r="AK61" s="57"/>
      <c r="AL61" s="55"/>
      <c r="AM61" s="55"/>
      <c r="AN61" s="55"/>
      <c r="AO61" s="55"/>
      <c r="AP61" s="59"/>
      <c r="AQ61" s="59"/>
      <c r="AR61" s="59"/>
      <c r="AS61" s="59"/>
      <c r="AT61" s="55"/>
      <c r="AU61" s="55"/>
      <c r="AV61" s="55"/>
      <c r="AW61" s="57"/>
    </row>
    <row r="62" spans="1:49" ht="15" customHeight="1" x14ac:dyDescent="0.25">
      <c r="A62" s="57"/>
      <c r="B62" s="58"/>
      <c r="C62" s="57"/>
      <c r="D62" s="55"/>
      <c r="E62" s="55"/>
      <c r="F62" s="55"/>
      <c r="G62" s="55"/>
      <c r="H62" s="55"/>
      <c r="I62" s="55"/>
      <c r="J62" s="56"/>
      <c r="K62" s="59"/>
      <c r="L62" s="59"/>
      <c r="M62" s="59"/>
      <c r="N62" s="59"/>
      <c r="O62" s="59"/>
      <c r="P62" s="60"/>
      <c r="Q62" s="60"/>
      <c r="R62" s="59"/>
      <c r="S62" s="59"/>
      <c r="T62" s="59"/>
      <c r="U62" s="59"/>
      <c r="V62" s="55"/>
      <c r="W62" s="55"/>
      <c r="X62" s="55"/>
      <c r="Y62" s="55"/>
      <c r="Z62" s="55"/>
      <c r="AA62" s="55"/>
      <c r="AB62" s="57"/>
      <c r="AC62" s="55"/>
      <c r="AD62" s="57"/>
      <c r="AE62" s="56"/>
      <c r="AF62" s="59"/>
      <c r="AG62" s="60"/>
      <c r="AH62" s="60"/>
      <c r="AI62" s="57"/>
      <c r="AJ62" s="57"/>
      <c r="AK62" s="57"/>
      <c r="AL62" s="55"/>
      <c r="AM62" s="55"/>
      <c r="AN62" s="55"/>
      <c r="AO62" s="55"/>
      <c r="AP62" s="59"/>
      <c r="AQ62" s="59"/>
      <c r="AR62" s="59"/>
      <c r="AS62" s="59"/>
      <c r="AT62" s="55"/>
      <c r="AU62" s="55"/>
      <c r="AV62" s="55"/>
      <c r="AW62" s="57"/>
    </row>
    <row r="63" spans="1:49" ht="15" customHeight="1" x14ac:dyDescent="0.25">
      <c r="A63" s="57"/>
      <c r="B63" s="58"/>
      <c r="C63" s="57"/>
      <c r="D63" s="55"/>
      <c r="E63" s="55"/>
      <c r="F63" s="55"/>
      <c r="G63" s="55"/>
      <c r="H63" s="55"/>
      <c r="I63" s="55"/>
      <c r="J63" s="56"/>
      <c r="K63" s="59"/>
      <c r="L63" s="59"/>
      <c r="M63" s="59"/>
      <c r="N63" s="59"/>
      <c r="O63" s="59"/>
      <c r="P63" s="60"/>
      <c r="Q63" s="60"/>
      <c r="R63" s="59"/>
      <c r="S63" s="59"/>
      <c r="T63" s="59"/>
      <c r="U63" s="59"/>
      <c r="V63" s="55"/>
      <c r="W63" s="55"/>
      <c r="X63" s="55"/>
      <c r="Y63" s="55"/>
      <c r="Z63" s="55"/>
      <c r="AA63" s="55"/>
      <c r="AB63" s="57"/>
      <c r="AC63" s="55"/>
      <c r="AD63" s="57"/>
      <c r="AE63" s="56"/>
      <c r="AF63" s="59"/>
      <c r="AG63" s="60"/>
      <c r="AH63" s="60"/>
      <c r="AI63" s="57"/>
      <c r="AJ63" s="57"/>
      <c r="AK63" s="57"/>
      <c r="AL63" s="55"/>
      <c r="AM63" s="55"/>
      <c r="AN63" s="55"/>
      <c r="AO63" s="55"/>
      <c r="AP63" s="59"/>
      <c r="AQ63" s="59"/>
      <c r="AR63" s="59"/>
      <c r="AS63" s="59"/>
      <c r="AT63" s="55"/>
      <c r="AU63" s="55"/>
      <c r="AV63" s="55"/>
      <c r="AW63" s="57"/>
    </row>
    <row r="64" spans="1:49" ht="15" customHeight="1" x14ac:dyDescent="0.25">
      <c r="A64" s="57"/>
      <c r="B64" s="58"/>
      <c r="C64" s="57"/>
      <c r="D64" s="55"/>
      <c r="E64" s="55"/>
      <c r="F64" s="55"/>
      <c r="G64" s="55"/>
      <c r="H64" s="55"/>
      <c r="I64" s="55"/>
      <c r="J64" s="56"/>
      <c r="K64" s="59"/>
      <c r="L64" s="59"/>
      <c r="M64" s="59"/>
      <c r="N64" s="59"/>
      <c r="O64" s="59"/>
      <c r="P64" s="60"/>
      <c r="Q64" s="60"/>
      <c r="R64" s="59"/>
      <c r="S64" s="59"/>
      <c r="T64" s="59"/>
      <c r="U64" s="59"/>
      <c r="V64" s="55"/>
      <c r="W64" s="55"/>
      <c r="X64" s="55"/>
      <c r="Y64" s="55"/>
      <c r="Z64" s="55"/>
      <c r="AA64" s="55"/>
      <c r="AB64" s="57"/>
      <c r="AC64" s="55"/>
      <c r="AD64" s="57"/>
      <c r="AE64" s="56"/>
      <c r="AF64" s="59"/>
      <c r="AG64" s="60"/>
      <c r="AH64" s="60"/>
      <c r="AI64" s="57"/>
      <c r="AJ64" s="57"/>
      <c r="AK64" s="57"/>
      <c r="AL64" s="55"/>
      <c r="AM64" s="55"/>
      <c r="AN64" s="55"/>
      <c r="AO64" s="55"/>
      <c r="AP64" s="59"/>
      <c r="AQ64" s="59"/>
      <c r="AR64" s="59"/>
      <c r="AS64" s="59"/>
      <c r="AT64" s="55"/>
      <c r="AU64" s="55"/>
      <c r="AV64" s="55"/>
      <c r="AW64" s="57"/>
    </row>
    <row r="65" spans="1:72" ht="15" customHeight="1" x14ac:dyDescent="0.25">
      <c r="A65" s="57"/>
      <c r="B65" s="58"/>
      <c r="C65" s="57"/>
      <c r="D65" s="55"/>
      <c r="E65" s="55"/>
      <c r="F65" s="55"/>
      <c r="G65" s="55"/>
      <c r="H65" s="55"/>
      <c r="I65" s="55"/>
      <c r="J65" s="56"/>
      <c r="K65" s="59"/>
      <c r="L65" s="59"/>
      <c r="M65" s="59"/>
      <c r="N65" s="59"/>
      <c r="O65" s="59"/>
      <c r="P65" s="60"/>
      <c r="Q65" s="60"/>
      <c r="R65" s="59"/>
      <c r="S65" s="59"/>
      <c r="T65" s="59"/>
      <c r="U65" s="59"/>
      <c r="V65" s="55"/>
      <c r="W65" s="55"/>
      <c r="X65" s="55"/>
      <c r="Y65" s="55"/>
      <c r="Z65" s="55"/>
      <c r="AA65" s="55"/>
      <c r="AB65" s="57"/>
      <c r="AC65" s="55"/>
      <c r="AD65" s="57"/>
      <c r="AE65" s="56"/>
      <c r="AF65" s="59"/>
      <c r="AG65" s="60"/>
      <c r="AH65" s="60"/>
      <c r="AI65" s="57"/>
      <c r="AJ65" s="57"/>
      <c r="AK65" s="57"/>
      <c r="AL65" s="55"/>
      <c r="AM65" s="55"/>
      <c r="AN65" s="55"/>
      <c r="AO65" s="55"/>
      <c r="AP65" s="59"/>
      <c r="AQ65" s="59"/>
      <c r="AR65" s="59"/>
      <c r="AS65" s="59"/>
      <c r="AT65" s="55"/>
      <c r="AU65" s="55"/>
      <c r="AV65" s="55"/>
      <c r="AW65" s="57"/>
    </row>
    <row r="66" spans="1:72" ht="15" customHeight="1" x14ac:dyDescent="0.25">
      <c r="A66" s="57"/>
      <c r="B66" s="58"/>
      <c r="C66" s="57"/>
      <c r="D66" s="55"/>
      <c r="E66" s="55"/>
      <c r="F66" s="55"/>
      <c r="G66" s="55"/>
      <c r="H66" s="55"/>
      <c r="I66" s="55"/>
      <c r="J66" s="56"/>
      <c r="K66" s="59"/>
      <c r="L66" s="59"/>
      <c r="M66" s="59"/>
      <c r="N66" s="59"/>
      <c r="O66" s="59"/>
      <c r="P66" s="60"/>
      <c r="Q66" s="60"/>
      <c r="R66" s="59"/>
      <c r="S66" s="59"/>
      <c r="T66" s="59"/>
      <c r="U66" s="59"/>
      <c r="V66" s="55"/>
      <c r="W66" s="55"/>
      <c r="X66" s="55"/>
      <c r="Y66" s="55"/>
      <c r="Z66" s="55"/>
      <c r="AA66" s="55"/>
      <c r="AB66" s="57"/>
      <c r="AC66" s="55"/>
      <c r="AD66" s="57"/>
      <c r="AE66" s="56"/>
      <c r="AF66" s="59"/>
      <c r="AG66" s="60"/>
      <c r="AH66" s="60"/>
      <c r="AI66" s="57"/>
      <c r="AJ66" s="57"/>
      <c r="AK66" s="57"/>
      <c r="AL66" s="55"/>
      <c r="AM66" s="55"/>
      <c r="AN66" s="55"/>
      <c r="AO66" s="55"/>
      <c r="AP66" s="59"/>
      <c r="AQ66" s="59"/>
      <c r="AR66" s="59"/>
      <c r="AS66" s="59"/>
      <c r="AT66" s="55"/>
      <c r="AU66" s="55"/>
      <c r="AV66" s="55"/>
      <c r="AW66" s="57"/>
    </row>
    <row r="67" spans="1:72" ht="15" customHeight="1" x14ac:dyDescent="0.25">
      <c r="A67" s="57"/>
      <c r="B67" s="58"/>
      <c r="C67" s="57"/>
      <c r="D67" s="55"/>
      <c r="E67" s="55"/>
      <c r="F67" s="55"/>
      <c r="G67" s="55"/>
      <c r="H67" s="55"/>
      <c r="I67" s="55"/>
      <c r="J67" s="56"/>
      <c r="K67" s="59"/>
      <c r="L67" s="59"/>
      <c r="M67" s="59"/>
      <c r="N67" s="59"/>
      <c r="O67" s="59"/>
      <c r="P67" s="60"/>
      <c r="Q67" s="60"/>
      <c r="R67" s="59"/>
      <c r="S67" s="59"/>
      <c r="T67" s="59"/>
      <c r="U67" s="59"/>
      <c r="V67" s="55"/>
      <c r="W67" s="55"/>
      <c r="X67" s="55"/>
      <c r="Y67" s="55"/>
      <c r="Z67" s="55"/>
      <c r="AA67" s="55"/>
      <c r="AB67" s="57"/>
      <c r="AC67" s="55"/>
      <c r="AD67" s="57"/>
      <c r="AE67" s="56"/>
      <c r="AF67" s="59"/>
      <c r="AG67" s="60"/>
      <c r="AH67" s="60"/>
      <c r="AI67" s="57"/>
      <c r="AJ67" s="57"/>
      <c r="AK67" s="57"/>
      <c r="AL67" s="55"/>
      <c r="AM67" s="55"/>
      <c r="AN67" s="55"/>
      <c r="AO67" s="55"/>
      <c r="AP67" s="59"/>
      <c r="AQ67" s="59"/>
      <c r="AR67" s="59"/>
      <c r="AS67" s="59"/>
      <c r="AT67" s="55"/>
      <c r="AU67" s="55"/>
      <c r="AV67" s="55"/>
      <c r="AW67" s="57"/>
    </row>
    <row r="68" spans="1:72" ht="15" customHeight="1" x14ac:dyDescent="0.25">
      <c r="A68" s="57"/>
      <c r="B68" s="58"/>
      <c r="C68" s="57"/>
      <c r="D68" s="55"/>
      <c r="E68" s="55"/>
      <c r="F68" s="55"/>
      <c r="G68" s="55"/>
      <c r="H68" s="55"/>
      <c r="I68" s="55"/>
      <c r="J68" s="56"/>
      <c r="K68" s="59"/>
      <c r="L68" s="59"/>
      <c r="M68" s="59"/>
      <c r="N68" s="59"/>
      <c r="O68" s="59"/>
      <c r="P68" s="60"/>
      <c r="Q68" s="60"/>
      <c r="R68" s="59"/>
      <c r="S68" s="59"/>
      <c r="T68" s="59"/>
      <c r="U68" s="59"/>
      <c r="V68" s="55"/>
      <c r="W68" s="55"/>
      <c r="X68" s="55"/>
      <c r="Y68" s="55"/>
      <c r="Z68" s="55"/>
      <c r="AA68" s="55"/>
      <c r="AB68" s="57"/>
      <c r="AC68" s="55"/>
      <c r="AD68" s="57"/>
      <c r="AE68" s="56"/>
      <c r="AF68" s="59"/>
      <c r="AG68" s="60"/>
      <c r="AH68" s="60"/>
      <c r="AI68" s="57"/>
      <c r="AJ68" s="57"/>
      <c r="AK68" s="57"/>
      <c r="AL68" s="55"/>
      <c r="AM68" s="55"/>
      <c r="AN68" s="55"/>
      <c r="AO68" s="55"/>
      <c r="AP68" s="59"/>
      <c r="AQ68" s="59"/>
      <c r="AR68" s="59"/>
      <c r="AS68" s="59"/>
      <c r="AT68" s="55"/>
      <c r="AU68" s="55"/>
      <c r="AV68" s="55"/>
      <c r="AW68" s="57"/>
    </row>
    <row r="69" spans="1:72" ht="15" customHeight="1" x14ac:dyDescent="0.25">
      <c r="A69" s="57"/>
      <c r="B69" s="58"/>
      <c r="C69" s="57"/>
      <c r="D69" s="55"/>
      <c r="E69" s="55"/>
      <c r="F69" s="55"/>
      <c r="G69" s="55"/>
      <c r="H69" s="55"/>
      <c r="I69" s="55"/>
      <c r="J69" s="56"/>
      <c r="K69" s="59"/>
      <c r="L69" s="59"/>
      <c r="M69" s="59"/>
      <c r="N69" s="59"/>
      <c r="O69" s="59"/>
      <c r="P69" s="60"/>
      <c r="Q69" s="60"/>
      <c r="R69" s="59"/>
      <c r="S69" s="59"/>
      <c r="T69" s="59"/>
      <c r="U69" s="59"/>
      <c r="V69" s="55"/>
      <c r="W69" s="55"/>
      <c r="X69" s="55"/>
      <c r="Y69" s="55"/>
      <c r="Z69" s="55"/>
      <c r="AA69" s="55"/>
      <c r="AB69" s="57"/>
      <c r="AC69" s="55"/>
      <c r="AD69" s="57"/>
      <c r="AE69" s="56"/>
      <c r="AF69" s="59"/>
      <c r="AG69" s="60"/>
      <c r="AH69" s="60"/>
      <c r="AI69" s="57"/>
      <c r="AJ69" s="57"/>
      <c r="AK69" s="57"/>
      <c r="AL69" s="55"/>
      <c r="AM69" s="55"/>
      <c r="AN69" s="55"/>
      <c r="AO69" s="55"/>
      <c r="AP69" s="59"/>
      <c r="AQ69" s="59"/>
      <c r="AR69" s="59"/>
      <c r="AS69" s="59"/>
      <c r="AT69" s="55"/>
      <c r="AU69" s="55"/>
      <c r="AV69" s="55"/>
      <c r="AW69" s="57"/>
    </row>
    <row r="70" spans="1:72" ht="15" customHeight="1" x14ac:dyDescent="0.25">
      <c r="A70" s="57"/>
      <c r="B70" s="58"/>
      <c r="C70" s="57"/>
      <c r="D70" s="55"/>
      <c r="E70" s="55"/>
      <c r="F70" s="55"/>
      <c r="G70" s="55"/>
      <c r="H70" s="55"/>
      <c r="I70" s="55"/>
      <c r="J70" s="56"/>
      <c r="K70" s="59"/>
      <c r="L70" s="59"/>
      <c r="M70" s="59"/>
      <c r="N70" s="59"/>
      <c r="O70" s="59"/>
      <c r="P70" s="60"/>
      <c r="Q70" s="60"/>
      <c r="R70" s="59"/>
      <c r="S70" s="59"/>
      <c r="T70" s="59"/>
      <c r="U70" s="59"/>
      <c r="V70" s="55"/>
      <c r="W70" s="55"/>
      <c r="X70" s="55"/>
      <c r="Y70" s="55"/>
      <c r="Z70" s="55"/>
      <c r="AA70" s="55"/>
      <c r="AB70" s="57"/>
      <c r="AC70" s="55"/>
      <c r="AD70" s="57"/>
      <c r="AE70" s="56"/>
      <c r="AF70" s="59"/>
      <c r="AG70" s="60"/>
      <c r="AH70" s="60"/>
      <c r="AI70" s="57"/>
      <c r="AJ70" s="57"/>
      <c r="AK70" s="57"/>
      <c r="AL70" s="55"/>
      <c r="AM70" s="55"/>
      <c r="AN70" s="55"/>
      <c r="AO70" s="55"/>
      <c r="AP70" s="59"/>
      <c r="AQ70" s="59"/>
      <c r="AR70" s="59"/>
      <c r="AS70" s="59"/>
      <c r="AT70" s="55"/>
      <c r="AU70" s="55"/>
      <c r="AV70" s="55"/>
      <c r="AW70" s="57"/>
    </row>
    <row r="71" spans="1:72" ht="15" customHeight="1" x14ac:dyDescent="0.25">
      <c r="A71" s="57"/>
      <c r="B71" s="58"/>
      <c r="C71" s="57"/>
      <c r="D71" s="55"/>
      <c r="E71" s="55"/>
      <c r="F71" s="55"/>
      <c r="G71" s="55"/>
      <c r="H71" s="55"/>
      <c r="I71" s="55"/>
      <c r="J71" s="56"/>
      <c r="K71" s="59"/>
      <c r="L71" s="59"/>
      <c r="M71" s="59"/>
      <c r="N71" s="59"/>
      <c r="O71" s="59"/>
      <c r="P71" s="60"/>
      <c r="Q71" s="60"/>
      <c r="R71" s="59"/>
      <c r="S71" s="59"/>
      <c r="T71" s="59"/>
      <c r="U71" s="59"/>
      <c r="V71" s="55"/>
      <c r="W71" s="55"/>
      <c r="X71" s="55"/>
      <c r="Y71" s="55"/>
      <c r="Z71" s="55"/>
      <c r="AA71" s="55"/>
      <c r="AB71" s="57"/>
      <c r="AC71" s="55"/>
      <c r="AD71" s="57"/>
      <c r="AE71" s="56"/>
      <c r="AF71" s="59"/>
      <c r="AG71" s="60"/>
      <c r="AH71" s="60"/>
      <c r="AI71" s="57"/>
      <c r="AJ71" s="57"/>
      <c r="AK71" s="57"/>
      <c r="AL71" s="55"/>
      <c r="AM71" s="55"/>
      <c r="AN71" s="55"/>
      <c r="AO71" s="55"/>
      <c r="AP71" s="59"/>
      <c r="AQ71" s="59"/>
      <c r="AR71" s="59"/>
      <c r="AS71" s="59"/>
      <c r="AT71" s="55"/>
      <c r="AU71" s="55"/>
      <c r="AV71" s="55"/>
      <c r="AW71" s="57"/>
    </row>
    <row r="72" spans="1:72" ht="15" customHeight="1" x14ac:dyDescent="0.25">
      <c r="A72" s="57"/>
      <c r="B72" s="58"/>
      <c r="C72" s="57"/>
      <c r="D72" s="55"/>
      <c r="E72" s="55"/>
      <c r="F72" s="55"/>
      <c r="G72" s="55"/>
      <c r="H72" s="55"/>
      <c r="I72" s="55"/>
      <c r="J72" s="56"/>
      <c r="K72" s="59"/>
      <c r="L72" s="59"/>
      <c r="M72" s="59"/>
      <c r="N72" s="59"/>
      <c r="O72" s="59"/>
      <c r="P72" s="60"/>
      <c r="Q72" s="60"/>
      <c r="R72" s="59"/>
      <c r="S72" s="59"/>
      <c r="T72" s="59"/>
      <c r="U72" s="59"/>
      <c r="V72" s="55"/>
      <c r="W72" s="55"/>
      <c r="X72" s="55"/>
      <c r="Y72" s="55"/>
      <c r="Z72" s="55"/>
      <c r="AA72" s="55"/>
      <c r="AB72" s="57"/>
      <c r="AC72" s="55"/>
      <c r="AD72" s="57"/>
      <c r="AE72" s="56"/>
      <c r="AF72" s="59"/>
      <c r="AG72" s="60"/>
      <c r="AH72" s="60"/>
      <c r="AI72" s="57"/>
      <c r="AJ72" s="57"/>
      <c r="AK72" s="57"/>
      <c r="AL72" s="55"/>
      <c r="AM72" s="55"/>
      <c r="AN72" s="55"/>
      <c r="AO72" s="55"/>
      <c r="AP72" s="59"/>
      <c r="AQ72" s="59"/>
      <c r="AR72" s="59"/>
      <c r="AS72" s="59"/>
      <c r="AT72" s="55"/>
      <c r="AU72" s="55"/>
      <c r="AV72" s="55"/>
      <c r="AW72" s="57"/>
    </row>
    <row r="73" spans="1:72" ht="15" customHeight="1" x14ac:dyDescent="0.25">
      <c r="A73" s="57"/>
      <c r="B73" s="58"/>
      <c r="C73" s="57"/>
      <c r="D73" s="55"/>
      <c r="E73" s="55"/>
      <c r="F73" s="55"/>
      <c r="G73" s="55"/>
      <c r="H73" s="55"/>
      <c r="I73" s="55"/>
      <c r="J73" s="56"/>
      <c r="K73" s="59"/>
      <c r="L73" s="59"/>
      <c r="M73" s="59"/>
      <c r="N73" s="59"/>
      <c r="O73" s="59"/>
      <c r="P73" s="60"/>
      <c r="Q73" s="60"/>
      <c r="R73" s="59"/>
      <c r="S73" s="59"/>
      <c r="T73" s="59"/>
      <c r="U73" s="59"/>
      <c r="V73" s="55"/>
      <c r="W73" s="55"/>
      <c r="X73" s="55"/>
      <c r="Y73" s="55"/>
      <c r="Z73" s="55"/>
      <c r="AA73" s="55"/>
      <c r="AB73" s="57"/>
      <c r="AC73" s="55"/>
      <c r="AD73" s="57"/>
      <c r="AE73" s="56"/>
      <c r="AF73" s="59"/>
      <c r="AG73" s="60"/>
      <c r="AH73" s="60"/>
      <c r="AI73" s="57"/>
      <c r="AJ73" s="57"/>
      <c r="AK73" s="57"/>
      <c r="AL73" s="55"/>
      <c r="AM73" s="55"/>
      <c r="AN73" s="55"/>
      <c r="AO73" s="55"/>
      <c r="AP73" s="59"/>
      <c r="AQ73" s="59"/>
      <c r="AR73" s="59"/>
      <c r="AS73" s="59"/>
      <c r="AT73" s="55"/>
      <c r="AU73" s="55"/>
      <c r="AV73" s="55"/>
      <c r="AW73" s="57"/>
    </row>
    <row r="74" spans="1:72" ht="15" customHeight="1" x14ac:dyDescent="0.25">
      <c r="A74" s="57"/>
      <c r="B74" s="58"/>
      <c r="C74" s="57"/>
      <c r="D74" s="55"/>
      <c r="E74" s="55"/>
      <c r="F74" s="55"/>
      <c r="G74" s="55"/>
      <c r="H74" s="55"/>
      <c r="I74" s="55"/>
      <c r="J74" s="56"/>
      <c r="K74" s="59"/>
      <c r="L74" s="59"/>
      <c r="M74" s="59"/>
      <c r="N74" s="59"/>
      <c r="O74" s="59"/>
      <c r="P74" s="60"/>
      <c r="Q74" s="60"/>
      <c r="R74" s="59"/>
      <c r="S74" s="59"/>
      <c r="T74" s="59"/>
      <c r="U74" s="59"/>
      <c r="V74" s="55"/>
      <c r="W74" s="55"/>
      <c r="X74" s="55"/>
      <c r="Y74" s="55"/>
      <c r="Z74" s="55"/>
      <c r="AA74" s="55"/>
      <c r="AB74" s="57"/>
      <c r="AC74" s="55"/>
      <c r="AD74" s="57"/>
      <c r="AE74" s="56"/>
      <c r="AF74" s="59"/>
      <c r="AG74" s="60"/>
      <c r="AH74" s="60"/>
      <c r="AI74" s="57"/>
      <c r="AJ74" s="57"/>
      <c r="AK74" s="57"/>
      <c r="AL74" s="55"/>
      <c r="AM74" s="55"/>
      <c r="AN74" s="55"/>
      <c r="AO74" s="55"/>
      <c r="AP74" s="59"/>
      <c r="AQ74" s="59"/>
      <c r="AR74" s="59"/>
      <c r="AS74" s="59"/>
      <c r="AT74" s="55"/>
      <c r="AU74" s="55"/>
      <c r="AV74" s="55"/>
      <c r="AW74" s="57"/>
    </row>
    <row r="75" spans="1:72" ht="15" customHeight="1" x14ac:dyDescent="0.25">
      <c r="A75" s="57"/>
      <c r="B75" s="58"/>
      <c r="C75" s="57"/>
      <c r="D75" s="55"/>
      <c r="E75" s="55"/>
      <c r="F75" s="55"/>
      <c r="G75" s="55"/>
      <c r="H75" s="55"/>
      <c r="I75" s="55"/>
      <c r="J75" s="56"/>
      <c r="K75" s="59"/>
      <c r="L75" s="59"/>
      <c r="M75" s="59"/>
      <c r="N75" s="59"/>
      <c r="O75" s="59"/>
      <c r="P75" s="60"/>
      <c r="Q75" s="60"/>
      <c r="R75" s="59"/>
      <c r="S75" s="59"/>
      <c r="T75" s="59"/>
      <c r="U75" s="59"/>
      <c r="V75" s="55"/>
      <c r="W75" s="55"/>
      <c r="X75" s="55"/>
      <c r="Y75" s="55"/>
      <c r="Z75" s="55"/>
      <c r="AA75" s="55"/>
      <c r="AB75" s="57"/>
      <c r="AC75" s="55"/>
      <c r="AD75" s="57"/>
      <c r="AE75" s="56"/>
      <c r="AF75" s="59"/>
      <c r="AG75" s="60"/>
      <c r="AH75" s="60"/>
      <c r="AI75" s="57"/>
      <c r="AJ75" s="57"/>
      <c r="AK75" s="57"/>
      <c r="AL75" s="55"/>
      <c r="AM75" s="55"/>
      <c r="AN75" s="55"/>
      <c r="AO75" s="55"/>
      <c r="AP75" s="59"/>
      <c r="AQ75" s="59"/>
      <c r="AR75" s="59"/>
      <c r="AS75" s="59"/>
      <c r="AT75" s="55"/>
      <c r="AU75" s="55"/>
      <c r="AV75" s="55"/>
      <c r="AW75" s="57"/>
    </row>
    <row r="76" spans="1:72" ht="15" customHeight="1" x14ac:dyDescent="0.25">
      <c r="A76" s="57"/>
      <c r="B76" s="58"/>
      <c r="C76" s="57"/>
      <c r="D76" s="55"/>
      <c r="E76" s="55"/>
      <c r="F76" s="55"/>
      <c r="G76" s="55"/>
      <c r="H76" s="55"/>
      <c r="I76" s="55"/>
      <c r="J76" s="56"/>
      <c r="K76" s="59"/>
      <c r="L76" s="59"/>
      <c r="M76" s="59"/>
      <c r="N76" s="59"/>
      <c r="O76" s="59"/>
      <c r="P76" s="60"/>
      <c r="Q76" s="60"/>
      <c r="R76" s="59"/>
      <c r="S76" s="59"/>
      <c r="T76" s="59"/>
      <c r="U76" s="59"/>
      <c r="V76" s="55"/>
      <c r="W76" s="55"/>
      <c r="X76" s="55"/>
      <c r="Y76" s="55"/>
      <c r="Z76" s="55"/>
      <c r="AA76" s="55"/>
      <c r="AB76" s="57"/>
      <c r="AC76" s="55"/>
      <c r="AD76" s="57"/>
      <c r="AE76" s="56"/>
      <c r="AF76" s="59"/>
      <c r="AG76" s="60"/>
      <c r="AH76" s="60"/>
      <c r="AI76" s="57"/>
      <c r="AJ76" s="57"/>
      <c r="AK76" s="57"/>
      <c r="AL76" s="55"/>
      <c r="AM76" s="55"/>
      <c r="AN76" s="55"/>
      <c r="AO76" s="55"/>
      <c r="AP76" s="59"/>
      <c r="AQ76" s="59"/>
      <c r="AR76" s="59"/>
      <c r="AS76" s="59"/>
      <c r="AT76" s="55"/>
      <c r="AU76" s="55"/>
      <c r="AV76" s="55"/>
      <c r="AW76" s="57"/>
    </row>
    <row r="77" spans="1:72" ht="15" customHeight="1" x14ac:dyDescent="0.25">
      <c r="A77" s="57"/>
      <c r="B77" s="58"/>
      <c r="C77" s="57"/>
      <c r="D77" s="55"/>
      <c r="E77" s="55"/>
      <c r="F77" s="55"/>
      <c r="G77" s="55"/>
      <c r="H77" s="55"/>
      <c r="I77" s="55"/>
      <c r="J77" s="56"/>
      <c r="K77" s="59"/>
      <c r="L77" s="59"/>
      <c r="M77" s="59"/>
      <c r="N77" s="59"/>
      <c r="O77" s="59"/>
      <c r="P77" s="60"/>
      <c r="Q77" s="60"/>
      <c r="R77" s="59"/>
      <c r="S77" s="59"/>
      <c r="T77" s="59"/>
      <c r="U77" s="59"/>
      <c r="V77" s="55"/>
      <c r="W77" s="55"/>
      <c r="X77" s="55"/>
      <c r="Y77" s="55"/>
      <c r="Z77" s="55"/>
      <c r="AA77" s="55"/>
      <c r="AB77" s="57"/>
      <c r="AC77" s="55"/>
      <c r="AD77" s="57"/>
      <c r="AE77" s="56"/>
      <c r="AF77" s="59"/>
      <c r="AG77" s="60"/>
      <c r="AH77" s="60"/>
      <c r="AI77" s="57"/>
      <c r="AJ77" s="57"/>
      <c r="AK77" s="57"/>
      <c r="AL77" s="55"/>
      <c r="AM77" s="55"/>
      <c r="AN77" s="55"/>
      <c r="AO77" s="55"/>
      <c r="AP77" s="59"/>
      <c r="AQ77" s="59"/>
      <c r="AR77" s="59"/>
      <c r="AS77" s="59"/>
      <c r="AT77" s="55"/>
      <c r="AU77" s="55"/>
      <c r="AV77" s="55"/>
      <c r="AW77" s="57"/>
    </row>
    <row r="78" spans="1:72" ht="15" customHeight="1" x14ac:dyDescent="0.25">
      <c r="A78" s="57"/>
      <c r="B78" s="58"/>
      <c r="C78" s="57"/>
      <c r="D78" s="55"/>
      <c r="E78" s="55"/>
      <c r="F78" s="55"/>
      <c r="G78" s="55"/>
      <c r="H78" s="55"/>
      <c r="I78" s="55"/>
      <c r="J78" s="56"/>
      <c r="K78" s="59"/>
      <c r="L78" s="59"/>
      <c r="M78" s="59"/>
      <c r="N78" s="59"/>
      <c r="O78" s="59"/>
      <c r="P78" s="60"/>
      <c r="Q78" s="60"/>
      <c r="R78" s="59"/>
      <c r="S78" s="59"/>
      <c r="T78" s="59"/>
      <c r="U78" s="59"/>
      <c r="V78" s="55"/>
      <c r="W78" s="55"/>
      <c r="X78" s="55"/>
      <c r="Y78" s="55"/>
      <c r="Z78" s="55"/>
      <c r="AA78" s="55"/>
      <c r="AB78" s="57"/>
      <c r="AC78" s="55"/>
      <c r="AD78" s="57"/>
      <c r="AE78" s="56"/>
      <c r="AF78" s="59"/>
      <c r="AG78" s="60"/>
      <c r="AH78" s="60"/>
      <c r="AI78" s="57"/>
      <c r="AJ78" s="57"/>
      <c r="AK78" s="57"/>
      <c r="AL78" s="55"/>
      <c r="AM78" s="55"/>
      <c r="AN78" s="55"/>
      <c r="AO78" s="55"/>
      <c r="AP78" s="59"/>
      <c r="AQ78" s="59"/>
      <c r="AR78" s="59"/>
      <c r="AS78" s="59"/>
      <c r="AT78" s="55"/>
      <c r="AU78" s="55"/>
      <c r="AV78" s="55"/>
      <c r="AW78" s="57"/>
    </row>
    <row r="80" spans="1:72" ht="15" customHeight="1" x14ac:dyDescent="0.25">
      <c r="A80" s="34" t="s">
        <v>1068</v>
      </c>
      <c r="B80" s="33"/>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row>
    <row r="81" spans="1:72" ht="15" customHeight="1" x14ac:dyDescent="0.25">
      <c r="A81" s="191" t="s">
        <v>937</v>
      </c>
      <c r="B81" s="191" t="s">
        <v>938</v>
      </c>
      <c r="C81" s="191" t="s">
        <v>939</v>
      </c>
      <c r="D81" s="187" t="s">
        <v>986</v>
      </c>
      <c r="E81" s="187"/>
      <c r="F81" s="187"/>
      <c r="G81" s="187" t="s">
        <v>987</v>
      </c>
      <c r="H81" s="187"/>
      <c r="I81" s="187"/>
      <c r="J81" s="53"/>
      <c r="K81" s="187" t="s">
        <v>1069</v>
      </c>
      <c r="L81" s="187"/>
      <c r="M81" s="187"/>
      <c r="N81" s="187"/>
      <c r="O81" s="187"/>
      <c r="P81" s="187"/>
      <c r="Q81" s="187"/>
      <c r="R81" s="187"/>
      <c r="S81" s="187"/>
      <c r="T81" s="187"/>
      <c r="U81" s="187"/>
      <c r="V81" s="187"/>
      <c r="W81" s="187"/>
      <c r="X81" s="187"/>
      <c r="Y81" s="187"/>
      <c r="Z81" s="187" t="s">
        <v>1070</v>
      </c>
      <c r="AA81" s="187"/>
      <c r="AB81" s="187"/>
      <c r="AC81" s="187"/>
      <c r="AD81" s="53"/>
      <c r="AE81" s="187" t="s">
        <v>1071</v>
      </c>
      <c r="AF81" s="187"/>
      <c r="AG81" s="187"/>
      <c r="AH81" s="187"/>
      <c r="AI81" s="187"/>
      <c r="AJ81" s="187"/>
      <c r="AK81" s="187"/>
      <c r="AL81" s="187"/>
      <c r="AM81" s="187"/>
      <c r="AN81" s="187"/>
      <c r="AO81" s="187"/>
      <c r="AP81" s="187"/>
      <c r="AQ81" s="187"/>
      <c r="AR81" s="187"/>
      <c r="AS81" s="53"/>
      <c r="AT81" s="187" t="s">
        <v>1072</v>
      </c>
      <c r="AU81" s="187"/>
      <c r="AV81" s="187"/>
      <c r="AW81" s="187"/>
      <c r="AX81" s="187"/>
      <c r="AY81" s="187"/>
      <c r="AZ81" s="187"/>
      <c r="BA81" s="187"/>
      <c r="BB81" s="187"/>
      <c r="BC81" s="187"/>
      <c r="BD81" s="187"/>
      <c r="BE81" s="187"/>
      <c r="BF81" s="187"/>
      <c r="BG81" s="187"/>
      <c r="BH81" s="187"/>
      <c r="BI81" s="187"/>
      <c r="BJ81" s="187"/>
      <c r="BK81" s="187"/>
      <c r="BL81" s="187"/>
      <c r="BM81" s="187"/>
      <c r="BN81" s="187"/>
      <c r="BO81" s="187"/>
      <c r="BP81" s="53"/>
      <c r="BQ81" s="187" t="s">
        <v>943</v>
      </c>
      <c r="BR81" s="187"/>
      <c r="BS81" s="187"/>
      <c r="BT81" s="187"/>
    </row>
    <row r="82" spans="1:72" ht="15" customHeight="1" x14ac:dyDescent="0.25">
      <c r="A82" s="192"/>
      <c r="B82" s="192"/>
      <c r="C82" s="192"/>
      <c r="D82" s="187"/>
      <c r="E82" s="187"/>
      <c r="F82" s="187"/>
      <c r="G82" s="187"/>
      <c r="H82" s="187"/>
      <c r="I82" s="187"/>
      <c r="J82" s="53"/>
      <c r="K82" s="187" t="s">
        <v>1073</v>
      </c>
      <c r="L82" s="187"/>
      <c r="M82" s="187"/>
      <c r="N82" s="187"/>
      <c r="O82" s="187" t="s">
        <v>1074</v>
      </c>
      <c r="P82" s="187"/>
      <c r="Q82" s="187"/>
      <c r="R82" s="187"/>
      <c r="S82" s="187" t="s">
        <v>1075</v>
      </c>
      <c r="T82" s="187"/>
      <c r="U82" s="187"/>
      <c r="V82" s="187" t="s">
        <v>1076</v>
      </c>
      <c r="W82" s="187"/>
      <c r="X82" s="187"/>
      <c r="Y82" s="138"/>
      <c r="Z82" s="187"/>
      <c r="AA82" s="187"/>
      <c r="AB82" s="187"/>
      <c r="AC82" s="187"/>
      <c r="AD82" s="53"/>
      <c r="AE82" s="187" t="s">
        <v>1077</v>
      </c>
      <c r="AF82" s="187"/>
      <c r="AG82" s="187"/>
      <c r="AH82" s="187"/>
      <c r="AI82" s="187"/>
      <c r="AJ82" s="187"/>
      <c r="AK82" s="187" t="s">
        <v>1078</v>
      </c>
      <c r="AL82" s="187"/>
      <c r="AM82" s="187"/>
      <c r="AN82" s="187"/>
      <c r="AO82" s="187" t="s">
        <v>1079</v>
      </c>
      <c r="AP82" s="187"/>
      <c r="AQ82" s="187"/>
      <c r="AR82" s="187"/>
      <c r="AS82" s="53"/>
      <c r="AT82" s="187" t="s">
        <v>1080</v>
      </c>
      <c r="AU82" s="187"/>
      <c r="AV82" s="187"/>
      <c r="AW82" s="187"/>
      <c r="AX82" s="187"/>
      <c r="AY82" s="187"/>
      <c r="AZ82" s="187" t="s">
        <v>1158</v>
      </c>
      <c r="BA82" s="187"/>
      <c r="BB82" s="187"/>
      <c r="BC82" s="187" t="s">
        <v>1081</v>
      </c>
      <c r="BD82" s="187"/>
      <c r="BE82" s="187"/>
      <c r="BF82" s="187"/>
      <c r="BG82" s="187" t="s">
        <v>1078</v>
      </c>
      <c r="BH82" s="187"/>
      <c r="BI82" s="187"/>
      <c r="BJ82" s="187"/>
      <c r="BK82" s="138"/>
      <c r="BL82" s="187" t="s">
        <v>1079</v>
      </c>
      <c r="BM82" s="187"/>
      <c r="BN82" s="187"/>
      <c r="BO82" s="187"/>
      <c r="BP82" s="53"/>
      <c r="BQ82" s="187"/>
      <c r="BR82" s="187"/>
      <c r="BS82" s="187"/>
      <c r="BT82" s="187"/>
    </row>
    <row r="83" spans="1:72" ht="15" customHeight="1" x14ac:dyDescent="0.25">
      <c r="A83" s="193"/>
      <c r="B83" s="193"/>
      <c r="C83" s="193"/>
      <c r="D83" s="140" t="s">
        <v>1082</v>
      </c>
      <c r="E83" s="140" t="s">
        <v>1083</v>
      </c>
      <c r="F83" s="140" t="s">
        <v>1084</v>
      </c>
      <c r="G83" s="140" t="s">
        <v>1085</v>
      </c>
      <c r="H83" s="140" t="s">
        <v>1002</v>
      </c>
      <c r="I83" s="140" t="s">
        <v>1003</v>
      </c>
      <c r="J83" s="54"/>
      <c r="K83" s="140" t="s">
        <v>1086</v>
      </c>
      <c r="L83" s="140" t="s">
        <v>1087</v>
      </c>
      <c r="M83" s="140" t="s">
        <v>1088</v>
      </c>
      <c r="N83" s="140" t="s">
        <v>1089</v>
      </c>
      <c r="O83" s="140" t="s">
        <v>1090</v>
      </c>
      <c r="P83" s="140" t="s">
        <v>1091</v>
      </c>
      <c r="Q83" s="140" t="s">
        <v>1092</v>
      </c>
      <c r="R83" s="140" t="s">
        <v>1093</v>
      </c>
      <c r="S83" s="140" t="s">
        <v>1094</v>
      </c>
      <c r="T83" s="140" t="s">
        <v>1095</v>
      </c>
      <c r="U83" s="140" t="s">
        <v>1096</v>
      </c>
      <c r="V83" s="140" t="s">
        <v>1097</v>
      </c>
      <c r="W83" s="140" t="s">
        <v>1098</v>
      </c>
      <c r="X83" s="140" t="s">
        <v>1099</v>
      </c>
      <c r="Y83" s="140" t="s">
        <v>1100</v>
      </c>
      <c r="Z83" s="140" t="s">
        <v>1101</v>
      </c>
      <c r="AA83" s="140" t="s">
        <v>1102</v>
      </c>
      <c r="AB83" s="140" t="s">
        <v>1103</v>
      </c>
      <c r="AC83" s="140" t="s">
        <v>1104</v>
      </c>
      <c r="AD83" s="54"/>
      <c r="AE83" s="140" t="s">
        <v>1105</v>
      </c>
      <c r="AF83" s="140" t="s">
        <v>1106</v>
      </c>
      <c r="AG83" s="140" t="s">
        <v>1107</v>
      </c>
      <c r="AH83" s="140" t="s">
        <v>1108</v>
      </c>
      <c r="AI83" s="140" t="s">
        <v>1109</v>
      </c>
      <c r="AJ83" s="140" t="s">
        <v>1110</v>
      </c>
      <c r="AK83" s="140" t="s">
        <v>1111</v>
      </c>
      <c r="AL83" s="140" t="s">
        <v>1112</v>
      </c>
      <c r="AM83" s="140" t="s">
        <v>1113</v>
      </c>
      <c r="AN83" s="140" t="s">
        <v>1114</v>
      </c>
      <c r="AO83" s="140" t="s">
        <v>1115</v>
      </c>
      <c r="AP83" s="140" t="s">
        <v>1116</v>
      </c>
      <c r="AQ83" s="140" t="s">
        <v>1117</v>
      </c>
      <c r="AR83" s="140" t="s">
        <v>1118</v>
      </c>
      <c r="AS83" s="54"/>
      <c r="AT83" s="140" t="s">
        <v>1119</v>
      </c>
      <c r="AU83" s="140" t="s">
        <v>1019</v>
      </c>
      <c r="AV83" s="140" t="s">
        <v>1120</v>
      </c>
      <c r="AW83" s="140" t="s">
        <v>1121</v>
      </c>
      <c r="AX83" s="140" t="s">
        <v>1122</v>
      </c>
      <c r="AY83" s="140" t="s">
        <v>1123</v>
      </c>
      <c r="AZ83" s="140" t="s">
        <v>1124</v>
      </c>
      <c r="BA83" s="140" t="s">
        <v>1125</v>
      </c>
      <c r="BB83" s="140" t="s">
        <v>1126</v>
      </c>
      <c r="BC83" s="140" t="s">
        <v>1127</v>
      </c>
      <c r="BD83" s="140" t="s">
        <v>1128</v>
      </c>
      <c r="BE83" s="140" t="s">
        <v>1129</v>
      </c>
      <c r="BF83" s="140" t="s">
        <v>1130</v>
      </c>
      <c r="BG83" s="140" t="s">
        <v>1131</v>
      </c>
      <c r="BH83" s="140" t="s">
        <v>1132</v>
      </c>
      <c r="BI83" s="140" t="s">
        <v>1133</v>
      </c>
      <c r="BJ83" s="140" t="s">
        <v>1134</v>
      </c>
      <c r="BK83" s="140" t="s">
        <v>1135</v>
      </c>
      <c r="BL83" s="140" t="s">
        <v>1136</v>
      </c>
      <c r="BM83" s="140" t="s">
        <v>1137</v>
      </c>
      <c r="BN83" s="140" t="s">
        <v>1138</v>
      </c>
      <c r="BO83" s="140" t="s">
        <v>1139</v>
      </c>
      <c r="BP83" s="54"/>
      <c r="BQ83" s="140" t="s">
        <v>1140</v>
      </c>
      <c r="BR83" s="140" t="s">
        <v>1141</v>
      </c>
      <c r="BS83" s="140" t="s">
        <v>1142</v>
      </c>
      <c r="BT83" s="140" t="s">
        <v>1143</v>
      </c>
    </row>
    <row r="84" spans="1:72" ht="15" customHeight="1" x14ac:dyDescent="0.25">
      <c r="A84" s="194"/>
      <c r="B84" s="194"/>
      <c r="C84" s="194"/>
      <c r="D84" s="141" t="s">
        <v>1038</v>
      </c>
      <c r="E84" s="141" t="s">
        <v>1039</v>
      </c>
      <c r="F84" s="141" t="s">
        <v>1040</v>
      </c>
      <c r="G84" s="141" t="s">
        <v>1038</v>
      </c>
      <c r="H84" s="141" t="s">
        <v>1039</v>
      </c>
      <c r="I84" s="141" t="s">
        <v>1040</v>
      </c>
      <c r="J84" s="52"/>
      <c r="K84" s="141" t="s">
        <v>1159</v>
      </c>
      <c r="L84" s="141" t="s">
        <v>1160</v>
      </c>
      <c r="M84" s="141" t="s">
        <v>1161</v>
      </c>
      <c r="N84" s="141" t="s">
        <v>1162</v>
      </c>
      <c r="O84" s="141" t="s">
        <v>1047</v>
      </c>
      <c r="P84" s="141" t="s">
        <v>1161</v>
      </c>
      <c r="Q84" s="141" t="s">
        <v>1163</v>
      </c>
      <c r="R84" s="141" t="s">
        <v>1162</v>
      </c>
      <c r="S84" s="141" t="s">
        <v>1053</v>
      </c>
      <c r="T84" s="141" t="s">
        <v>1054</v>
      </c>
      <c r="U84" s="141" t="s">
        <v>1144</v>
      </c>
      <c r="V84" s="141" t="s">
        <v>1053</v>
      </c>
      <c r="W84" s="141" t="s">
        <v>1054</v>
      </c>
      <c r="X84" s="141" t="s">
        <v>1144</v>
      </c>
      <c r="Y84" s="141" t="s">
        <v>1145</v>
      </c>
      <c r="Z84" s="141" t="s">
        <v>1053</v>
      </c>
      <c r="AA84" s="141" t="s">
        <v>1054</v>
      </c>
      <c r="AB84" s="141" t="s">
        <v>1043</v>
      </c>
      <c r="AC84" s="141" t="s">
        <v>1045</v>
      </c>
      <c r="AD84" s="52"/>
      <c r="AE84" s="141" t="s">
        <v>1150</v>
      </c>
      <c r="AF84" s="141" t="s">
        <v>1146</v>
      </c>
      <c r="AG84" s="141" t="s">
        <v>493</v>
      </c>
      <c r="AH84" s="141" t="s">
        <v>1147</v>
      </c>
      <c r="AI84" s="141" t="s">
        <v>1151</v>
      </c>
      <c r="AJ84" s="141" t="s">
        <v>1148</v>
      </c>
      <c r="AK84" s="141" t="s">
        <v>1149</v>
      </c>
      <c r="AL84" s="141" t="s">
        <v>1154</v>
      </c>
      <c r="AM84" s="141" t="s">
        <v>1152</v>
      </c>
      <c r="AN84" s="141" t="s">
        <v>1153</v>
      </c>
      <c r="AO84" s="141" t="s">
        <v>1155</v>
      </c>
      <c r="AP84" s="141" t="s">
        <v>1156</v>
      </c>
      <c r="AQ84" s="141" t="s">
        <v>1157</v>
      </c>
      <c r="AR84" s="141" t="s">
        <v>1045</v>
      </c>
      <c r="AS84" s="52"/>
      <c r="AT84" s="141" t="s">
        <v>1164</v>
      </c>
      <c r="AU84" s="141" t="s">
        <v>1041</v>
      </c>
      <c r="AV84" s="141" t="s">
        <v>1165</v>
      </c>
      <c r="AW84" s="141" t="s">
        <v>1166</v>
      </c>
      <c r="AX84" s="141" t="s">
        <v>1167</v>
      </c>
      <c r="AY84" s="141" t="s">
        <v>1168</v>
      </c>
      <c r="AZ84" s="141" t="s">
        <v>1169</v>
      </c>
      <c r="BA84" s="141" t="s">
        <v>1170</v>
      </c>
      <c r="BB84" s="141" t="s">
        <v>1171</v>
      </c>
      <c r="BC84" s="141" t="s">
        <v>1172</v>
      </c>
      <c r="BD84" s="141" t="s">
        <v>1173</v>
      </c>
      <c r="BE84" s="141" t="s">
        <v>1174</v>
      </c>
      <c r="BF84" s="141" t="s">
        <v>1175</v>
      </c>
      <c r="BG84" s="141" t="s">
        <v>1149</v>
      </c>
      <c r="BH84" s="141" t="s">
        <v>1154</v>
      </c>
      <c r="BI84" s="141" t="s">
        <v>1176</v>
      </c>
      <c r="BJ84" s="141" t="s">
        <v>1177</v>
      </c>
      <c r="BK84" s="141" t="s">
        <v>1153</v>
      </c>
      <c r="BL84" s="141" t="s">
        <v>1155</v>
      </c>
      <c r="BM84" s="141" t="s">
        <v>1156</v>
      </c>
      <c r="BN84" s="141" t="s">
        <v>1157</v>
      </c>
      <c r="BO84" s="141" t="s">
        <v>1045</v>
      </c>
      <c r="BP84" s="52"/>
      <c r="BQ84" s="141" t="s">
        <v>1178</v>
      </c>
      <c r="BR84" s="141" t="s">
        <v>1179</v>
      </c>
      <c r="BS84" s="141" t="s">
        <v>1180</v>
      </c>
      <c r="BT84" s="141" t="s">
        <v>1045</v>
      </c>
    </row>
    <row r="85" spans="1:72" ht="15" customHeight="1" x14ac:dyDescent="0.25">
      <c r="A85" s="57">
        <v>1</v>
      </c>
      <c r="B85" s="58"/>
      <c r="C85" s="61" t="s">
        <v>642</v>
      </c>
      <c r="D85" s="55"/>
      <c r="E85" s="55"/>
      <c r="F85" s="55"/>
      <c r="G85" s="55"/>
      <c r="H85" s="55"/>
      <c r="I85" s="55"/>
      <c r="J85" s="56"/>
      <c r="K85" s="55"/>
      <c r="L85" s="55"/>
      <c r="M85" s="55"/>
      <c r="N85" s="55"/>
      <c r="O85" s="55"/>
      <c r="P85" s="55"/>
      <c r="Q85" s="55"/>
      <c r="R85" s="55"/>
      <c r="S85" s="60"/>
      <c r="T85" s="60"/>
      <c r="U85" s="61"/>
      <c r="V85" s="60"/>
      <c r="W85" s="60"/>
      <c r="X85" s="61"/>
      <c r="Y85" s="61"/>
      <c r="Z85" s="60"/>
      <c r="AA85" s="60"/>
      <c r="AB85" s="57"/>
      <c r="AC85" s="61"/>
      <c r="AD85" s="56"/>
      <c r="AE85" s="55"/>
      <c r="AF85" s="57"/>
      <c r="AG85" s="57"/>
      <c r="AH85" s="57"/>
      <c r="AI85" s="55"/>
      <c r="AJ85" s="55"/>
      <c r="AK85" s="57"/>
      <c r="AL85" s="55"/>
      <c r="AM85" s="55"/>
      <c r="AN85" s="55"/>
      <c r="AO85" s="60"/>
      <c r="AP85" s="60"/>
      <c r="AQ85" s="55"/>
      <c r="AR85" s="61"/>
      <c r="AS85" s="56"/>
      <c r="AT85" s="55"/>
      <c r="AU85" s="55"/>
      <c r="AV85" s="55"/>
      <c r="AW85" s="55"/>
      <c r="AX85" s="55"/>
      <c r="AY85" s="55"/>
      <c r="AZ85" s="55"/>
      <c r="BA85" s="55"/>
      <c r="BB85" s="55"/>
      <c r="BC85" s="55"/>
      <c r="BD85" s="55"/>
      <c r="BE85" s="55"/>
      <c r="BF85" s="55"/>
      <c r="BG85" s="57"/>
      <c r="BH85" s="55"/>
      <c r="BI85" s="55"/>
      <c r="BJ85" s="55"/>
      <c r="BK85" s="55"/>
      <c r="BL85" s="60"/>
      <c r="BM85" s="60"/>
      <c r="BN85" s="55"/>
      <c r="BO85" s="61"/>
      <c r="BP85" s="56"/>
      <c r="BQ85" s="55"/>
      <c r="BR85" s="55"/>
      <c r="BS85" s="55"/>
      <c r="BT85" s="61"/>
    </row>
    <row r="86" spans="1:72" ht="15" customHeight="1" x14ac:dyDescent="0.25">
      <c r="A86" s="57"/>
      <c r="B86" s="58"/>
      <c r="C86" s="57"/>
      <c r="D86" s="55"/>
      <c r="E86" s="55"/>
      <c r="F86" s="55"/>
      <c r="G86" s="55"/>
      <c r="H86" s="55"/>
      <c r="I86" s="55"/>
      <c r="J86" s="56"/>
      <c r="K86" s="55"/>
      <c r="L86" s="55"/>
      <c r="M86" s="55"/>
      <c r="N86" s="55"/>
      <c r="O86" s="55"/>
      <c r="P86" s="55"/>
      <c r="Q86" s="55"/>
      <c r="R86" s="55"/>
      <c r="S86" s="60"/>
      <c r="T86" s="60"/>
      <c r="U86" s="57"/>
      <c r="V86" s="60"/>
      <c r="W86" s="60"/>
      <c r="X86" s="57"/>
      <c r="Y86" s="57"/>
      <c r="Z86" s="60"/>
      <c r="AA86" s="60"/>
      <c r="AB86" s="57"/>
      <c r="AC86" s="57"/>
      <c r="AD86" s="56"/>
      <c r="AE86" s="55"/>
      <c r="AF86" s="57"/>
      <c r="AG86" s="57"/>
      <c r="AH86" s="57"/>
      <c r="AI86" s="55"/>
      <c r="AJ86" s="55"/>
      <c r="AK86" s="57"/>
      <c r="AL86" s="55"/>
      <c r="AM86" s="55"/>
      <c r="AN86" s="55"/>
      <c r="AO86" s="60"/>
      <c r="AP86" s="60"/>
      <c r="AQ86" s="55"/>
      <c r="AR86" s="57"/>
      <c r="AS86" s="56"/>
      <c r="AT86" s="55"/>
      <c r="AU86" s="55"/>
      <c r="AV86" s="55"/>
      <c r="AW86" s="55"/>
      <c r="AX86" s="55"/>
      <c r="AY86" s="55"/>
      <c r="AZ86" s="55"/>
      <c r="BA86" s="55"/>
      <c r="BB86" s="55"/>
      <c r="BC86" s="55"/>
      <c r="BD86" s="55"/>
      <c r="BE86" s="55"/>
      <c r="BF86" s="55"/>
      <c r="BG86" s="57"/>
      <c r="BH86" s="55"/>
      <c r="BI86" s="55"/>
      <c r="BJ86" s="55"/>
      <c r="BK86" s="55"/>
      <c r="BL86" s="60"/>
      <c r="BM86" s="60"/>
      <c r="BN86" s="55"/>
      <c r="BO86" s="57"/>
      <c r="BP86" s="56"/>
      <c r="BQ86" s="55"/>
      <c r="BR86" s="55"/>
      <c r="BS86" s="55"/>
      <c r="BT86" s="57"/>
    </row>
    <row r="87" spans="1:72" ht="15" customHeight="1" x14ac:dyDescent="0.25">
      <c r="A87" s="57"/>
      <c r="B87" s="58"/>
      <c r="C87" s="57"/>
      <c r="D87" s="55"/>
      <c r="E87" s="55"/>
      <c r="F87" s="55"/>
      <c r="G87" s="55"/>
      <c r="H87" s="55"/>
      <c r="I87" s="55"/>
      <c r="J87" s="56"/>
      <c r="K87" s="55"/>
      <c r="L87" s="55"/>
      <c r="M87" s="55"/>
      <c r="N87" s="55"/>
      <c r="O87" s="55"/>
      <c r="P87" s="55"/>
      <c r="Q87" s="55"/>
      <c r="R87" s="55"/>
      <c r="S87" s="60"/>
      <c r="T87" s="60"/>
      <c r="U87" s="57"/>
      <c r="V87" s="60"/>
      <c r="W87" s="60"/>
      <c r="X87" s="57"/>
      <c r="Y87" s="57"/>
      <c r="Z87" s="60"/>
      <c r="AA87" s="60"/>
      <c r="AB87" s="57"/>
      <c r="AC87" s="57"/>
      <c r="AD87" s="56"/>
      <c r="AE87" s="55"/>
      <c r="AF87" s="57"/>
      <c r="AG87" s="57"/>
      <c r="AH87" s="57"/>
      <c r="AI87" s="55"/>
      <c r="AJ87" s="55"/>
      <c r="AK87" s="57"/>
      <c r="AL87" s="55"/>
      <c r="AM87" s="55"/>
      <c r="AN87" s="55"/>
      <c r="AO87" s="60"/>
      <c r="AP87" s="60"/>
      <c r="AQ87" s="55"/>
      <c r="AR87" s="57"/>
      <c r="AS87" s="56"/>
      <c r="AT87" s="55"/>
      <c r="AU87" s="55"/>
      <c r="AV87" s="55"/>
      <c r="AW87" s="55"/>
      <c r="AX87" s="55"/>
      <c r="AY87" s="55"/>
      <c r="AZ87" s="55"/>
      <c r="BA87" s="55"/>
      <c r="BB87" s="55"/>
      <c r="BC87" s="55"/>
      <c r="BD87" s="55"/>
      <c r="BE87" s="55"/>
      <c r="BF87" s="55"/>
      <c r="BG87" s="57"/>
      <c r="BH87" s="55"/>
      <c r="BI87" s="55"/>
      <c r="BJ87" s="55"/>
      <c r="BK87" s="55"/>
      <c r="BL87" s="60"/>
      <c r="BM87" s="60"/>
      <c r="BN87" s="55"/>
      <c r="BO87" s="57"/>
      <c r="BP87" s="56"/>
      <c r="BQ87" s="55"/>
      <c r="BR87" s="55"/>
      <c r="BS87" s="55"/>
      <c r="BT87" s="57"/>
    </row>
    <row r="88" spans="1:72" ht="15" customHeight="1" x14ac:dyDescent="0.25">
      <c r="A88" s="57"/>
      <c r="B88" s="58"/>
      <c r="C88" s="57"/>
      <c r="D88" s="55"/>
      <c r="E88" s="55"/>
      <c r="F88" s="55"/>
      <c r="G88" s="55"/>
      <c r="H88" s="55"/>
      <c r="I88" s="55"/>
      <c r="J88" s="56"/>
      <c r="K88" s="55"/>
      <c r="L88" s="55"/>
      <c r="M88" s="55"/>
      <c r="N88" s="55"/>
      <c r="O88" s="55"/>
      <c r="P88" s="55"/>
      <c r="Q88" s="55"/>
      <c r="R88" s="55"/>
      <c r="S88" s="60"/>
      <c r="T88" s="60"/>
      <c r="U88" s="57"/>
      <c r="V88" s="60"/>
      <c r="W88" s="60"/>
      <c r="X88" s="57"/>
      <c r="Y88" s="57"/>
      <c r="Z88" s="60"/>
      <c r="AA88" s="60"/>
      <c r="AB88" s="57"/>
      <c r="AC88" s="57"/>
      <c r="AD88" s="56"/>
      <c r="AE88" s="55"/>
      <c r="AF88" s="57"/>
      <c r="AG88" s="57"/>
      <c r="AH88" s="57"/>
      <c r="AI88" s="55"/>
      <c r="AJ88" s="55"/>
      <c r="AK88" s="57"/>
      <c r="AL88" s="55"/>
      <c r="AM88" s="55"/>
      <c r="AN88" s="55"/>
      <c r="AO88" s="60"/>
      <c r="AP88" s="60"/>
      <c r="AQ88" s="55"/>
      <c r="AR88" s="57"/>
      <c r="AS88" s="56"/>
      <c r="AT88" s="55"/>
      <c r="AU88" s="55"/>
      <c r="AV88" s="55"/>
      <c r="AW88" s="55"/>
      <c r="AX88" s="55"/>
      <c r="AY88" s="55"/>
      <c r="AZ88" s="55"/>
      <c r="BA88" s="55"/>
      <c r="BB88" s="55"/>
      <c r="BC88" s="55"/>
      <c r="BD88" s="55"/>
      <c r="BE88" s="55"/>
      <c r="BF88" s="55"/>
      <c r="BG88" s="57"/>
      <c r="BH88" s="55"/>
      <c r="BI88" s="55"/>
      <c r="BJ88" s="55"/>
      <c r="BK88" s="55"/>
      <c r="BL88" s="60"/>
      <c r="BM88" s="60"/>
      <c r="BN88" s="55"/>
      <c r="BO88" s="57"/>
      <c r="BP88" s="56"/>
      <c r="BQ88" s="55"/>
      <c r="BR88" s="55"/>
      <c r="BS88" s="55"/>
      <c r="BT88" s="57"/>
    </row>
    <row r="89" spans="1:72" ht="15" customHeight="1" x14ac:dyDescent="0.25">
      <c r="A89" s="57"/>
      <c r="B89" s="58"/>
      <c r="C89" s="57"/>
      <c r="D89" s="55"/>
      <c r="E89" s="55"/>
      <c r="F89" s="55"/>
      <c r="G89" s="55"/>
      <c r="H89" s="55"/>
      <c r="I89" s="55"/>
      <c r="J89" s="56"/>
      <c r="K89" s="55"/>
      <c r="L89" s="55"/>
      <c r="M89" s="55"/>
      <c r="N89" s="55"/>
      <c r="O89" s="55"/>
      <c r="P89" s="55"/>
      <c r="Q89" s="55"/>
      <c r="R89" s="55"/>
      <c r="S89" s="60"/>
      <c r="T89" s="60"/>
      <c r="U89" s="57"/>
      <c r="V89" s="60"/>
      <c r="W89" s="60"/>
      <c r="X89" s="57"/>
      <c r="Y89" s="57"/>
      <c r="Z89" s="60"/>
      <c r="AA89" s="60"/>
      <c r="AB89" s="57"/>
      <c r="AC89" s="57"/>
      <c r="AD89" s="56"/>
      <c r="AE89" s="55"/>
      <c r="AF89" s="57"/>
      <c r="AG89" s="57"/>
      <c r="AH89" s="57"/>
      <c r="AI89" s="55"/>
      <c r="AJ89" s="55"/>
      <c r="AK89" s="57"/>
      <c r="AL89" s="55"/>
      <c r="AM89" s="55"/>
      <c r="AN89" s="55"/>
      <c r="AO89" s="60"/>
      <c r="AP89" s="60"/>
      <c r="AQ89" s="55"/>
      <c r="AR89" s="57"/>
      <c r="AS89" s="56"/>
      <c r="AT89" s="55"/>
      <c r="AU89" s="55"/>
      <c r="AV89" s="55"/>
      <c r="AW89" s="55"/>
      <c r="AX89" s="55"/>
      <c r="AY89" s="55"/>
      <c r="AZ89" s="55"/>
      <c r="BA89" s="55"/>
      <c r="BB89" s="55"/>
      <c r="BC89" s="55"/>
      <c r="BD89" s="55"/>
      <c r="BE89" s="55"/>
      <c r="BF89" s="55"/>
      <c r="BG89" s="57"/>
      <c r="BH89" s="55"/>
      <c r="BI89" s="55"/>
      <c r="BJ89" s="55"/>
      <c r="BK89" s="55"/>
      <c r="BL89" s="60"/>
      <c r="BM89" s="60"/>
      <c r="BN89" s="55"/>
      <c r="BO89" s="57"/>
      <c r="BP89" s="56"/>
      <c r="BQ89" s="55"/>
      <c r="BR89" s="55"/>
      <c r="BS89" s="55"/>
      <c r="BT89" s="57"/>
    </row>
    <row r="90" spans="1:72" ht="15" customHeight="1" x14ac:dyDescent="0.25">
      <c r="A90" s="57"/>
      <c r="B90" s="58"/>
      <c r="C90" s="57"/>
      <c r="D90" s="55"/>
      <c r="E90" s="55"/>
      <c r="F90" s="55"/>
      <c r="G90" s="55"/>
      <c r="H90" s="55"/>
      <c r="I90" s="55"/>
      <c r="J90" s="56"/>
      <c r="K90" s="55"/>
      <c r="L90" s="55"/>
      <c r="M90" s="55"/>
      <c r="N90" s="55"/>
      <c r="O90" s="55"/>
      <c r="P90" s="55"/>
      <c r="Q90" s="55"/>
      <c r="R90" s="55"/>
      <c r="S90" s="60"/>
      <c r="T90" s="60"/>
      <c r="U90" s="57"/>
      <c r="V90" s="60"/>
      <c r="W90" s="60"/>
      <c r="X90" s="57"/>
      <c r="Y90" s="57"/>
      <c r="Z90" s="60"/>
      <c r="AA90" s="60"/>
      <c r="AB90" s="57"/>
      <c r="AC90" s="57"/>
      <c r="AD90" s="56"/>
      <c r="AE90" s="55"/>
      <c r="AF90" s="57"/>
      <c r="AG90" s="57"/>
      <c r="AH90" s="57"/>
      <c r="AI90" s="55"/>
      <c r="AJ90" s="55"/>
      <c r="AK90" s="57"/>
      <c r="AL90" s="55"/>
      <c r="AM90" s="55"/>
      <c r="AN90" s="55"/>
      <c r="AO90" s="60"/>
      <c r="AP90" s="60"/>
      <c r="AQ90" s="55"/>
      <c r="AR90" s="57"/>
      <c r="AS90" s="56"/>
      <c r="AT90" s="55"/>
      <c r="AU90" s="55"/>
      <c r="AV90" s="55"/>
      <c r="AW90" s="55"/>
      <c r="AX90" s="55"/>
      <c r="AY90" s="55"/>
      <c r="AZ90" s="55"/>
      <c r="BA90" s="55"/>
      <c r="BB90" s="55"/>
      <c r="BC90" s="55"/>
      <c r="BD90" s="55"/>
      <c r="BE90" s="55"/>
      <c r="BF90" s="55"/>
      <c r="BG90" s="57"/>
      <c r="BH90" s="55"/>
      <c r="BI90" s="55"/>
      <c r="BJ90" s="55"/>
      <c r="BK90" s="55"/>
      <c r="BL90" s="60"/>
      <c r="BM90" s="60"/>
      <c r="BN90" s="55"/>
      <c r="BO90" s="57"/>
      <c r="BP90" s="56"/>
      <c r="BQ90" s="55"/>
      <c r="BR90" s="55"/>
      <c r="BS90" s="55"/>
      <c r="BT90" s="57"/>
    </row>
    <row r="91" spans="1:72" ht="15" customHeight="1" x14ac:dyDescent="0.25">
      <c r="A91" s="57"/>
      <c r="B91" s="58"/>
      <c r="C91" s="57"/>
      <c r="D91" s="55"/>
      <c r="E91" s="55"/>
      <c r="F91" s="55"/>
      <c r="G91" s="55"/>
      <c r="H91" s="55"/>
      <c r="I91" s="55"/>
      <c r="J91" s="56"/>
      <c r="K91" s="55"/>
      <c r="L91" s="55"/>
      <c r="M91" s="55"/>
      <c r="N91" s="55"/>
      <c r="O91" s="55"/>
      <c r="P91" s="55"/>
      <c r="Q91" s="55"/>
      <c r="R91" s="55"/>
      <c r="S91" s="60"/>
      <c r="T91" s="60"/>
      <c r="U91" s="57"/>
      <c r="V91" s="60"/>
      <c r="W91" s="60"/>
      <c r="X91" s="57"/>
      <c r="Y91" s="57"/>
      <c r="Z91" s="60"/>
      <c r="AA91" s="60"/>
      <c r="AB91" s="57"/>
      <c r="AC91" s="57"/>
      <c r="AD91" s="56"/>
      <c r="AE91" s="55"/>
      <c r="AF91" s="57"/>
      <c r="AG91" s="57"/>
      <c r="AH91" s="57"/>
      <c r="AI91" s="55"/>
      <c r="AJ91" s="55"/>
      <c r="AK91" s="57"/>
      <c r="AL91" s="55"/>
      <c r="AM91" s="55"/>
      <c r="AN91" s="55"/>
      <c r="AO91" s="60"/>
      <c r="AP91" s="60"/>
      <c r="AQ91" s="55"/>
      <c r="AR91" s="57"/>
      <c r="AS91" s="56"/>
      <c r="AT91" s="55"/>
      <c r="AU91" s="55"/>
      <c r="AV91" s="55"/>
      <c r="AW91" s="55"/>
      <c r="AX91" s="55"/>
      <c r="AY91" s="55"/>
      <c r="AZ91" s="55"/>
      <c r="BA91" s="55"/>
      <c r="BB91" s="55"/>
      <c r="BC91" s="55"/>
      <c r="BD91" s="55"/>
      <c r="BE91" s="55"/>
      <c r="BF91" s="55"/>
      <c r="BG91" s="57"/>
      <c r="BH91" s="55"/>
      <c r="BI91" s="55"/>
      <c r="BJ91" s="55"/>
      <c r="BK91" s="55"/>
      <c r="BL91" s="60"/>
      <c r="BM91" s="60"/>
      <c r="BN91" s="55"/>
      <c r="BO91" s="57"/>
      <c r="BP91" s="56"/>
      <c r="BQ91" s="55"/>
      <c r="BR91" s="55"/>
      <c r="BS91" s="55"/>
      <c r="BT91" s="57"/>
    </row>
    <row r="92" spans="1:72" ht="15" customHeight="1" x14ac:dyDescent="0.25">
      <c r="A92" s="57"/>
      <c r="B92" s="58"/>
      <c r="C92" s="57"/>
      <c r="D92" s="55"/>
      <c r="E92" s="55"/>
      <c r="F92" s="55"/>
      <c r="G92" s="55"/>
      <c r="H92" s="55"/>
      <c r="I92" s="55"/>
      <c r="J92" s="56"/>
      <c r="K92" s="55"/>
      <c r="L92" s="55"/>
      <c r="M92" s="55"/>
      <c r="N92" s="55"/>
      <c r="O92" s="55"/>
      <c r="P92" s="55"/>
      <c r="Q92" s="55"/>
      <c r="R92" s="55"/>
      <c r="S92" s="60"/>
      <c r="T92" s="60"/>
      <c r="U92" s="57"/>
      <c r="V92" s="60"/>
      <c r="W92" s="60"/>
      <c r="X92" s="57"/>
      <c r="Y92" s="57"/>
      <c r="Z92" s="60"/>
      <c r="AA92" s="60"/>
      <c r="AB92" s="57"/>
      <c r="AC92" s="57"/>
      <c r="AD92" s="56"/>
      <c r="AE92" s="55"/>
      <c r="AF92" s="57"/>
      <c r="AG92" s="57"/>
      <c r="AH92" s="57"/>
      <c r="AI92" s="55"/>
      <c r="AJ92" s="55"/>
      <c r="AK92" s="57"/>
      <c r="AL92" s="55"/>
      <c r="AM92" s="55"/>
      <c r="AN92" s="55"/>
      <c r="AO92" s="60"/>
      <c r="AP92" s="60"/>
      <c r="AQ92" s="55"/>
      <c r="AR92" s="57"/>
      <c r="AS92" s="56"/>
      <c r="AT92" s="55"/>
      <c r="AU92" s="55"/>
      <c r="AV92" s="55"/>
      <c r="AW92" s="55"/>
      <c r="AX92" s="55"/>
      <c r="AY92" s="55"/>
      <c r="AZ92" s="55"/>
      <c r="BA92" s="55"/>
      <c r="BB92" s="55"/>
      <c r="BC92" s="55"/>
      <c r="BD92" s="55"/>
      <c r="BE92" s="55"/>
      <c r="BF92" s="55"/>
      <c r="BG92" s="57"/>
      <c r="BH92" s="55"/>
      <c r="BI92" s="55"/>
      <c r="BJ92" s="55"/>
      <c r="BK92" s="55"/>
      <c r="BL92" s="60"/>
      <c r="BM92" s="60"/>
      <c r="BN92" s="55"/>
      <c r="BO92" s="57"/>
      <c r="BP92" s="56"/>
      <c r="BQ92" s="55"/>
      <c r="BR92" s="55"/>
      <c r="BS92" s="55"/>
      <c r="BT92" s="57"/>
    </row>
    <row r="93" spans="1:72" ht="15" customHeight="1" x14ac:dyDescent="0.25">
      <c r="A93" s="57"/>
      <c r="B93" s="58"/>
      <c r="C93" s="57"/>
      <c r="D93" s="55"/>
      <c r="E93" s="55"/>
      <c r="F93" s="55"/>
      <c r="G93" s="55"/>
      <c r="H93" s="55"/>
      <c r="I93" s="55"/>
      <c r="J93" s="56"/>
      <c r="K93" s="55"/>
      <c r="L93" s="55"/>
      <c r="M93" s="55"/>
      <c r="N93" s="55"/>
      <c r="O93" s="55"/>
      <c r="P93" s="55"/>
      <c r="Q93" s="55"/>
      <c r="R93" s="55"/>
      <c r="S93" s="60"/>
      <c r="T93" s="60"/>
      <c r="U93" s="57"/>
      <c r="V93" s="60"/>
      <c r="W93" s="60"/>
      <c r="X93" s="57"/>
      <c r="Y93" s="57"/>
      <c r="Z93" s="60"/>
      <c r="AA93" s="60"/>
      <c r="AB93" s="57"/>
      <c r="AC93" s="57"/>
      <c r="AD93" s="56"/>
      <c r="AE93" s="55"/>
      <c r="AF93" s="57"/>
      <c r="AG93" s="57"/>
      <c r="AH93" s="57"/>
      <c r="AI93" s="55"/>
      <c r="AJ93" s="55"/>
      <c r="AK93" s="57"/>
      <c r="AL93" s="55"/>
      <c r="AM93" s="55"/>
      <c r="AN93" s="55"/>
      <c r="AO93" s="60"/>
      <c r="AP93" s="60"/>
      <c r="AQ93" s="55"/>
      <c r="AR93" s="57"/>
      <c r="AS93" s="56"/>
      <c r="AT93" s="55"/>
      <c r="AU93" s="55"/>
      <c r="AV93" s="55"/>
      <c r="AW93" s="55"/>
      <c r="AX93" s="55"/>
      <c r="AY93" s="55"/>
      <c r="AZ93" s="55"/>
      <c r="BA93" s="55"/>
      <c r="BB93" s="55"/>
      <c r="BC93" s="55"/>
      <c r="BD93" s="55"/>
      <c r="BE93" s="55"/>
      <c r="BF93" s="55"/>
      <c r="BG93" s="57"/>
      <c r="BH93" s="55"/>
      <c r="BI93" s="55"/>
      <c r="BJ93" s="55"/>
      <c r="BK93" s="55"/>
      <c r="BL93" s="60"/>
      <c r="BM93" s="60"/>
      <c r="BN93" s="55"/>
      <c r="BO93" s="57"/>
      <c r="BP93" s="56"/>
      <c r="BQ93" s="55"/>
      <c r="BR93" s="55"/>
      <c r="BS93" s="55"/>
      <c r="BT93" s="57"/>
    </row>
    <row r="94" spans="1:72" ht="15" customHeight="1" x14ac:dyDescent="0.25">
      <c r="A94" s="57"/>
      <c r="B94" s="58"/>
      <c r="C94" s="57"/>
      <c r="D94" s="55"/>
      <c r="E94" s="55"/>
      <c r="F94" s="55"/>
      <c r="G94" s="55"/>
      <c r="H94" s="55"/>
      <c r="I94" s="55"/>
      <c r="J94" s="56"/>
      <c r="K94" s="55"/>
      <c r="L94" s="55"/>
      <c r="M94" s="55"/>
      <c r="N94" s="55"/>
      <c r="O94" s="55"/>
      <c r="P94" s="55"/>
      <c r="Q94" s="55"/>
      <c r="R94" s="55"/>
      <c r="S94" s="60"/>
      <c r="T94" s="60"/>
      <c r="U94" s="57"/>
      <c r="V94" s="60"/>
      <c r="W94" s="60"/>
      <c r="X94" s="57"/>
      <c r="Y94" s="57"/>
      <c r="Z94" s="60"/>
      <c r="AA94" s="60"/>
      <c r="AB94" s="57"/>
      <c r="AC94" s="57"/>
      <c r="AD94" s="56"/>
      <c r="AE94" s="55"/>
      <c r="AF94" s="57"/>
      <c r="AG94" s="57"/>
      <c r="AH94" s="57"/>
      <c r="AI94" s="55"/>
      <c r="AJ94" s="55"/>
      <c r="AK94" s="57"/>
      <c r="AL94" s="55"/>
      <c r="AM94" s="55"/>
      <c r="AN94" s="55"/>
      <c r="AO94" s="60"/>
      <c r="AP94" s="60"/>
      <c r="AQ94" s="55"/>
      <c r="AR94" s="57"/>
      <c r="AS94" s="56"/>
      <c r="AT94" s="55"/>
      <c r="AU94" s="55"/>
      <c r="AV94" s="55"/>
      <c r="AW94" s="55"/>
      <c r="AX94" s="55"/>
      <c r="AY94" s="55"/>
      <c r="AZ94" s="55"/>
      <c r="BA94" s="55"/>
      <c r="BB94" s="55"/>
      <c r="BC94" s="55"/>
      <c r="BD94" s="55"/>
      <c r="BE94" s="55"/>
      <c r="BF94" s="55"/>
      <c r="BG94" s="57"/>
      <c r="BH94" s="55"/>
      <c r="BI94" s="55"/>
      <c r="BJ94" s="55"/>
      <c r="BK94" s="55"/>
      <c r="BL94" s="60"/>
      <c r="BM94" s="60"/>
      <c r="BN94" s="55"/>
      <c r="BO94" s="57"/>
      <c r="BP94" s="56"/>
      <c r="BQ94" s="55"/>
      <c r="BR94" s="55"/>
      <c r="BS94" s="55"/>
      <c r="BT94" s="57"/>
    </row>
    <row r="95" spans="1:72" ht="15" customHeight="1" x14ac:dyDescent="0.25">
      <c r="A95" s="57"/>
      <c r="B95" s="58"/>
      <c r="C95" s="57"/>
      <c r="D95" s="55"/>
      <c r="E95" s="55"/>
      <c r="F95" s="55"/>
      <c r="G95" s="55"/>
      <c r="H95" s="55"/>
      <c r="I95" s="55"/>
      <c r="J95" s="56"/>
      <c r="K95" s="55"/>
      <c r="L95" s="55"/>
      <c r="M95" s="55"/>
      <c r="N95" s="55"/>
      <c r="O95" s="55"/>
      <c r="P95" s="55"/>
      <c r="Q95" s="55"/>
      <c r="R95" s="55"/>
      <c r="S95" s="60"/>
      <c r="T95" s="60"/>
      <c r="U95" s="57"/>
      <c r="V95" s="60"/>
      <c r="W95" s="60"/>
      <c r="X95" s="57"/>
      <c r="Y95" s="57"/>
      <c r="Z95" s="60"/>
      <c r="AA95" s="60"/>
      <c r="AB95" s="57"/>
      <c r="AC95" s="57"/>
      <c r="AD95" s="56"/>
      <c r="AE95" s="55"/>
      <c r="AF95" s="57"/>
      <c r="AG95" s="57"/>
      <c r="AH95" s="57"/>
      <c r="AI95" s="55"/>
      <c r="AJ95" s="55"/>
      <c r="AK95" s="57"/>
      <c r="AL95" s="55"/>
      <c r="AM95" s="55"/>
      <c r="AN95" s="55"/>
      <c r="AO95" s="60"/>
      <c r="AP95" s="60"/>
      <c r="AQ95" s="55"/>
      <c r="AR95" s="57"/>
      <c r="AS95" s="56"/>
      <c r="AT95" s="55"/>
      <c r="AU95" s="55"/>
      <c r="AV95" s="55"/>
      <c r="AW95" s="55"/>
      <c r="AX95" s="55"/>
      <c r="AY95" s="55"/>
      <c r="AZ95" s="55"/>
      <c r="BA95" s="55"/>
      <c r="BB95" s="55"/>
      <c r="BC95" s="55"/>
      <c r="BD95" s="55"/>
      <c r="BE95" s="55"/>
      <c r="BF95" s="55"/>
      <c r="BG95" s="57"/>
      <c r="BH95" s="55"/>
      <c r="BI95" s="55"/>
      <c r="BJ95" s="55"/>
      <c r="BK95" s="55"/>
      <c r="BL95" s="60"/>
      <c r="BM95" s="60"/>
      <c r="BN95" s="55"/>
      <c r="BO95" s="57"/>
      <c r="BP95" s="56"/>
      <c r="BQ95" s="55"/>
      <c r="BR95" s="55"/>
      <c r="BS95" s="55"/>
      <c r="BT95" s="57"/>
    </row>
    <row r="96" spans="1:72" ht="15" customHeight="1" x14ac:dyDescent="0.25">
      <c r="A96" s="57"/>
      <c r="B96" s="58"/>
      <c r="C96" s="57"/>
      <c r="D96" s="55"/>
      <c r="E96" s="55"/>
      <c r="F96" s="55"/>
      <c r="G96" s="55"/>
      <c r="H96" s="55"/>
      <c r="I96" s="55"/>
      <c r="J96" s="56"/>
      <c r="K96" s="55"/>
      <c r="L96" s="55"/>
      <c r="M96" s="55"/>
      <c r="N96" s="55"/>
      <c r="O96" s="55"/>
      <c r="P96" s="55"/>
      <c r="Q96" s="55"/>
      <c r="R96" s="55"/>
      <c r="S96" s="60"/>
      <c r="T96" s="60"/>
      <c r="U96" s="57"/>
      <c r="V96" s="60"/>
      <c r="W96" s="60"/>
      <c r="X96" s="57"/>
      <c r="Y96" s="57"/>
      <c r="Z96" s="60"/>
      <c r="AA96" s="60"/>
      <c r="AB96" s="57"/>
      <c r="AC96" s="57"/>
      <c r="AD96" s="56"/>
      <c r="AE96" s="55"/>
      <c r="AF96" s="57"/>
      <c r="AG96" s="57"/>
      <c r="AH96" s="57"/>
      <c r="AI96" s="55"/>
      <c r="AJ96" s="55"/>
      <c r="AK96" s="57"/>
      <c r="AL96" s="55"/>
      <c r="AM96" s="55"/>
      <c r="AN96" s="55"/>
      <c r="AO96" s="60"/>
      <c r="AP96" s="60"/>
      <c r="AQ96" s="55"/>
      <c r="AR96" s="57"/>
      <c r="AS96" s="56"/>
      <c r="AT96" s="55"/>
      <c r="AU96" s="55"/>
      <c r="AV96" s="55"/>
      <c r="AW96" s="55"/>
      <c r="AX96" s="55"/>
      <c r="AY96" s="55"/>
      <c r="AZ96" s="55"/>
      <c r="BA96" s="55"/>
      <c r="BB96" s="55"/>
      <c r="BC96" s="55"/>
      <c r="BD96" s="55"/>
      <c r="BE96" s="55"/>
      <c r="BF96" s="55"/>
      <c r="BG96" s="57"/>
      <c r="BH96" s="55"/>
      <c r="BI96" s="55"/>
      <c r="BJ96" s="55"/>
      <c r="BK96" s="55"/>
      <c r="BL96" s="60"/>
      <c r="BM96" s="60"/>
      <c r="BN96" s="55"/>
      <c r="BO96" s="57"/>
      <c r="BP96" s="56"/>
      <c r="BQ96" s="55"/>
      <c r="BR96" s="55"/>
      <c r="BS96" s="55"/>
      <c r="BT96" s="57"/>
    </row>
    <row r="97" spans="1:72" ht="15" customHeight="1" x14ac:dyDescent="0.25">
      <c r="A97" s="57"/>
      <c r="B97" s="58"/>
      <c r="C97" s="57"/>
      <c r="D97" s="55"/>
      <c r="E97" s="55"/>
      <c r="F97" s="55"/>
      <c r="G97" s="55"/>
      <c r="H97" s="55"/>
      <c r="I97" s="55"/>
      <c r="J97" s="56"/>
      <c r="K97" s="55"/>
      <c r="L97" s="55"/>
      <c r="M97" s="55"/>
      <c r="N97" s="55"/>
      <c r="O97" s="55"/>
      <c r="P97" s="55"/>
      <c r="Q97" s="55"/>
      <c r="R97" s="55"/>
      <c r="S97" s="60"/>
      <c r="T97" s="60"/>
      <c r="U97" s="57"/>
      <c r="V97" s="60"/>
      <c r="W97" s="60"/>
      <c r="X97" s="57"/>
      <c r="Y97" s="57"/>
      <c r="Z97" s="60"/>
      <c r="AA97" s="60"/>
      <c r="AB97" s="57"/>
      <c r="AC97" s="57"/>
      <c r="AD97" s="56"/>
      <c r="AE97" s="55"/>
      <c r="AF97" s="57"/>
      <c r="AG97" s="57"/>
      <c r="AH97" s="57"/>
      <c r="AI97" s="55"/>
      <c r="AJ97" s="55"/>
      <c r="AK97" s="57"/>
      <c r="AL97" s="55"/>
      <c r="AM97" s="55"/>
      <c r="AN97" s="55"/>
      <c r="AO97" s="60"/>
      <c r="AP97" s="60"/>
      <c r="AQ97" s="55"/>
      <c r="AR97" s="57"/>
      <c r="AS97" s="56"/>
      <c r="AT97" s="55"/>
      <c r="AU97" s="55"/>
      <c r="AV97" s="55"/>
      <c r="AW97" s="55"/>
      <c r="AX97" s="55"/>
      <c r="AY97" s="55"/>
      <c r="AZ97" s="55"/>
      <c r="BA97" s="55"/>
      <c r="BB97" s="55"/>
      <c r="BC97" s="55"/>
      <c r="BD97" s="55"/>
      <c r="BE97" s="55"/>
      <c r="BF97" s="55"/>
      <c r="BG97" s="57"/>
      <c r="BH97" s="55"/>
      <c r="BI97" s="55"/>
      <c r="BJ97" s="55"/>
      <c r="BK97" s="55"/>
      <c r="BL97" s="60"/>
      <c r="BM97" s="60"/>
      <c r="BN97" s="55"/>
      <c r="BO97" s="57"/>
      <c r="BP97" s="56"/>
      <c r="BQ97" s="55"/>
      <c r="BR97" s="55"/>
      <c r="BS97" s="55"/>
      <c r="BT97" s="57"/>
    </row>
    <row r="98" spans="1:72" ht="15" customHeight="1" x14ac:dyDescent="0.25">
      <c r="A98" s="57"/>
      <c r="B98" s="58"/>
      <c r="C98" s="57"/>
      <c r="D98" s="55"/>
      <c r="E98" s="55"/>
      <c r="F98" s="55"/>
      <c r="G98" s="55"/>
      <c r="H98" s="55"/>
      <c r="I98" s="55"/>
      <c r="J98" s="56"/>
      <c r="K98" s="55"/>
      <c r="L98" s="55"/>
      <c r="M98" s="55"/>
      <c r="N98" s="55"/>
      <c r="O98" s="55"/>
      <c r="P98" s="55"/>
      <c r="Q98" s="55"/>
      <c r="R98" s="55"/>
      <c r="S98" s="60"/>
      <c r="T98" s="60"/>
      <c r="U98" s="57"/>
      <c r="V98" s="60"/>
      <c r="W98" s="60"/>
      <c r="X98" s="57"/>
      <c r="Y98" s="57"/>
      <c r="Z98" s="60"/>
      <c r="AA98" s="60"/>
      <c r="AB98" s="57"/>
      <c r="AC98" s="57"/>
      <c r="AD98" s="56"/>
      <c r="AE98" s="55"/>
      <c r="AF98" s="57"/>
      <c r="AG98" s="57"/>
      <c r="AH98" s="57"/>
      <c r="AI98" s="55"/>
      <c r="AJ98" s="55"/>
      <c r="AK98" s="57"/>
      <c r="AL98" s="55"/>
      <c r="AM98" s="55"/>
      <c r="AN98" s="55"/>
      <c r="AO98" s="60"/>
      <c r="AP98" s="60"/>
      <c r="AQ98" s="55"/>
      <c r="AR98" s="57"/>
      <c r="AS98" s="56"/>
      <c r="AT98" s="55"/>
      <c r="AU98" s="55"/>
      <c r="AV98" s="55"/>
      <c r="AW98" s="55"/>
      <c r="AX98" s="55"/>
      <c r="AY98" s="55"/>
      <c r="AZ98" s="55"/>
      <c r="BA98" s="55"/>
      <c r="BB98" s="55"/>
      <c r="BC98" s="55"/>
      <c r="BD98" s="55"/>
      <c r="BE98" s="55"/>
      <c r="BF98" s="55"/>
      <c r="BG98" s="57"/>
      <c r="BH98" s="55"/>
      <c r="BI98" s="55"/>
      <c r="BJ98" s="55"/>
      <c r="BK98" s="55"/>
      <c r="BL98" s="60"/>
      <c r="BM98" s="60"/>
      <c r="BN98" s="55"/>
      <c r="BO98" s="57"/>
      <c r="BP98" s="56"/>
      <c r="BQ98" s="55"/>
      <c r="BR98" s="55"/>
      <c r="BS98" s="55"/>
      <c r="BT98" s="57"/>
    </row>
    <row r="99" spans="1:72" ht="15" customHeight="1" x14ac:dyDescent="0.25">
      <c r="A99" s="57"/>
      <c r="B99" s="58"/>
      <c r="C99" s="57"/>
      <c r="D99" s="55"/>
      <c r="E99" s="55"/>
      <c r="F99" s="55"/>
      <c r="G99" s="55"/>
      <c r="H99" s="55"/>
      <c r="I99" s="55"/>
      <c r="J99" s="56"/>
      <c r="K99" s="55"/>
      <c r="L99" s="55"/>
      <c r="M99" s="55"/>
      <c r="N99" s="55"/>
      <c r="O99" s="55"/>
      <c r="P99" s="55"/>
      <c r="Q99" s="55"/>
      <c r="R99" s="55"/>
      <c r="S99" s="60"/>
      <c r="T99" s="60"/>
      <c r="U99" s="57"/>
      <c r="V99" s="60"/>
      <c r="W99" s="60"/>
      <c r="X99" s="57"/>
      <c r="Y99" s="57"/>
      <c r="Z99" s="60"/>
      <c r="AA99" s="60"/>
      <c r="AB99" s="57"/>
      <c r="AC99" s="57"/>
      <c r="AD99" s="56"/>
      <c r="AE99" s="55"/>
      <c r="AF99" s="57"/>
      <c r="AG99" s="57"/>
      <c r="AH99" s="57"/>
      <c r="AI99" s="55"/>
      <c r="AJ99" s="55"/>
      <c r="AK99" s="57"/>
      <c r="AL99" s="55"/>
      <c r="AM99" s="55"/>
      <c r="AN99" s="55"/>
      <c r="AO99" s="60"/>
      <c r="AP99" s="60"/>
      <c r="AQ99" s="55"/>
      <c r="AR99" s="57"/>
      <c r="AS99" s="56"/>
      <c r="AT99" s="55"/>
      <c r="AU99" s="55"/>
      <c r="AV99" s="55"/>
      <c r="AW99" s="55"/>
      <c r="AX99" s="55"/>
      <c r="AY99" s="55"/>
      <c r="AZ99" s="55"/>
      <c r="BA99" s="55"/>
      <c r="BB99" s="55"/>
      <c r="BC99" s="55"/>
      <c r="BD99" s="55"/>
      <c r="BE99" s="55"/>
      <c r="BF99" s="55"/>
      <c r="BG99" s="57"/>
      <c r="BH99" s="55"/>
      <c r="BI99" s="55"/>
      <c r="BJ99" s="55"/>
      <c r="BK99" s="55"/>
      <c r="BL99" s="60"/>
      <c r="BM99" s="60"/>
      <c r="BN99" s="55"/>
      <c r="BO99" s="57"/>
      <c r="BP99" s="56"/>
      <c r="BQ99" s="55"/>
      <c r="BR99" s="55"/>
      <c r="BS99" s="55"/>
      <c r="BT99" s="57"/>
    </row>
    <row r="100" spans="1:72" ht="15" customHeight="1" x14ac:dyDescent="0.25">
      <c r="A100" s="57"/>
      <c r="B100" s="58"/>
      <c r="C100" s="57"/>
      <c r="D100" s="55"/>
      <c r="E100" s="55"/>
      <c r="F100" s="55"/>
      <c r="G100" s="55"/>
      <c r="H100" s="55"/>
      <c r="I100" s="55"/>
      <c r="J100" s="56"/>
      <c r="K100" s="55"/>
      <c r="L100" s="55"/>
      <c r="M100" s="55"/>
      <c r="N100" s="55"/>
      <c r="O100" s="55"/>
      <c r="P100" s="55"/>
      <c r="Q100" s="55"/>
      <c r="R100" s="55"/>
      <c r="S100" s="60"/>
      <c r="T100" s="60"/>
      <c r="U100" s="57"/>
      <c r="V100" s="60"/>
      <c r="W100" s="60"/>
      <c r="X100" s="57"/>
      <c r="Y100" s="57"/>
      <c r="Z100" s="60"/>
      <c r="AA100" s="60"/>
      <c r="AB100" s="57"/>
      <c r="AC100" s="57"/>
      <c r="AD100" s="56"/>
      <c r="AE100" s="55"/>
      <c r="AF100" s="57"/>
      <c r="AG100" s="57"/>
      <c r="AH100" s="57"/>
      <c r="AI100" s="55"/>
      <c r="AJ100" s="55"/>
      <c r="AK100" s="57"/>
      <c r="AL100" s="55"/>
      <c r="AM100" s="55"/>
      <c r="AN100" s="55"/>
      <c r="AO100" s="60"/>
      <c r="AP100" s="60"/>
      <c r="AQ100" s="55"/>
      <c r="AR100" s="57"/>
      <c r="AS100" s="56"/>
      <c r="AT100" s="55"/>
      <c r="AU100" s="55"/>
      <c r="AV100" s="55"/>
      <c r="AW100" s="55"/>
      <c r="AX100" s="55"/>
      <c r="AY100" s="55"/>
      <c r="AZ100" s="55"/>
      <c r="BA100" s="55"/>
      <c r="BB100" s="55"/>
      <c r="BC100" s="55"/>
      <c r="BD100" s="55"/>
      <c r="BE100" s="55"/>
      <c r="BF100" s="55"/>
      <c r="BG100" s="57"/>
      <c r="BH100" s="55"/>
      <c r="BI100" s="55"/>
      <c r="BJ100" s="55"/>
      <c r="BK100" s="55"/>
      <c r="BL100" s="60"/>
      <c r="BM100" s="60"/>
      <c r="BN100" s="55"/>
      <c r="BO100" s="57"/>
      <c r="BP100" s="56"/>
      <c r="BQ100" s="55"/>
      <c r="BR100" s="55"/>
      <c r="BS100" s="55"/>
      <c r="BT100" s="57"/>
    </row>
    <row r="101" spans="1:72" ht="15" customHeight="1" x14ac:dyDescent="0.25">
      <c r="A101" s="57"/>
      <c r="B101" s="58"/>
      <c r="C101" s="57"/>
      <c r="D101" s="55"/>
      <c r="E101" s="55"/>
      <c r="F101" s="55"/>
      <c r="G101" s="55"/>
      <c r="H101" s="55"/>
      <c r="I101" s="55"/>
      <c r="J101" s="56"/>
      <c r="K101" s="55"/>
      <c r="L101" s="55"/>
      <c r="M101" s="55"/>
      <c r="N101" s="55"/>
      <c r="O101" s="55"/>
      <c r="P101" s="55"/>
      <c r="Q101" s="55"/>
      <c r="R101" s="55"/>
      <c r="S101" s="60"/>
      <c r="T101" s="60"/>
      <c r="U101" s="57"/>
      <c r="V101" s="60"/>
      <c r="W101" s="60"/>
      <c r="X101" s="57"/>
      <c r="Y101" s="57"/>
      <c r="Z101" s="60"/>
      <c r="AA101" s="60"/>
      <c r="AB101" s="57"/>
      <c r="AC101" s="57"/>
      <c r="AD101" s="56"/>
      <c r="AE101" s="55"/>
      <c r="AF101" s="57"/>
      <c r="AG101" s="57"/>
      <c r="AH101" s="57"/>
      <c r="AI101" s="55"/>
      <c r="AJ101" s="55"/>
      <c r="AK101" s="57"/>
      <c r="AL101" s="55"/>
      <c r="AM101" s="55"/>
      <c r="AN101" s="55"/>
      <c r="AO101" s="60"/>
      <c r="AP101" s="60"/>
      <c r="AQ101" s="55"/>
      <c r="AR101" s="57"/>
      <c r="AS101" s="56"/>
      <c r="AT101" s="55"/>
      <c r="AU101" s="55"/>
      <c r="AV101" s="55"/>
      <c r="AW101" s="55"/>
      <c r="AX101" s="55"/>
      <c r="AY101" s="55"/>
      <c r="AZ101" s="55"/>
      <c r="BA101" s="55"/>
      <c r="BB101" s="55"/>
      <c r="BC101" s="55"/>
      <c r="BD101" s="55"/>
      <c r="BE101" s="55"/>
      <c r="BF101" s="55"/>
      <c r="BG101" s="57"/>
      <c r="BH101" s="55"/>
      <c r="BI101" s="55"/>
      <c r="BJ101" s="55"/>
      <c r="BK101" s="55"/>
      <c r="BL101" s="60"/>
      <c r="BM101" s="60"/>
      <c r="BN101" s="55"/>
      <c r="BO101" s="57"/>
      <c r="BP101" s="56"/>
      <c r="BQ101" s="55"/>
      <c r="BR101" s="55"/>
      <c r="BS101" s="55"/>
      <c r="BT101" s="57"/>
    </row>
    <row r="102" spans="1:72" ht="15" customHeight="1" x14ac:dyDescent="0.25">
      <c r="A102" s="57"/>
      <c r="B102" s="58"/>
      <c r="C102" s="57"/>
      <c r="D102" s="55"/>
      <c r="E102" s="55"/>
      <c r="F102" s="55"/>
      <c r="G102" s="55"/>
      <c r="H102" s="55"/>
      <c r="I102" s="55"/>
      <c r="J102" s="56"/>
      <c r="K102" s="55"/>
      <c r="L102" s="55"/>
      <c r="M102" s="55"/>
      <c r="N102" s="55"/>
      <c r="O102" s="55"/>
      <c r="P102" s="55"/>
      <c r="Q102" s="55"/>
      <c r="R102" s="55"/>
      <c r="S102" s="60"/>
      <c r="T102" s="60"/>
      <c r="U102" s="57"/>
      <c r="V102" s="60"/>
      <c r="W102" s="60"/>
      <c r="X102" s="57"/>
      <c r="Y102" s="57"/>
      <c r="Z102" s="60"/>
      <c r="AA102" s="60"/>
      <c r="AB102" s="57"/>
      <c r="AC102" s="57"/>
      <c r="AD102" s="56"/>
      <c r="AE102" s="55"/>
      <c r="AF102" s="57"/>
      <c r="AG102" s="57"/>
      <c r="AH102" s="57"/>
      <c r="AI102" s="55"/>
      <c r="AJ102" s="55"/>
      <c r="AK102" s="57"/>
      <c r="AL102" s="55"/>
      <c r="AM102" s="55"/>
      <c r="AN102" s="55"/>
      <c r="AO102" s="60"/>
      <c r="AP102" s="60"/>
      <c r="AQ102" s="55"/>
      <c r="AR102" s="57"/>
      <c r="AS102" s="56"/>
      <c r="AT102" s="55"/>
      <c r="AU102" s="55"/>
      <c r="AV102" s="55"/>
      <c r="AW102" s="55"/>
      <c r="AX102" s="55"/>
      <c r="AY102" s="55"/>
      <c r="AZ102" s="55"/>
      <c r="BA102" s="55"/>
      <c r="BB102" s="55"/>
      <c r="BC102" s="55"/>
      <c r="BD102" s="55"/>
      <c r="BE102" s="55"/>
      <c r="BF102" s="55"/>
      <c r="BG102" s="57"/>
      <c r="BH102" s="55"/>
      <c r="BI102" s="55"/>
      <c r="BJ102" s="55"/>
      <c r="BK102" s="55"/>
      <c r="BL102" s="60"/>
      <c r="BM102" s="60"/>
      <c r="BN102" s="55"/>
      <c r="BO102" s="57"/>
      <c r="BP102" s="56"/>
      <c r="BQ102" s="55"/>
      <c r="BR102" s="55"/>
      <c r="BS102" s="55"/>
      <c r="BT102" s="57"/>
    </row>
    <row r="103" spans="1:72" ht="15" customHeight="1" x14ac:dyDescent="0.25">
      <c r="A103" s="57"/>
      <c r="B103" s="58"/>
      <c r="C103" s="57"/>
      <c r="D103" s="55"/>
      <c r="E103" s="55"/>
      <c r="F103" s="55"/>
      <c r="G103" s="55"/>
      <c r="H103" s="55"/>
      <c r="I103" s="55"/>
      <c r="J103" s="56"/>
      <c r="K103" s="55"/>
      <c r="L103" s="55"/>
      <c r="M103" s="55"/>
      <c r="N103" s="55"/>
      <c r="O103" s="55"/>
      <c r="P103" s="55"/>
      <c r="Q103" s="55"/>
      <c r="R103" s="55"/>
      <c r="S103" s="60"/>
      <c r="T103" s="60"/>
      <c r="U103" s="57"/>
      <c r="V103" s="60"/>
      <c r="W103" s="60"/>
      <c r="X103" s="57"/>
      <c r="Y103" s="57"/>
      <c r="Z103" s="60"/>
      <c r="AA103" s="60"/>
      <c r="AB103" s="57"/>
      <c r="AC103" s="57"/>
      <c r="AD103" s="56"/>
      <c r="AE103" s="55"/>
      <c r="AF103" s="57"/>
      <c r="AG103" s="57"/>
      <c r="AH103" s="57"/>
      <c r="AI103" s="55"/>
      <c r="AJ103" s="55"/>
      <c r="AK103" s="57"/>
      <c r="AL103" s="55"/>
      <c r="AM103" s="55"/>
      <c r="AN103" s="55"/>
      <c r="AO103" s="60"/>
      <c r="AP103" s="60"/>
      <c r="AQ103" s="55"/>
      <c r="AR103" s="57"/>
      <c r="AS103" s="56"/>
      <c r="AT103" s="55"/>
      <c r="AU103" s="55"/>
      <c r="AV103" s="55"/>
      <c r="AW103" s="55"/>
      <c r="AX103" s="55"/>
      <c r="AY103" s="55"/>
      <c r="AZ103" s="55"/>
      <c r="BA103" s="55"/>
      <c r="BB103" s="55"/>
      <c r="BC103" s="55"/>
      <c r="BD103" s="55"/>
      <c r="BE103" s="55"/>
      <c r="BF103" s="55"/>
      <c r="BG103" s="57"/>
      <c r="BH103" s="55"/>
      <c r="BI103" s="55"/>
      <c r="BJ103" s="55"/>
      <c r="BK103" s="55"/>
      <c r="BL103" s="60"/>
      <c r="BM103" s="60"/>
      <c r="BN103" s="55"/>
      <c r="BO103" s="57"/>
      <c r="BP103" s="56"/>
      <c r="BQ103" s="55"/>
      <c r="BR103" s="55"/>
      <c r="BS103" s="55"/>
      <c r="BT103" s="57"/>
    </row>
    <row r="104" spans="1:72" ht="15" customHeight="1" x14ac:dyDescent="0.25">
      <c r="A104" s="57"/>
      <c r="B104" s="58"/>
      <c r="C104" s="57"/>
      <c r="D104" s="55"/>
      <c r="E104" s="55"/>
      <c r="F104" s="55"/>
      <c r="G104" s="55"/>
      <c r="H104" s="55"/>
      <c r="I104" s="55"/>
      <c r="J104" s="56"/>
      <c r="K104" s="55"/>
      <c r="L104" s="55"/>
      <c r="M104" s="55"/>
      <c r="N104" s="55"/>
      <c r="O104" s="55"/>
      <c r="P104" s="55"/>
      <c r="Q104" s="55"/>
      <c r="R104" s="55"/>
      <c r="S104" s="60"/>
      <c r="T104" s="60"/>
      <c r="U104" s="57"/>
      <c r="V104" s="60"/>
      <c r="W104" s="60"/>
      <c r="X104" s="57"/>
      <c r="Y104" s="57"/>
      <c r="Z104" s="60"/>
      <c r="AA104" s="60"/>
      <c r="AB104" s="57"/>
      <c r="AC104" s="57"/>
      <c r="AD104" s="56"/>
      <c r="AE104" s="55"/>
      <c r="AF104" s="57"/>
      <c r="AG104" s="57"/>
      <c r="AH104" s="57"/>
      <c r="AI104" s="55"/>
      <c r="AJ104" s="55"/>
      <c r="AK104" s="57"/>
      <c r="AL104" s="55"/>
      <c r="AM104" s="55"/>
      <c r="AN104" s="55"/>
      <c r="AO104" s="60"/>
      <c r="AP104" s="60"/>
      <c r="AQ104" s="55"/>
      <c r="AR104" s="57"/>
      <c r="AS104" s="56"/>
      <c r="AT104" s="55"/>
      <c r="AU104" s="55"/>
      <c r="AV104" s="55"/>
      <c r="AW104" s="55"/>
      <c r="AX104" s="55"/>
      <c r="AY104" s="55"/>
      <c r="AZ104" s="55"/>
      <c r="BA104" s="55"/>
      <c r="BB104" s="55"/>
      <c r="BC104" s="55"/>
      <c r="BD104" s="55"/>
      <c r="BE104" s="55"/>
      <c r="BF104" s="55"/>
      <c r="BG104" s="57"/>
      <c r="BH104" s="55"/>
      <c r="BI104" s="55"/>
      <c r="BJ104" s="55"/>
      <c r="BK104" s="55"/>
      <c r="BL104" s="60"/>
      <c r="BM104" s="60"/>
      <c r="BN104" s="55"/>
      <c r="BO104" s="57"/>
      <c r="BP104" s="56"/>
      <c r="BQ104" s="55"/>
      <c r="BR104" s="55"/>
      <c r="BS104" s="55"/>
      <c r="BT104" s="57"/>
    </row>
    <row r="105" spans="1:72" ht="15" customHeight="1" x14ac:dyDescent="0.25">
      <c r="A105" s="57"/>
      <c r="B105" s="58"/>
      <c r="C105" s="57"/>
      <c r="D105" s="55"/>
      <c r="E105" s="55"/>
      <c r="F105" s="55"/>
      <c r="G105" s="55"/>
      <c r="H105" s="55"/>
      <c r="I105" s="55"/>
      <c r="J105" s="56"/>
      <c r="K105" s="55"/>
      <c r="L105" s="55"/>
      <c r="M105" s="55"/>
      <c r="N105" s="55"/>
      <c r="O105" s="55"/>
      <c r="P105" s="55"/>
      <c r="Q105" s="55"/>
      <c r="R105" s="55"/>
      <c r="S105" s="60"/>
      <c r="T105" s="60"/>
      <c r="U105" s="57"/>
      <c r="V105" s="60"/>
      <c r="W105" s="60"/>
      <c r="X105" s="57"/>
      <c r="Y105" s="57"/>
      <c r="Z105" s="60"/>
      <c r="AA105" s="60"/>
      <c r="AB105" s="57"/>
      <c r="AC105" s="57"/>
      <c r="AD105" s="56"/>
      <c r="AE105" s="55"/>
      <c r="AF105" s="57"/>
      <c r="AG105" s="57"/>
      <c r="AH105" s="57"/>
      <c r="AI105" s="55"/>
      <c r="AJ105" s="55"/>
      <c r="AK105" s="57"/>
      <c r="AL105" s="55"/>
      <c r="AM105" s="55"/>
      <c r="AN105" s="55"/>
      <c r="AO105" s="60"/>
      <c r="AP105" s="60"/>
      <c r="AQ105" s="55"/>
      <c r="AR105" s="57"/>
      <c r="AS105" s="56"/>
      <c r="AT105" s="55"/>
      <c r="AU105" s="55"/>
      <c r="AV105" s="55"/>
      <c r="AW105" s="55"/>
      <c r="AX105" s="55"/>
      <c r="AY105" s="55"/>
      <c r="AZ105" s="55"/>
      <c r="BA105" s="55"/>
      <c r="BB105" s="55"/>
      <c r="BC105" s="55"/>
      <c r="BD105" s="55"/>
      <c r="BE105" s="55"/>
      <c r="BF105" s="55"/>
      <c r="BG105" s="57"/>
      <c r="BH105" s="55"/>
      <c r="BI105" s="55"/>
      <c r="BJ105" s="55"/>
      <c r="BK105" s="55"/>
      <c r="BL105" s="60"/>
      <c r="BM105" s="60"/>
      <c r="BN105" s="55"/>
      <c r="BO105" s="57"/>
      <c r="BP105" s="56"/>
      <c r="BQ105" s="55"/>
      <c r="BR105" s="55"/>
      <c r="BS105" s="55"/>
      <c r="BT105" s="57"/>
    </row>
    <row r="106" spans="1:72" ht="15" customHeight="1" x14ac:dyDescent="0.25">
      <c r="A106" s="57"/>
      <c r="B106" s="58"/>
      <c r="C106" s="57"/>
      <c r="D106" s="55"/>
      <c r="E106" s="55"/>
      <c r="F106" s="55"/>
      <c r="G106" s="55"/>
      <c r="H106" s="55"/>
      <c r="I106" s="55"/>
      <c r="J106" s="56"/>
      <c r="K106" s="55"/>
      <c r="L106" s="55"/>
      <c r="M106" s="55"/>
      <c r="N106" s="55"/>
      <c r="O106" s="55"/>
      <c r="P106" s="55"/>
      <c r="Q106" s="55"/>
      <c r="R106" s="55"/>
      <c r="S106" s="60"/>
      <c r="T106" s="60"/>
      <c r="U106" s="57"/>
      <c r="V106" s="60"/>
      <c r="W106" s="60"/>
      <c r="X106" s="57"/>
      <c r="Y106" s="57"/>
      <c r="Z106" s="60"/>
      <c r="AA106" s="60"/>
      <c r="AB106" s="57"/>
      <c r="AC106" s="57"/>
      <c r="AD106" s="56"/>
      <c r="AE106" s="55"/>
      <c r="AF106" s="57"/>
      <c r="AG106" s="57"/>
      <c r="AH106" s="57"/>
      <c r="AI106" s="55"/>
      <c r="AJ106" s="55"/>
      <c r="AK106" s="57"/>
      <c r="AL106" s="55"/>
      <c r="AM106" s="55"/>
      <c r="AN106" s="55"/>
      <c r="AO106" s="60"/>
      <c r="AP106" s="60"/>
      <c r="AQ106" s="55"/>
      <c r="AR106" s="57"/>
      <c r="AS106" s="56"/>
      <c r="AT106" s="55"/>
      <c r="AU106" s="55"/>
      <c r="AV106" s="55"/>
      <c r="AW106" s="55"/>
      <c r="AX106" s="55"/>
      <c r="AY106" s="55"/>
      <c r="AZ106" s="55"/>
      <c r="BA106" s="55"/>
      <c r="BB106" s="55"/>
      <c r="BC106" s="55"/>
      <c r="BD106" s="55"/>
      <c r="BE106" s="55"/>
      <c r="BF106" s="55"/>
      <c r="BG106" s="57"/>
      <c r="BH106" s="55"/>
      <c r="BI106" s="55"/>
      <c r="BJ106" s="55"/>
      <c r="BK106" s="55"/>
      <c r="BL106" s="60"/>
      <c r="BM106" s="60"/>
      <c r="BN106" s="55"/>
      <c r="BO106" s="57"/>
      <c r="BP106" s="56"/>
      <c r="BQ106" s="55"/>
      <c r="BR106" s="55"/>
      <c r="BS106" s="55"/>
      <c r="BT106" s="57"/>
    </row>
    <row r="107" spans="1:72" ht="15" customHeight="1" x14ac:dyDescent="0.25">
      <c r="A107" s="57"/>
      <c r="B107" s="58"/>
      <c r="C107" s="57"/>
      <c r="D107" s="55"/>
      <c r="E107" s="55"/>
      <c r="F107" s="55"/>
      <c r="G107" s="55"/>
      <c r="H107" s="55"/>
      <c r="I107" s="55"/>
      <c r="J107" s="56"/>
      <c r="K107" s="55"/>
      <c r="L107" s="55"/>
      <c r="M107" s="55"/>
      <c r="N107" s="55"/>
      <c r="O107" s="55"/>
      <c r="P107" s="55"/>
      <c r="Q107" s="55"/>
      <c r="R107" s="55"/>
      <c r="S107" s="60"/>
      <c r="T107" s="60"/>
      <c r="U107" s="57"/>
      <c r="V107" s="60"/>
      <c r="W107" s="60"/>
      <c r="X107" s="57"/>
      <c r="Y107" s="57"/>
      <c r="Z107" s="60"/>
      <c r="AA107" s="60"/>
      <c r="AB107" s="57"/>
      <c r="AC107" s="57"/>
      <c r="AD107" s="56"/>
      <c r="AE107" s="55"/>
      <c r="AF107" s="57"/>
      <c r="AG107" s="57"/>
      <c r="AH107" s="57"/>
      <c r="AI107" s="55"/>
      <c r="AJ107" s="55"/>
      <c r="AK107" s="57"/>
      <c r="AL107" s="55"/>
      <c r="AM107" s="55"/>
      <c r="AN107" s="55"/>
      <c r="AO107" s="60"/>
      <c r="AP107" s="60"/>
      <c r="AQ107" s="55"/>
      <c r="AR107" s="57"/>
      <c r="AS107" s="56"/>
      <c r="AT107" s="55"/>
      <c r="AU107" s="55"/>
      <c r="AV107" s="55"/>
      <c r="AW107" s="55"/>
      <c r="AX107" s="55"/>
      <c r="AY107" s="55"/>
      <c r="AZ107" s="55"/>
      <c r="BA107" s="55"/>
      <c r="BB107" s="55"/>
      <c r="BC107" s="55"/>
      <c r="BD107" s="55"/>
      <c r="BE107" s="55"/>
      <c r="BF107" s="55"/>
      <c r="BG107" s="57"/>
      <c r="BH107" s="55"/>
      <c r="BI107" s="55"/>
      <c r="BJ107" s="55"/>
      <c r="BK107" s="55"/>
      <c r="BL107" s="60"/>
      <c r="BM107" s="60"/>
      <c r="BN107" s="55"/>
      <c r="BO107" s="57"/>
      <c r="BP107" s="56"/>
      <c r="BQ107" s="55"/>
      <c r="BR107" s="55"/>
      <c r="BS107" s="55"/>
      <c r="BT107" s="57"/>
    </row>
    <row r="108" spans="1:72" ht="15" customHeight="1" x14ac:dyDescent="0.25">
      <c r="A108" s="57"/>
      <c r="B108" s="58"/>
      <c r="C108" s="57"/>
      <c r="D108" s="55"/>
      <c r="E108" s="55"/>
      <c r="F108" s="55"/>
      <c r="G108" s="55"/>
      <c r="H108" s="55"/>
      <c r="I108" s="55"/>
      <c r="J108" s="56"/>
      <c r="K108" s="55"/>
      <c r="L108" s="55"/>
      <c r="M108" s="55"/>
      <c r="N108" s="55"/>
      <c r="O108" s="55"/>
      <c r="P108" s="55"/>
      <c r="Q108" s="55"/>
      <c r="R108" s="55"/>
      <c r="S108" s="60"/>
      <c r="T108" s="60"/>
      <c r="U108" s="57"/>
      <c r="V108" s="60"/>
      <c r="W108" s="60"/>
      <c r="X108" s="57"/>
      <c r="Y108" s="57"/>
      <c r="Z108" s="60"/>
      <c r="AA108" s="60"/>
      <c r="AB108" s="57"/>
      <c r="AC108" s="57"/>
      <c r="AD108" s="56"/>
      <c r="AE108" s="55"/>
      <c r="AF108" s="57"/>
      <c r="AG108" s="57"/>
      <c r="AH108" s="57"/>
      <c r="AI108" s="55"/>
      <c r="AJ108" s="55"/>
      <c r="AK108" s="57"/>
      <c r="AL108" s="55"/>
      <c r="AM108" s="55"/>
      <c r="AN108" s="55"/>
      <c r="AO108" s="60"/>
      <c r="AP108" s="60"/>
      <c r="AQ108" s="55"/>
      <c r="AR108" s="57"/>
      <c r="AS108" s="56"/>
      <c r="AT108" s="55"/>
      <c r="AU108" s="55"/>
      <c r="AV108" s="55"/>
      <c r="AW108" s="55"/>
      <c r="AX108" s="55"/>
      <c r="AY108" s="55"/>
      <c r="AZ108" s="55"/>
      <c r="BA108" s="55"/>
      <c r="BB108" s="55"/>
      <c r="BC108" s="55"/>
      <c r="BD108" s="55"/>
      <c r="BE108" s="55"/>
      <c r="BF108" s="55"/>
      <c r="BG108" s="57"/>
      <c r="BH108" s="55"/>
      <c r="BI108" s="55"/>
      <c r="BJ108" s="55"/>
      <c r="BK108" s="55"/>
      <c r="BL108" s="60"/>
      <c r="BM108" s="60"/>
      <c r="BN108" s="55"/>
      <c r="BO108" s="57"/>
      <c r="BP108" s="56"/>
      <c r="BQ108" s="55"/>
      <c r="BR108" s="55"/>
      <c r="BS108" s="55"/>
      <c r="BT108" s="57"/>
    </row>
    <row r="109" spans="1:72" ht="15" customHeight="1" x14ac:dyDescent="0.25">
      <c r="A109" s="57"/>
      <c r="B109" s="58"/>
      <c r="C109" s="57"/>
      <c r="D109" s="55"/>
      <c r="E109" s="55"/>
      <c r="F109" s="55"/>
      <c r="G109" s="55"/>
      <c r="H109" s="55"/>
      <c r="I109" s="55"/>
      <c r="J109" s="56"/>
      <c r="K109" s="55"/>
      <c r="L109" s="55"/>
      <c r="M109" s="55"/>
      <c r="N109" s="55"/>
      <c r="O109" s="55"/>
      <c r="P109" s="55"/>
      <c r="Q109" s="55"/>
      <c r="R109" s="55"/>
      <c r="S109" s="60"/>
      <c r="T109" s="60"/>
      <c r="U109" s="57"/>
      <c r="V109" s="60"/>
      <c r="W109" s="60"/>
      <c r="X109" s="57"/>
      <c r="Y109" s="57"/>
      <c r="Z109" s="60"/>
      <c r="AA109" s="60"/>
      <c r="AB109" s="57"/>
      <c r="AC109" s="57"/>
      <c r="AD109" s="56"/>
      <c r="AE109" s="55"/>
      <c r="AF109" s="57"/>
      <c r="AG109" s="57"/>
      <c r="AH109" s="57"/>
      <c r="AI109" s="55"/>
      <c r="AJ109" s="55"/>
      <c r="AK109" s="57"/>
      <c r="AL109" s="55"/>
      <c r="AM109" s="55"/>
      <c r="AN109" s="55"/>
      <c r="AO109" s="60"/>
      <c r="AP109" s="60"/>
      <c r="AQ109" s="55"/>
      <c r="AR109" s="57"/>
      <c r="AS109" s="56"/>
      <c r="AT109" s="55"/>
      <c r="AU109" s="55"/>
      <c r="AV109" s="55"/>
      <c r="AW109" s="55"/>
      <c r="AX109" s="55"/>
      <c r="AY109" s="55"/>
      <c r="AZ109" s="55"/>
      <c r="BA109" s="55"/>
      <c r="BB109" s="55"/>
      <c r="BC109" s="55"/>
      <c r="BD109" s="55"/>
      <c r="BE109" s="55"/>
      <c r="BF109" s="55"/>
      <c r="BG109" s="57"/>
      <c r="BH109" s="55"/>
      <c r="BI109" s="55"/>
      <c r="BJ109" s="55"/>
      <c r="BK109" s="55"/>
      <c r="BL109" s="60"/>
      <c r="BM109" s="60"/>
      <c r="BN109" s="55"/>
      <c r="BO109" s="57"/>
      <c r="BP109" s="56"/>
      <c r="BQ109" s="55"/>
      <c r="BR109" s="55"/>
      <c r="BS109" s="55"/>
      <c r="BT109" s="57"/>
    </row>
    <row r="110" spans="1:72" ht="15" customHeight="1" x14ac:dyDescent="0.25">
      <c r="A110" s="57"/>
      <c r="B110" s="58"/>
      <c r="C110" s="57"/>
      <c r="D110" s="55"/>
      <c r="E110" s="55"/>
      <c r="F110" s="55"/>
      <c r="G110" s="55"/>
      <c r="H110" s="55"/>
      <c r="I110" s="55"/>
      <c r="J110" s="56"/>
      <c r="K110" s="55"/>
      <c r="L110" s="55"/>
      <c r="M110" s="55"/>
      <c r="N110" s="55"/>
      <c r="O110" s="55"/>
      <c r="P110" s="55"/>
      <c r="Q110" s="55"/>
      <c r="R110" s="55"/>
      <c r="S110" s="60"/>
      <c r="T110" s="60"/>
      <c r="U110" s="57"/>
      <c r="V110" s="60"/>
      <c r="W110" s="60"/>
      <c r="X110" s="57"/>
      <c r="Y110" s="57"/>
      <c r="Z110" s="60"/>
      <c r="AA110" s="60"/>
      <c r="AB110" s="57"/>
      <c r="AC110" s="57"/>
      <c r="AD110" s="56"/>
      <c r="AE110" s="55"/>
      <c r="AF110" s="57"/>
      <c r="AG110" s="57"/>
      <c r="AH110" s="57"/>
      <c r="AI110" s="55"/>
      <c r="AJ110" s="55"/>
      <c r="AK110" s="57"/>
      <c r="AL110" s="55"/>
      <c r="AM110" s="55"/>
      <c r="AN110" s="55"/>
      <c r="AO110" s="60"/>
      <c r="AP110" s="60"/>
      <c r="AQ110" s="55"/>
      <c r="AR110" s="57"/>
      <c r="AS110" s="56"/>
      <c r="AT110" s="55"/>
      <c r="AU110" s="55"/>
      <c r="AV110" s="55"/>
      <c r="AW110" s="55"/>
      <c r="AX110" s="55"/>
      <c r="AY110" s="55"/>
      <c r="AZ110" s="55"/>
      <c r="BA110" s="55"/>
      <c r="BB110" s="55"/>
      <c r="BC110" s="55"/>
      <c r="BD110" s="55"/>
      <c r="BE110" s="55"/>
      <c r="BF110" s="55"/>
      <c r="BG110" s="57"/>
      <c r="BH110" s="55"/>
      <c r="BI110" s="55"/>
      <c r="BJ110" s="55"/>
      <c r="BK110" s="55"/>
      <c r="BL110" s="60"/>
      <c r="BM110" s="60"/>
      <c r="BN110" s="55"/>
      <c r="BO110" s="57"/>
      <c r="BP110" s="56"/>
      <c r="BQ110" s="55"/>
      <c r="BR110" s="55"/>
      <c r="BS110" s="55"/>
      <c r="BT110" s="57"/>
    </row>
    <row r="111" spans="1:72" ht="15" customHeight="1" x14ac:dyDescent="0.25">
      <c r="A111" s="57"/>
      <c r="B111" s="58"/>
      <c r="C111" s="57"/>
      <c r="D111" s="55"/>
      <c r="E111" s="55"/>
      <c r="F111" s="55"/>
      <c r="G111" s="55"/>
      <c r="H111" s="55"/>
      <c r="I111" s="55"/>
      <c r="J111" s="56"/>
      <c r="K111" s="55"/>
      <c r="L111" s="55"/>
      <c r="M111" s="55"/>
      <c r="N111" s="55"/>
      <c r="O111" s="55"/>
      <c r="P111" s="55"/>
      <c r="Q111" s="55"/>
      <c r="R111" s="55"/>
      <c r="S111" s="60"/>
      <c r="T111" s="60"/>
      <c r="U111" s="57"/>
      <c r="V111" s="60"/>
      <c r="W111" s="60"/>
      <c r="X111" s="57"/>
      <c r="Y111" s="57"/>
      <c r="Z111" s="60"/>
      <c r="AA111" s="60"/>
      <c r="AB111" s="57"/>
      <c r="AC111" s="57"/>
      <c r="AD111" s="56"/>
      <c r="AE111" s="55"/>
      <c r="AF111" s="57"/>
      <c r="AG111" s="57"/>
      <c r="AH111" s="57"/>
      <c r="AI111" s="55"/>
      <c r="AJ111" s="55"/>
      <c r="AK111" s="57"/>
      <c r="AL111" s="55"/>
      <c r="AM111" s="55"/>
      <c r="AN111" s="55"/>
      <c r="AO111" s="60"/>
      <c r="AP111" s="60"/>
      <c r="AQ111" s="55"/>
      <c r="AR111" s="57"/>
      <c r="AS111" s="56"/>
      <c r="AT111" s="55"/>
      <c r="AU111" s="55"/>
      <c r="AV111" s="55"/>
      <c r="AW111" s="55"/>
      <c r="AX111" s="55"/>
      <c r="AY111" s="55"/>
      <c r="AZ111" s="55"/>
      <c r="BA111" s="55"/>
      <c r="BB111" s="55"/>
      <c r="BC111" s="55"/>
      <c r="BD111" s="55"/>
      <c r="BE111" s="55"/>
      <c r="BF111" s="55"/>
      <c r="BG111" s="57"/>
      <c r="BH111" s="55"/>
      <c r="BI111" s="55"/>
      <c r="BJ111" s="55"/>
      <c r="BK111" s="55"/>
      <c r="BL111" s="60"/>
      <c r="BM111" s="60"/>
      <c r="BN111" s="55"/>
      <c r="BO111" s="57"/>
      <c r="BP111" s="56"/>
      <c r="BQ111" s="55"/>
      <c r="BR111" s="55"/>
      <c r="BS111" s="55"/>
      <c r="BT111" s="57"/>
    </row>
    <row r="112" spans="1:72" ht="15" customHeight="1" x14ac:dyDescent="0.25">
      <c r="A112" s="57"/>
      <c r="B112" s="58"/>
      <c r="C112" s="57"/>
      <c r="D112" s="55"/>
      <c r="E112" s="55"/>
      <c r="F112" s="55"/>
      <c r="G112" s="55"/>
      <c r="H112" s="55"/>
      <c r="I112" s="55"/>
      <c r="J112" s="56"/>
      <c r="K112" s="55"/>
      <c r="L112" s="55"/>
      <c r="M112" s="55"/>
      <c r="N112" s="55"/>
      <c r="O112" s="55"/>
      <c r="P112" s="55"/>
      <c r="Q112" s="55"/>
      <c r="R112" s="55"/>
      <c r="S112" s="60"/>
      <c r="T112" s="60"/>
      <c r="U112" s="57"/>
      <c r="V112" s="60"/>
      <c r="W112" s="60"/>
      <c r="X112" s="57"/>
      <c r="Y112" s="57"/>
      <c r="Z112" s="60"/>
      <c r="AA112" s="60"/>
      <c r="AB112" s="57"/>
      <c r="AC112" s="57"/>
      <c r="AD112" s="56"/>
      <c r="AE112" s="55"/>
      <c r="AF112" s="57"/>
      <c r="AG112" s="57"/>
      <c r="AH112" s="57"/>
      <c r="AI112" s="55"/>
      <c r="AJ112" s="55"/>
      <c r="AK112" s="57"/>
      <c r="AL112" s="55"/>
      <c r="AM112" s="55"/>
      <c r="AN112" s="55"/>
      <c r="AO112" s="60"/>
      <c r="AP112" s="60"/>
      <c r="AQ112" s="55"/>
      <c r="AR112" s="57"/>
      <c r="AS112" s="56"/>
      <c r="AT112" s="55"/>
      <c r="AU112" s="55"/>
      <c r="AV112" s="55"/>
      <c r="AW112" s="55"/>
      <c r="AX112" s="55"/>
      <c r="AY112" s="55"/>
      <c r="AZ112" s="55"/>
      <c r="BA112" s="55"/>
      <c r="BB112" s="55"/>
      <c r="BC112" s="55"/>
      <c r="BD112" s="55"/>
      <c r="BE112" s="55"/>
      <c r="BF112" s="55"/>
      <c r="BG112" s="57"/>
      <c r="BH112" s="55"/>
      <c r="BI112" s="55"/>
      <c r="BJ112" s="55"/>
      <c r="BK112" s="55"/>
      <c r="BL112" s="60"/>
      <c r="BM112" s="60"/>
      <c r="BN112" s="55"/>
      <c r="BO112" s="57"/>
      <c r="BP112" s="56"/>
      <c r="BQ112" s="55"/>
      <c r="BR112" s="55"/>
      <c r="BS112" s="55"/>
      <c r="BT112" s="57"/>
    </row>
    <row r="113" spans="1:90" ht="15" customHeight="1" x14ac:dyDescent="0.25">
      <c r="A113" s="57"/>
      <c r="B113" s="58"/>
      <c r="C113" s="57"/>
      <c r="D113" s="55"/>
      <c r="E113" s="55"/>
      <c r="F113" s="55"/>
      <c r="G113" s="55"/>
      <c r="H113" s="55"/>
      <c r="I113" s="55"/>
      <c r="J113" s="56"/>
      <c r="K113" s="55"/>
      <c r="L113" s="55"/>
      <c r="M113" s="55"/>
      <c r="N113" s="55"/>
      <c r="O113" s="55"/>
      <c r="P113" s="55"/>
      <c r="Q113" s="55"/>
      <c r="R113" s="55"/>
      <c r="S113" s="60"/>
      <c r="T113" s="60"/>
      <c r="U113" s="57"/>
      <c r="V113" s="60"/>
      <c r="W113" s="60"/>
      <c r="X113" s="57"/>
      <c r="Y113" s="57"/>
      <c r="Z113" s="60"/>
      <c r="AA113" s="60"/>
      <c r="AB113" s="57"/>
      <c r="AC113" s="57"/>
      <c r="AD113" s="56"/>
      <c r="AE113" s="55"/>
      <c r="AF113" s="57"/>
      <c r="AG113" s="57"/>
      <c r="AH113" s="57"/>
      <c r="AI113" s="55"/>
      <c r="AJ113" s="55"/>
      <c r="AK113" s="57"/>
      <c r="AL113" s="55"/>
      <c r="AM113" s="55"/>
      <c r="AN113" s="55"/>
      <c r="AO113" s="60"/>
      <c r="AP113" s="60"/>
      <c r="AQ113" s="55"/>
      <c r="AR113" s="57"/>
      <c r="AS113" s="56"/>
      <c r="AT113" s="55"/>
      <c r="AU113" s="55"/>
      <c r="AV113" s="55"/>
      <c r="AW113" s="55"/>
      <c r="AX113" s="55"/>
      <c r="AY113" s="55"/>
      <c r="AZ113" s="55"/>
      <c r="BA113" s="55"/>
      <c r="BB113" s="55"/>
      <c r="BC113" s="55"/>
      <c r="BD113" s="55"/>
      <c r="BE113" s="55"/>
      <c r="BF113" s="55"/>
      <c r="BG113" s="57"/>
      <c r="BH113" s="55"/>
      <c r="BI113" s="55"/>
      <c r="BJ113" s="55"/>
      <c r="BK113" s="55"/>
      <c r="BL113" s="60"/>
      <c r="BM113" s="60"/>
      <c r="BN113" s="55"/>
      <c r="BO113" s="57"/>
      <c r="BP113" s="56"/>
      <c r="BQ113" s="55"/>
      <c r="BR113" s="55"/>
      <c r="BS113" s="55"/>
      <c r="BT113" s="57"/>
    </row>
    <row r="114" spans="1:90" ht="15" customHeight="1" x14ac:dyDescent="0.25">
      <c r="A114" s="57"/>
      <c r="B114" s="58"/>
      <c r="C114" s="57"/>
      <c r="D114" s="55"/>
      <c r="E114" s="55"/>
      <c r="F114" s="55"/>
      <c r="G114" s="55"/>
      <c r="H114" s="55"/>
      <c r="I114" s="55"/>
      <c r="J114" s="56"/>
      <c r="K114" s="55"/>
      <c r="L114" s="55"/>
      <c r="M114" s="55"/>
      <c r="N114" s="55"/>
      <c r="O114" s="55"/>
      <c r="P114" s="55"/>
      <c r="Q114" s="55"/>
      <c r="R114" s="55"/>
      <c r="S114" s="60"/>
      <c r="T114" s="60"/>
      <c r="U114" s="57"/>
      <c r="V114" s="60"/>
      <c r="W114" s="60"/>
      <c r="X114" s="57"/>
      <c r="Y114" s="57"/>
      <c r="Z114" s="60"/>
      <c r="AA114" s="60"/>
      <c r="AB114" s="57"/>
      <c r="AC114" s="57"/>
      <c r="AD114" s="56"/>
      <c r="AE114" s="55"/>
      <c r="AF114" s="57"/>
      <c r="AG114" s="57"/>
      <c r="AH114" s="57"/>
      <c r="AI114" s="55"/>
      <c r="AJ114" s="55"/>
      <c r="AK114" s="57"/>
      <c r="AL114" s="55"/>
      <c r="AM114" s="55"/>
      <c r="AN114" s="55"/>
      <c r="AO114" s="60"/>
      <c r="AP114" s="60"/>
      <c r="AQ114" s="55"/>
      <c r="AR114" s="57"/>
      <c r="AS114" s="56"/>
      <c r="AT114" s="55"/>
      <c r="AU114" s="55"/>
      <c r="AV114" s="55"/>
      <c r="AW114" s="55"/>
      <c r="AX114" s="55"/>
      <c r="AY114" s="55"/>
      <c r="AZ114" s="55"/>
      <c r="BA114" s="55"/>
      <c r="BB114" s="55"/>
      <c r="BC114" s="55"/>
      <c r="BD114" s="55"/>
      <c r="BE114" s="55"/>
      <c r="BF114" s="55"/>
      <c r="BG114" s="57"/>
      <c r="BH114" s="55"/>
      <c r="BI114" s="55"/>
      <c r="BJ114" s="55"/>
      <c r="BK114" s="55"/>
      <c r="BL114" s="60"/>
      <c r="BM114" s="60"/>
      <c r="BN114" s="55"/>
      <c r="BO114" s="57"/>
      <c r="BP114" s="56"/>
      <c r="BQ114" s="55"/>
      <c r="BR114" s="55"/>
      <c r="BS114" s="55"/>
      <c r="BT114" s="57"/>
    </row>
    <row r="116" spans="1:90" ht="15" customHeight="1" x14ac:dyDescent="0.25">
      <c r="A116" s="34" t="s">
        <v>627</v>
      </c>
      <c r="B116" s="33"/>
      <c r="C116" s="33"/>
      <c r="D116" s="33"/>
      <c r="E116" s="33"/>
      <c r="F116" s="33"/>
      <c r="G116" s="33"/>
      <c r="H116" s="33"/>
      <c r="I116" s="33"/>
      <c r="J116" s="33"/>
      <c r="K116" s="33"/>
      <c r="L116" s="33"/>
      <c r="M116" s="33"/>
      <c r="N116" s="33"/>
      <c r="O116" s="33"/>
      <c r="P116" s="33"/>
      <c r="Q116" s="33"/>
      <c r="R116" s="33"/>
      <c r="S116" s="33"/>
      <c r="T116" s="33"/>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c r="BS116" s="33"/>
      <c r="BT116" s="33"/>
      <c r="BU116" s="33"/>
      <c r="BV116" s="33"/>
      <c r="BW116" s="33"/>
      <c r="BX116" s="33"/>
      <c r="BY116" s="33"/>
      <c r="BZ116" s="33"/>
      <c r="CA116" s="33"/>
      <c r="CB116" s="33"/>
      <c r="CC116" s="33"/>
      <c r="CD116" s="33"/>
      <c r="CE116" s="33"/>
      <c r="CF116" s="33"/>
    </row>
    <row r="117" spans="1:90" ht="15" customHeight="1" x14ac:dyDescent="0.25">
      <c r="A117" s="190" t="s">
        <v>1181</v>
      </c>
      <c r="B117" s="190"/>
      <c r="C117" s="190"/>
      <c r="D117" s="190"/>
      <c r="E117" s="190"/>
      <c r="F117" s="190"/>
      <c r="G117" s="190"/>
      <c r="H117" s="190"/>
      <c r="I117" s="190"/>
      <c r="J117" s="190"/>
      <c r="K117" s="190"/>
      <c r="L117" s="190"/>
      <c r="M117" s="190"/>
      <c r="N117" s="190"/>
      <c r="O117" s="63"/>
      <c r="P117" s="190" t="s">
        <v>1183</v>
      </c>
      <c r="Q117" s="190"/>
      <c r="R117" s="190"/>
      <c r="S117" s="190"/>
      <c r="T117" s="190"/>
      <c r="U117" s="190"/>
      <c r="V117" s="190"/>
      <c r="W117" s="190"/>
      <c r="X117" s="190"/>
      <c r="Y117" s="190"/>
      <c r="Z117" s="190"/>
      <c r="AA117" s="190"/>
      <c r="AB117" s="63"/>
      <c r="AC117" s="190" t="s">
        <v>1188</v>
      </c>
      <c r="AD117" s="190"/>
      <c r="AE117" s="190"/>
      <c r="AF117" s="190"/>
      <c r="AG117" s="190"/>
      <c r="AH117" s="190"/>
      <c r="AI117" s="190"/>
      <c r="AJ117" s="190"/>
      <c r="AK117" s="190"/>
      <c r="AL117" s="190"/>
      <c r="AM117" s="190"/>
      <c r="AN117" s="190"/>
      <c r="AO117" s="190"/>
      <c r="AP117" s="190"/>
      <c r="AQ117" s="190"/>
      <c r="AR117" s="190"/>
      <c r="AS117" s="190"/>
      <c r="AT117" s="190"/>
      <c r="AU117" s="190"/>
      <c r="AV117" s="190"/>
      <c r="AW117" s="190"/>
      <c r="AX117" s="190"/>
      <c r="AY117" s="190"/>
      <c r="AZ117" s="190"/>
      <c r="BA117" s="190"/>
      <c r="BB117" s="190"/>
      <c r="BC117" s="190"/>
      <c r="BD117" s="190"/>
      <c r="BE117" s="190"/>
      <c r="BF117" s="190"/>
      <c r="BG117" s="190"/>
      <c r="BH117" s="63"/>
      <c r="BI117" s="190" t="s">
        <v>1195</v>
      </c>
      <c r="BJ117" s="190"/>
      <c r="BK117" s="190"/>
      <c r="BL117" s="190"/>
      <c r="BM117" s="190"/>
      <c r="BN117" s="190"/>
      <c r="BO117" s="190"/>
      <c r="BP117" s="190"/>
      <c r="BQ117" s="190"/>
      <c r="BR117" s="190"/>
      <c r="BS117" s="190"/>
      <c r="BT117" s="190"/>
      <c r="BU117" s="190"/>
      <c r="BV117" s="190"/>
      <c r="BW117" s="190"/>
      <c r="BX117" s="190"/>
      <c r="BY117" s="190"/>
      <c r="BZ117" s="190"/>
      <c r="CA117" s="190"/>
      <c r="CB117" s="190"/>
      <c r="CC117" s="190"/>
      <c r="CD117" s="190"/>
      <c r="CE117" s="190"/>
      <c r="CF117" s="190"/>
      <c r="CG117" s="134"/>
      <c r="CH117" s="134"/>
      <c r="CI117" s="134"/>
      <c r="CJ117" s="134"/>
      <c r="CK117" s="134"/>
      <c r="CL117" s="134"/>
    </row>
    <row r="118" spans="1:90" ht="15" customHeight="1" x14ac:dyDescent="0.25">
      <c r="A118" s="190" t="s">
        <v>937</v>
      </c>
      <c r="B118" s="190" t="s">
        <v>938</v>
      </c>
      <c r="C118" s="190" t="s">
        <v>939</v>
      </c>
      <c r="D118" s="190" t="s">
        <v>1182</v>
      </c>
      <c r="E118" s="190"/>
      <c r="F118" s="190"/>
      <c r="G118" s="190"/>
      <c r="H118" s="190"/>
      <c r="I118" s="190" t="s">
        <v>986</v>
      </c>
      <c r="J118" s="190"/>
      <c r="K118" s="190"/>
      <c r="L118" s="190" t="s">
        <v>987</v>
      </c>
      <c r="M118" s="190"/>
      <c r="N118" s="190"/>
      <c r="O118" s="63"/>
      <c r="P118" s="190" t="s">
        <v>1184</v>
      </c>
      <c r="Q118" s="190"/>
      <c r="R118" s="190"/>
      <c r="S118" s="190"/>
      <c r="T118" s="190"/>
      <c r="U118" s="190"/>
      <c r="V118" s="190" t="s">
        <v>1187</v>
      </c>
      <c r="W118" s="190"/>
      <c r="X118" s="190"/>
      <c r="Y118" s="190"/>
      <c r="Z118" s="190"/>
      <c r="AA118" s="190"/>
      <c r="AB118" s="63"/>
      <c r="AC118" s="190" t="s">
        <v>1189</v>
      </c>
      <c r="AD118" s="190" t="s">
        <v>1190</v>
      </c>
      <c r="AE118" s="190"/>
      <c r="AF118" s="190"/>
      <c r="AG118" s="190"/>
      <c r="AH118" s="190"/>
      <c r="AI118" s="190"/>
      <c r="AJ118" s="190"/>
      <c r="AK118" s="190"/>
      <c r="AL118" s="190"/>
      <c r="AM118" s="190"/>
      <c r="AN118" s="190"/>
      <c r="AO118" s="190"/>
      <c r="AP118" s="190"/>
      <c r="AQ118" s="190"/>
      <c r="AR118" s="190"/>
      <c r="AS118" s="190" t="s">
        <v>1194</v>
      </c>
      <c r="AT118" s="190"/>
      <c r="AU118" s="190"/>
      <c r="AV118" s="190"/>
      <c r="AW118" s="190"/>
      <c r="AX118" s="190"/>
      <c r="AY118" s="190"/>
      <c r="AZ118" s="190"/>
      <c r="BA118" s="190"/>
      <c r="BB118" s="190"/>
      <c r="BC118" s="190"/>
      <c r="BD118" s="190"/>
      <c r="BE118" s="190"/>
      <c r="BF118" s="190"/>
      <c r="BG118" s="190"/>
      <c r="BH118" s="63"/>
      <c r="BI118" s="190" t="s">
        <v>1190</v>
      </c>
      <c r="BJ118" s="190"/>
      <c r="BK118" s="190"/>
      <c r="BL118" s="190"/>
      <c r="BM118" s="190"/>
      <c r="BN118" s="190"/>
      <c r="BO118" s="190"/>
      <c r="BP118" s="190"/>
      <c r="BQ118" s="190"/>
      <c r="BR118" s="190"/>
      <c r="BS118" s="190"/>
      <c r="BT118" s="190"/>
      <c r="BU118" s="190" t="s">
        <v>1194</v>
      </c>
      <c r="BV118" s="190"/>
      <c r="BW118" s="190"/>
      <c r="BX118" s="190"/>
      <c r="BY118" s="190"/>
      <c r="BZ118" s="190"/>
      <c r="CA118" s="190"/>
      <c r="CB118" s="190"/>
      <c r="CC118" s="190"/>
      <c r="CD118" s="190"/>
      <c r="CE118" s="190"/>
      <c r="CF118" s="190"/>
      <c r="CG118" s="134"/>
      <c r="CH118" s="134"/>
      <c r="CI118" s="134"/>
      <c r="CJ118" s="134"/>
      <c r="CK118" s="134"/>
      <c r="CL118" s="134"/>
    </row>
    <row r="119" spans="1:90" ht="15" customHeight="1" x14ac:dyDescent="0.25">
      <c r="A119" s="190"/>
      <c r="B119" s="190"/>
      <c r="C119" s="190"/>
      <c r="D119" s="190"/>
      <c r="E119" s="190"/>
      <c r="F119" s="190"/>
      <c r="G119" s="190"/>
      <c r="H119" s="190"/>
      <c r="I119" s="190"/>
      <c r="J119" s="190"/>
      <c r="K119" s="190"/>
      <c r="L119" s="190"/>
      <c r="M119" s="190"/>
      <c r="N119" s="190"/>
      <c r="O119" s="63"/>
      <c r="P119" s="190" t="s">
        <v>1185</v>
      </c>
      <c r="Q119" s="190"/>
      <c r="R119" s="190"/>
      <c r="S119" s="190" t="s">
        <v>1186</v>
      </c>
      <c r="T119" s="190"/>
      <c r="U119" s="190"/>
      <c r="V119" s="190"/>
      <c r="W119" s="190"/>
      <c r="X119" s="190"/>
      <c r="Y119" s="190"/>
      <c r="Z119" s="190"/>
      <c r="AA119" s="190"/>
      <c r="AB119" s="63"/>
      <c r="AC119" s="190"/>
      <c r="AD119" s="190" t="s">
        <v>1191</v>
      </c>
      <c r="AE119" s="190"/>
      <c r="AF119" s="190"/>
      <c r="AG119" s="190" t="s">
        <v>1192</v>
      </c>
      <c r="AH119" s="190"/>
      <c r="AI119" s="190"/>
      <c r="AJ119" s="190"/>
      <c r="AK119" s="190"/>
      <c r="AL119" s="190"/>
      <c r="AM119" s="190" t="s">
        <v>1193</v>
      </c>
      <c r="AN119" s="190"/>
      <c r="AO119" s="190"/>
      <c r="AP119" s="190"/>
      <c r="AQ119" s="190"/>
      <c r="AR119" s="190"/>
      <c r="AS119" s="190" t="s">
        <v>1191</v>
      </c>
      <c r="AT119" s="190"/>
      <c r="AU119" s="190"/>
      <c r="AV119" s="190" t="s">
        <v>1192</v>
      </c>
      <c r="AW119" s="190"/>
      <c r="AX119" s="190"/>
      <c r="AY119" s="190"/>
      <c r="AZ119" s="190"/>
      <c r="BA119" s="190"/>
      <c r="BB119" s="190" t="s">
        <v>1193</v>
      </c>
      <c r="BC119" s="190"/>
      <c r="BD119" s="190"/>
      <c r="BE119" s="190"/>
      <c r="BF119" s="190"/>
      <c r="BG119" s="190"/>
      <c r="BH119" s="63"/>
      <c r="BI119" s="190"/>
      <c r="BJ119" s="190"/>
      <c r="BK119" s="190"/>
      <c r="BL119" s="190"/>
      <c r="BM119" s="190"/>
      <c r="BN119" s="190"/>
      <c r="BO119" s="190"/>
      <c r="BP119" s="190"/>
      <c r="BQ119" s="190"/>
      <c r="BR119" s="190"/>
      <c r="BS119" s="190"/>
      <c r="BT119" s="190"/>
      <c r="BU119" s="190"/>
      <c r="BV119" s="190"/>
      <c r="BW119" s="190"/>
      <c r="BX119" s="190"/>
      <c r="BY119" s="190"/>
      <c r="BZ119" s="190"/>
      <c r="CA119" s="190"/>
      <c r="CB119" s="190"/>
      <c r="CC119" s="190"/>
      <c r="CD119" s="190"/>
      <c r="CE119" s="190"/>
      <c r="CF119" s="190"/>
      <c r="CG119" s="134"/>
      <c r="CH119" s="134"/>
      <c r="CI119" s="134"/>
      <c r="CJ119" s="134"/>
      <c r="CK119" s="134"/>
      <c r="CL119" s="134"/>
    </row>
    <row r="120" spans="1:90" ht="15" customHeight="1" x14ac:dyDescent="0.25">
      <c r="A120" s="195"/>
      <c r="B120" s="195"/>
      <c r="C120" s="195"/>
      <c r="D120" s="139" t="s">
        <v>1196</v>
      </c>
      <c r="E120" s="139" t="s">
        <v>1197</v>
      </c>
      <c r="F120" s="139" t="s">
        <v>1198</v>
      </c>
      <c r="G120" s="139" t="s">
        <v>1199</v>
      </c>
      <c r="H120" s="139" t="s">
        <v>1200</v>
      </c>
      <c r="I120" s="139" t="s">
        <v>1201</v>
      </c>
      <c r="J120" s="139" t="s">
        <v>1202</v>
      </c>
      <c r="K120" s="139" t="s">
        <v>1203</v>
      </c>
      <c r="L120" s="139" t="s">
        <v>1204</v>
      </c>
      <c r="M120" s="139" t="s">
        <v>1205</v>
      </c>
      <c r="N120" s="139" t="s">
        <v>1206</v>
      </c>
      <c r="O120" s="64"/>
      <c r="P120" s="139" t="s">
        <v>1207</v>
      </c>
      <c r="Q120" s="139" t="s">
        <v>1208</v>
      </c>
      <c r="R120" s="139" t="s">
        <v>1209</v>
      </c>
      <c r="S120" s="139" t="s">
        <v>1210</v>
      </c>
      <c r="T120" s="139" t="s">
        <v>1211</v>
      </c>
      <c r="U120" s="139" t="s">
        <v>1212</v>
      </c>
      <c r="V120" s="139" t="s">
        <v>1213</v>
      </c>
      <c r="W120" s="139" t="s">
        <v>1214</v>
      </c>
      <c r="X120" s="139" t="s">
        <v>1215</v>
      </c>
      <c r="Y120" s="139" t="s">
        <v>1216</v>
      </c>
      <c r="Z120" s="139" t="s">
        <v>1217</v>
      </c>
      <c r="AA120" s="139" t="s">
        <v>1218</v>
      </c>
      <c r="AB120" s="64"/>
      <c r="AC120" s="195"/>
      <c r="AD120" s="139" t="s">
        <v>1219</v>
      </c>
      <c r="AE120" s="139" t="s">
        <v>1220</v>
      </c>
      <c r="AF120" s="139" t="s">
        <v>1221</v>
      </c>
      <c r="AG120" s="139" t="s">
        <v>1222</v>
      </c>
      <c r="AH120" s="139" t="s">
        <v>1223</v>
      </c>
      <c r="AI120" s="139" t="s">
        <v>1224</v>
      </c>
      <c r="AJ120" s="139" t="s">
        <v>1225</v>
      </c>
      <c r="AK120" s="139" t="s">
        <v>1226</v>
      </c>
      <c r="AL120" s="139" t="s">
        <v>1227</v>
      </c>
      <c r="AM120" s="139" t="s">
        <v>1228</v>
      </c>
      <c r="AN120" s="139" t="s">
        <v>1229</v>
      </c>
      <c r="AO120" s="139" t="s">
        <v>1230</v>
      </c>
      <c r="AP120" s="139" t="s">
        <v>1231</v>
      </c>
      <c r="AQ120" s="139" t="s">
        <v>1232</v>
      </c>
      <c r="AR120" s="139" t="s">
        <v>1233</v>
      </c>
      <c r="AS120" s="139" t="s">
        <v>1219</v>
      </c>
      <c r="AT120" s="139" t="s">
        <v>1220</v>
      </c>
      <c r="AU120" s="139" t="s">
        <v>1221</v>
      </c>
      <c r="AV120" s="139" t="s">
        <v>1222</v>
      </c>
      <c r="AW120" s="139" t="s">
        <v>1223</v>
      </c>
      <c r="AX120" s="139" t="s">
        <v>1224</v>
      </c>
      <c r="AY120" s="139" t="s">
        <v>1225</v>
      </c>
      <c r="AZ120" s="139" t="s">
        <v>1226</v>
      </c>
      <c r="BA120" s="139" t="s">
        <v>1227</v>
      </c>
      <c r="BB120" s="139" t="s">
        <v>1228</v>
      </c>
      <c r="BC120" s="139" t="s">
        <v>1229</v>
      </c>
      <c r="BD120" s="139" t="s">
        <v>1230</v>
      </c>
      <c r="BE120" s="139" t="s">
        <v>1231</v>
      </c>
      <c r="BF120" s="139" t="s">
        <v>1232</v>
      </c>
      <c r="BG120" s="139" t="s">
        <v>1233</v>
      </c>
      <c r="BH120" s="64"/>
      <c r="BI120" s="139" t="s">
        <v>1234</v>
      </c>
      <c r="BJ120" s="139" t="s">
        <v>1219</v>
      </c>
      <c r="BK120" s="139" t="s">
        <v>1220</v>
      </c>
      <c r="BL120" s="139" t="s">
        <v>1224</v>
      </c>
      <c r="BM120" s="139" t="s">
        <v>1235</v>
      </c>
      <c r="BN120" s="139" t="s">
        <v>1236</v>
      </c>
      <c r="BO120" s="139" t="s">
        <v>1237</v>
      </c>
      <c r="BP120" s="139" t="s">
        <v>1238</v>
      </c>
      <c r="BQ120" s="139" t="s">
        <v>1239</v>
      </c>
      <c r="BR120" s="139" t="s">
        <v>1225</v>
      </c>
      <c r="BS120" s="139" t="s">
        <v>1240</v>
      </c>
      <c r="BT120" s="139" t="s">
        <v>1241</v>
      </c>
      <c r="BU120" s="139" t="s">
        <v>1234</v>
      </c>
      <c r="BV120" s="139" t="s">
        <v>1219</v>
      </c>
      <c r="BW120" s="139" t="s">
        <v>1220</v>
      </c>
      <c r="BX120" s="139" t="s">
        <v>1224</v>
      </c>
      <c r="BY120" s="139" t="s">
        <v>1235</v>
      </c>
      <c r="BZ120" s="139" t="s">
        <v>1236</v>
      </c>
      <c r="CA120" s="139" t="s">
        <v>1237</v>
      </c>
      <c r="CB120" s="139" t="s">
        <v>1238</v>
      </c>
      <c r="CC120" s="139" t="s">
        <v>1239</v>
      </c>
      <c r="CD120" s="139" t="s">
        <v>1225</v>
      </c>
      <c r="CE120" s="139" t="s">
        <v>1240</v>
      </c>
      <c r="CF120" s="139" t="s">
        <v>1241</v>
      </c>
      <c r="CG120" s="134"/>
      <c r="CH120" s="134"/>
      <c r="CI120" s="134"/>
      <c r="CJ120" s="134"/>
      <c r="CK120" s="134"/>
      <c r="CL120" s="134"/>
    </row>
    <row r="121" spans="1:90" ht="15" customHeight="1" x14ac:dyDescent="0.25">
      <c r="A121" s="196"/>
      <c r="B121" s="196"/>
      <c r="C121" s="196"/>
      <c r="D121" s="136" t="s">
        <v>1242</v>
      </c>
      <c r="E121" s="136" t="s">
        <v>1243</v>
      </c>
      <c r="F121" s="136" t="s">
        <v>1038</v>
      </c>
      <c r="G121" s="136" t="s">
        <v>1254</v>
      </c>
      <c r="H121" s="136" t="s">
        <v>1255</v>
      </c>
      <c r="I121" s="136" t="s">
        <v>1038</v>
      </c>
      <c r="J121" s="136" t="s">
        <v>1039</v>
      </c>
      <c r="K121" s="136" t="s">
        <v>1040</v>
      </c>
      <c r="L121" s="136" t="s">
        <v>1038</v>
      </c>
      <c r="M121" s="136" t="s">
        <v>1039</v>
      </c>
      <c r="N121" s="136" t="s">
        <v>1040</v>
      </c>
      <c r="O121" s="62"/>
      <c r="P121" s="136" t="s">
        <v>1038</v>
      </c>
      <c r="Q121" s="136" t="s">
        <v>1254</v>
      </c>
      <c r="R121" s="136" t="s">
        <v>1255</v>
      </c>
      <c r="S121" s="136" t="s">
        <v>1244</v>
      </c>
      <c r="T121" s="136" t="s">
        <v>1256</v>
      </c>
      <c r="U121" s="136" t="s">
        <v>1257</v>
      </c>
      <c r="V121" s="136" t="s">
        <v>1245</v>
      </c>
      <c r="W121" s="136" t="s">
        <v>1246</v>
      </c>
      <c r="X121" s="136" t="s">
        <v>1247</v>
      </c>
      <c r="Y121" s="136" t="s">
        <v>1248</v>
      </c>
      <c r="Z121" s="136" t="s">
        <v>1258</v>
      </c>
      <c r="AA121" s="136" t="s">
        <v>1259</v>
      </c>
      <c r="AB121" s="62"/>
      <c r="AC121" s="136" t="s">
        <v>1260</v>
      </c>
      <c r="AD121" s="136" t="s">
        <v>1261</v>
      </c>
      <c r="AE121" s="136" t="s">
        <v>1262</v>
      </c>
      <c r="AF121" s="136" t="s">
        <v>1249</v>
      </c>
      <c r="AG121" s="136" t="s">
        <v>1263</v>
      </c>
      <c r="AH121" s="136" t="s">
        <v>1250</v>
      </c>
      <c r="AI121" s="136" t="s">
        <v>1264</v>
      </c>
      <c r="AJ121" s="136" t="s">
        <v>1251</v>
      </c>
      <c r="AK121" s="136" t="s">
        <v>1265</v>
      </c>
      <c r="AL121" s="136" t="s">
        <v>1045</v>
      </c>
      <c r="AM121" s="136" t="s">
        <v>1266</v>
      </c>
      <c r="AN121" s="136" t="s">
        <v>1267</v>
      </c>
      <c r="AO121" s="136" t="s">
        <v>1252</v>
      </c>
      <c r="AP121" s="136" t="s">
        <v>1062</v>
      </c>
      <c r="AQ121" s="136" t="s">
        <v>1268</v>
      </c>
      <c r="AR121" s="136" t="s">
        <v>1045</v>
      </c>
      <c r="AS121" s="136" t="s">
        <v>1261</v>
      </c>
      <c r="AT121" s="136" t="s">
        <v>1262</v>
      </c>
      <c r="AU121" s="136" t="s">
        <v>1249</v>
      </c>
      <c r="AV121" s="136" t="s">
        <v>1263</v>
      </c>
      <c r="AW121" s="136" t="s">
        <v>1250</v>
      </c>
      <c r="AX121" s="136" t="s">
        <v>1264</v>
      </c>
      <c r="AY121" s="136" t="s">
        <v>1251</v>
      </c>
      <c r="AZ121" s="136" t="s">
        <v>1265</v>
      </c>
      <c r="BA121" s="136" t="s">
        <v>1045</v>
      </c>
      <c r="BB121" s="136" t="s">
        <v>1266</v>
      </c>
      <c r="BC121" s="136" t="s">
        <v>1267</v>
      </c>
      <c r="BD121" s="136" t="s">
        <v>1252</v>
      </c>
      <c r="BE121" s="136" t="s">
        <v>1062</v>
      </c>
      <c r="BF121" s="136" t="s">
        <v>1268</v>
      </c>
      <c r="BG121" s="136" t="s">
        <v>1045</v>
      </c>
      <c r="BH121" s="62"/>
      <c r="BI121" s="136" t="s">
        <v>1269</v>
      </c>
      <c r="BJ121" s="136" t="s">
        <v>1270</v>
      </c>
      <c r="BK121" s="136" t="s">
        <v>1271</v>
      </c>
      <c r="BL121" s="136" t="s">
        <v>1264</v>
      </c>
      <c r="BM121" s="136" t="s">
        <v>1272</v>
      </c>
      <c r="BN121" s="136" t="s">
        <v>1273</v>
      </c>
      <c r="BO121" s="136" t="s">
        <v>1274</v>
      </c>
      <c r="BP121" s="136" t="s">
        <v>1253</v>
      </c>
      <c r="BQ121" s="136" t="s">
        <v>1263</v>
      </c>
      <c r="BR121" s="136" t="s">
        <v>1251</v>
      </c>
      <c r="BS121" s="136" t="s">
        <v>1275</v>
      </c>
      <c r="BT121" s="136" t="s">
        <v>1045</v>
      </c>
      <c r="BU121" s="136" t="s">
        <v>1269</v>
      </c>
      <c r="BV121" s="136" t="s">
        <v>1270</v>
      </c>
      <c r="BW121" s="136" t="s">
        <v>1271</v>
      </c>
      <c r="BX121" s="136" t="s">
        <v>1264</v>
      </c>
      <c r="BY121" s="136" t="s">
        <v>1272</v>
      </c>
      <c r="BZ121" s="136" t="s">
        <v>1273</v>
      </c>
      <c r="CA121" s="136" t="s">
        <v>1274</v>
      </c>
      <c r="CB121" s="136" t="s">
        <v>1253</v>
      </c>
      <c r="CC121" s="136" t="s">
        <v>1263</v>
      </c>
      <c r="CD121" s="136" t="s">
        <v>1251</v>
      </c>
      <c r="CE121" s="136" t="s">
        <v>1275</v>
      </c>
      <c r="CF121" s="136" t="s">
        <v>1045</v>
      </c>
      <c r="CG121" s="134"/>
      <c r="CH121" s="134"/>
      <c r="CI121" s="134"/>
      <c r="CJ121" s="134"/>
      <c r="CK121" s="134"/>
      <c r="CL121" s="134"/>
    </row>
    <row r="122" spans="1:90" ht="15" customHeight="1" x14ac:dyDescent="0.25">
      <c r="A122" s="66">
        <v>1</v>
      </c>
      <c r="B122" s="67"/>
      <c r="C122" s="68" t="s">
        <v>642</v>
      </c>
      <c r="D122" s="51"/>
      <c r="E122" s="51"/>
      <c r="F122" s="51"/>
      <c r="G122" s="51"/>
      <c r="H122" s="51"/>
      <c r="I122" s="51"/>
      <c r="J122" s="51"/>
      <c r="K122" s="51"/>
      <c r="L122" s="51"/>
      <c r="M122" s="51"/>
      <c r="N122" s="51"/>
      <c r="O122" s="65"/>
      <c r="P122" s="51"/>
      <c r="Q122" s="51"/>
      <c r="R122" s="51"/>
      <c r="S122" s="51"/>
      <c r="T122" s="51"/>
      <c r="U122" s="51"/>
      <c r="V122" s="51"/>
      <c r="W122" s="51"/>
      <c r="X122" s="51"/>
      <c r="Y122" s="51"/>
      <c r="Z122" s="51"/>
      <c r="AA122" s="51"/>
      <c r="AB122" s="65"/>
      <c r="AC122" s="51"/>
      <c r="AD122" s="51"/>
      <c r="AE122" s="51"/>
      <c r="AF122" s="51"/>
      <c r="AG122" s="51"/>
      <c r="AH122" s="51"/>
      <c r="AI122" s="51"/>
      <c r="AJ122" s="51"/>
      <c r="AK122" s="51"/>
      <c r="AL122" s="69" t="s">
        <v>642</v>
      </c>
      <c r="AM122" s="51"/>
      <c r="AN122" s="51"/>
      <c r="AO122" s="51"/>
      <c r="AP122" s="51"/>
      <c r="AQ122" s="51"/>
      <c r="AR122" s="69" t="s">
        <v>642</v>
      </c>
      <c r="AS122" s="51"/>
      <c r="AT122" s="51"/>
      <c r="AU122" s="51"/>
      <c r="AV122" s="51"/>
      <c r="AW122" s="51"/>
      <c r="AX122" s="51"/>
      <c r="AY122" s="51"/>
      <c r="AZ122" s="51"/>
      <c r="BA122" s="69" t="s">
        <v>642</v>
      </c>
      <c r="BB122" s="51"/>
      <c r="BC122" s="51"/>
      <c r="BD122" s="51"/>
      <c r="BE122" s="51"/>
      <c r="BF122" s="51"/>
      <c r="BG122" s="69" t="s">
        <v>642</v>
      </c>
      <c r="BH122" s="65"/>
      <c r="BI122" s="51"/>
      <c r="BJ122" s="51"/>
      <c r="BK122" s="51"/>
      <c r="BL122" s="51"/>
      <c r="BM122" s="51"/>
      <c r="BN122" s="51"/>
      <c r="BO122" s="51"/>
      <c r="BP122" s="51"/>
      <c r="BQ122" s="51"/>
      <c r="BR122" s="51"/>
      <c r="BS122" s="51"/>
      <c r="BT122" s="69" t="s">
        <v>642</v>
      </c>
      <c r="BU122" s="51"/>
      <c r="BV122" s="51"/>
      <c r="BW122" s="51"/>
      <c r="BX122" s="51"/>
      <c r="BY122" s="51"/>
      <c r="BZ122" s="51"/>
      <c r="CA122" s="51"/>
      <c r="CB122" s="51"/>
      <c r="CC122" s="51"/>
      <c r="CD122" s="51"/>
      <c r="CE122" s="51"/>
      <c r="CF122" s="69" t="s">
        <v>642</v>
      </c>
      <c r="CG122" s="134"/>
      <c r="CH122" s="134"/>
      <c r="CI122" s="134"/>
      <c r="CJ122" s="134"/>
      <c r="CK122" s="134"/>
      <c r="CL122" s="134"/>
    </row>
    <row r="123" spans="1:90" ht="15" customHeight="1" x14ac:dyDescent="0.25">
      <c r="A123" s="66"/>
      <c r="B123" s="67"/>
      <c r="C123" s="66"/>
      <c r="D123" s="51"/>
      <c r="E123" s="51"/>
      <c r="F123" s="51"/>
      <c r="G123" s="51"/>
      <c r="H123" s="51"/>
      <c r="I123" s="51"/>
      <c r="J123" s="51"/>
      <c r="K123" s="51"/>
      <c r="L123" s="51"/>
      <c r="M123" s="51"/>
      <c r="N123" s="51"/>
      <c r="O123" s="65"/>
      <c r="P123" s="51"/>
      <c r="Q123" s="51"/>
      <c r="R123" s="51"/>
      <c r="S123" s="51"/>
      <c r="T123" s="51"/>
      <c r="U123" s="51"/>
      <c r="V123" s="51"/>
      <c r="W123" s="51"/>
      <c r="X123" s="51"/>
      <c r="Y123" s="51"/>
      <c r="Z123" s="51"/>
      <c r="AA123" s="51"/>
      <c r="AB123" s="65"/>
      <c r="AC123" s="51"/>
      <c r="AD123" s="51"/>
      <c r="AE123" s="51"/>
      <c r="AF123" s="51"/>
      <c r="AG123" s="51"/>
      <c r="AH123" s="51"/>
      <c r="AI123" s="51"/>
      <c r="AJ123" s="51"/>
      <c r="AK123" s="51"/>
      <c r="AL123" s="51"/>
      <c r="AM123" s="51"/>
      <c r="AN123" s="51"/>
      <c r="AO123" s="51"/>
      <c r="AP123" s="51"/>
      <c r="AQ123" s="51"/>
      <c r="AR123" s="51"/>
      <c r="AS123" s="51"/>
      <c r="AT123" s="51"/>
      <c r="AU123" s="51"/>
      <c r="AV123" s="51"/>
      <c r="AW123" s="51"/>
      <c r="AX123" s="51"/>
      <c r="AY123" s="51"/>
      <c r="AZ123" s="51"/>
      <c r="BA123" s="51"/>
      <c r="BB123" s="51"/>
      <c r="BC123" s="51"/>
      <c r="BD123" s="51"/>
      <c r="BE123" s="51"/>
      <c r="BF123" s="51"/>
      <c r="BG123" s="51"/>
      <c r="BH123" s="65"/>
      <c r="BI123" s="51"/>
      <c r="BJ123" s="51"/>
      <c r="BK123" s="51"/>
      <c r="BL123" s="51"/>
      <c r="BM123" s="51"/>
      <c r="BN123" s="51"/>
      <c r="BO123" s="51"/>
      <c r="BP123" s="51"/>
      <c r="BQ123" s="51"/>
      <c r="BR123" s="51"/>
      <c r="BS123" s="51"/>
      <c r="BT123" s="51"/>
      <c r="BU123" s="51"/>
      <c r="BV123" s="51"/>
      <c r="BW123" s="51"/>
      <c r="BX123" s="51"/>
      <c r="BY123" s="51"/>
      <c r="BZ123" s="51"/>
      <c r="CA123" s="51"/>
      <c r="CB123" s="51"/>
      <c r="CC123" s="51"/>
      <c r="CD123" s="51"/>
      <c r="CE123" s="51"/>
      <c r="CF123" s="51"/>
      <c r="CG123" s="134"/>
      <c r="CH123" s="134"/>
      <c r="CI123" s="134"/>
      <c r="CJ123" s="134"/>
      <c r="CK123" s="134"/>
      <c r="CL123" s="134"/>
    </row>
    <row r="124" spans="1:90" ht="15" customHeight="1" x14ac:dyDescent="0.25">
      <c r="A124" s="66"/>
      <c r="B124" s="67"/>
      <c r="C124" s="66"/>
      <c r="D124" s="51"/>
      <c r="E124" s="51"/>
      <c r="F124" s="51"/>
      <c r="G124" s="51"/>
      <c r="H124" s="51"/>
      <c r="I124" s="51"/>
      <c r="J124" s="51"/>
      <c r="K124" s="51"/>
      <c r="L124" s="51"/>
      <c r="M124" s="51"/>
      <c r="N124" s="51"/>
      <c r="O124" s="65"/>
      <c r="P124" s="51"/>
      <c r="Q124" s="51"/>
      <c r="R124" s="51"/>
      <c r="S124" s="51"/>
      <c r="T124" s="51"/>
      <c r="U124" s="51"/>
      <c r="V124" s="51"/>
      <c r="W124" s="51"/>
      <c r="X124" s="51"/>
      <c r="Y124" s="51"/>
      <c r="Z124" s="51"/>
      <c r="AA124" s="51"/>
      <c r="AB124" s="65"/>
      <c r="AC124" s="51"/>
      <c r="AD124" s="51"/>
      <c r="AE124" s="51"/>
      <c r="AF124" s="51"/>
      <c r="AG124" s="51"/>
      <c r="AH124" s="51"/>
      <c r="AI124" s="51"/>
      <c r="AJ124" s="51"/>
      <c r="AK124" s="51"/>
      <c r="AL124" s="51"/>
      <c r="AM124" s="51"/>
      <c r="AN124" s="51"/>
      <c r="AO124" s="51"/>
      <c r="AP124" s="51"/>
      <c r="AQ124" s="51"/>
      <c r="AR124" s="51"/>
      <c r="AS124" s="51"/>
      <c r="AT124" s="51"/>
      <c r="AU124" s="51"/>
      <c r="AV124" s="51"/>
      <c r="AW124" s="51"/>
      <c r="AX124" s="51"/>
      <c r="AY124" s="51"/>
      <c r="AZ124" s="51"/>
      <c r="BA124" s="51"/>
      <c r="BB124" s="51"/>
      <c r="BC124" s="51"/>
      <c r="BD124" s="51"/>
      <c r="BE124" s="51"/>
      <c r="BF124" s="51"/>
      <c r="BG124" s="51"/>
      <c r="BH124" s="65"/>
      <c r="BI124" s="51"/>
      <c r="BJ124" s="51"/>
      <c r="BK124" s="51"/>
      <c r="BL124" s="51"/>
      <c r="BM124" s="51"/>
      <c r="BN124" s="51"/>
      <c r="BO124" s="51"/>
      <c r="BP124" s="51"/>
      <c r="BQ124" s="51"/>
      <c r="BR124" s="51"/>
      <c r="BS124" s="51"/>
      <c r="BT124" s="51"/>
      <c r="BU124" s="51"/>
      <c r="BV124" s="51"/>
      <c r="BW124" s="51"/>
      <c r="BX124" s="51"/>
      <c r="BY124" s="51"/>
      <c r="BZ124" s="51"/>
      <c r="CA124" s="51"/>
      <c r="CB124" s="51"/>
      <c r="CC124" s="51"/>
      <c r="CD124" s="51"/>
      <c r="CE124" s="51"/>
      <c r="CF124" s="51"/>
      <c r="CG124" s="134"/>
      <c r="CH124" s="134"/>
      <c r="CI124" s="134"/>
      <c r="CJ124" s="134"/>
      <c r="CK124" s="134"/>
      <c r="CL124" s="134"/>
    </row>
    <row r="125" spans="1:90" ht="15" customHeight="1" x14ac:dyDescent="0.25">
      <c r="A125" s="66"/>
      <c r="B125" s="67"/>
      <c r="C125" s="66"/>
      <c r="D125" s="51"/>
      <c r="E125" s="51"/>
      <c r="F125" s="51"/>
      <c r="G125" s="51"/>
      <c r="H125" s="51"/>
      <c r="I125" s="51"/>
      <c r="J125" s="51"/>
      <c r="K125" s="51"/>
      <c r="L125" s="51"/>
      <c r="M125" s="51"/>
      <c r="N125" s="51"/>
      <c r="O125" s="65"/>
      <c r="P125" s="51"/>
      <c r="Q125" s="51"/>
      <c r="R125" s="51"/>
      <c r="S125" s="51"/>
      <c r="T125" s="51"/>
      <c r="U125" s="51"/>
      <c r="V125" s="51"/>
      <c r="W125" s="51"/>
      <c r="X125" s="51"/>
      <c r="Y125" s="51"/>
      <c r="Z125" s="51"/>
      <c r="AA125" s="51"/>
      <c r="AB125" s="65"/>
      <c r="AC125" s="51"/>
      <c r="AD125" s="51"/>
      <c r="AE125" s="51"/>
      <c r="AF125" s="51"/>
      <c r="AG125" s="51"/>
      <c r="AH125" s="51"/>
      <c r="AI125" s="51"/>
      <c r="AJ125" s="51"/>
      <c r="AK125" s="51"/>
      <c r="AL125" s="51"/>
      <c r="AM125" s="51"/>
      <c r="AN125" s="51"/>
      <c r="AO125" s="51"/>
      <c r="AP125" s="51"/>
      <c r="AQ125" s="51"/>
      <c r="AR125" s="51"/>
      <c r="AS125" s="51"/>
      <c r="AT125" s="51"/>
      <c r="AU125" s="51"/>
      <c r="AV125" s="51"/>
      <c r="AW125" s="51"/>
      <c r="AX125" s="51"/>
      <c r="AY125" s="51"/>
      <c r="AZ125" s="51"/>
      <c r="BA125" s="51"/>
      <c r="BB125" s="51"/>
      <c r="BC125" s="51"/>
      <c r="BD125" s="51"/>
      <c r="BE125" s="51"/>
      <c r="BF125" s="51"/>
      <c r="BG125" s="51"/>
      <c r="BH125" s="65"/>
      <c r="BI125" s="51"/>
      <c r="BJ125" s="51"/>
      <c r="BK125" s="51"/>
      <c r="BL125" s="51"/>
      <c r="BM125" s="51"/>
      <c r="BN125" s="51"/>
      <c r="BO125" s="51"/>
      <c r="BP125" s="51"/>
      <c r="BQ125" s="51"/>
      <c r="BR125" s="51"/>
      <c r="BS125" s="51"/>
      <c r="BT125" s="51"/>
      <c r="BU125" s="51"/>
      <c r="BV125" s="51"/>
      <c r="BW125" s="51"/>
      <c r="BX125" s="51"/>
      <c r="BY125" s="51"/>
      <c r="BZ125" s="51"/>
      <c r="CA125" s="51"/>
      <c r="CB125" s="51"/>
      <c r="CC125" s="51"/>
      <c r="CD125" s="51"/>
      <c r="CE125" s="51"/>
      <c r="CF125" s="51"/>
      <c r="CG125" s="134"/>
      <c r="CH125" s="134"/>
      <c r="CI125" s="134"/>
      <c r="CJ125" s="134"/>
      <c r="CK125" s="134"/>
      <c r="CL125" s="134"/>
    </row>
    <row r="126" spans="1:90" ht="15" customHeight="1" x14ac:dyDescent="0.25">
      <c r="A126" s="66"/>
      <c r="B126" s="67"/>
      <c r="C126" s="66"/>
      <c r="D126" s="51"/>
      <c r="E126" s="51"/>
      <c r="F126" s="51"/>
      <c r="G126" s="51"/>
      <c r="H126" s="51"/>
      <c r="I126" s="51"/>
      <c r="J126" s="51"/>
      <c r="K126" s="51"/>
      <c r="L126" s="51"/>
      <c r="M126" s="51"/>
      <c r="N126" s="51"/>
      <c r="O126" s="65"/>
      <c r="P126" s="51"/>
      <c r="Q126" s="51"/>
      <c r="R126" s="51"/>
      <c r="S126" s="51"/>
      <c r="T126" s="51"/>
      <c r="U126" s="51"/>
      <c r="V126" s="51"/>
      <c r="W126" s="51"/>
      <c r="X126" s="51"/>
      <c r="Y126" s="51"/>
      <c r="Z126" s="51"/>
      <c r="AA126" s="51"/>
      <c r="AB126" s="65"/>
      <c r="AC126" s="51"/>
      <c r="AD126" s="51"/>
      <c r="AE126" s="51"/>
      <c r="AF126" s="51"/>
      <c r="AG126" s="51"/>
      <c r="AH126" s="51"/>
      <c r="AI126" s="51"/>
      <c r="AJ126" s="51"/>
      <c r="AK126" s="51"/>
      <c r="AL126" s="51"/>
      <c r="AM126" s="51"/>
      <c r="AN126" s="51"/>
      <c r="AO126" s="51"/>
      <c r="AP126" s="51"/>
      <c r="AQ126" s="51"/>
      <c r="AR126" s="51"/>
      <c r="AS126" s="51"/>
      <c r="AT126" s="51"/>
      <c r="AU126" s="51"/>
      <c r="AV126" s="51"/>
      <c r="AW126" s="51"/>
      <c r="AX126" s="51"/>
      <c r="AY126" s="51"/>
      <c r="AZ126" s="51"/>
      <c r="BA126" s="51"/>
      <c r="BB126" s="51"/>
      <c r="BC126" s="51"/>
      <c r="BD126" s="51"/>
      <c r="BE126" s="51"/>
      <c r="BF126" s="51"/>
      <c r="BG126" s="51"/>
      <c r="BH126" s="65"/>
      <c r="BI126" s="51"/>
      <c r="BJ126" s="51"/>
      <c r="BK126" s="51"/>
      <c r="BL126" s="51"/>
      <c r="BM126" s="51"/>
      <c r="BN126" s="51"/>
      <c r="BO126" s="51"/>
      <c r="BP126" s="51"/>
      <c r="BQ126" s="51"/>
      <c r="BR126" s="51"/>
      <c r="BS126" s="51"/>
      <c r="BT126" s="51"/>
      <c r="BU126" s="51"/>
      <c r="BV126" s="51"/>
      <c r="BW126" s="51"/>
      <c r="BX126" s="51"/>
      <c r="BY126" s="51"/>
      <c r="BZ126" s="51"/>
      <c r="CA126" s="51"/>
      <c r="CB126" s="51"/>
      <c r="CC126" s="51"/>
      <c r="CD126" s="51"/>
      <c r="CE126" s="51"/>
      <c r="CF126" s="51"/>
      <c r="CG126" s="134"/>
      <c r="CH126" s="134"/>
      <c r="CI126" s="134"/>
      <c r="CJ126" s="134"/>
      <c r="CK126" s="134"/>
      <c r="CL126" s="134"/>
    </row>
    <row r="127" spans="1:90" ht="15" customHeight="1" x14ac:dyDescent="0.25">
      <c r="A127" s="66"/>
      <c r="B127" s="67"/>
      <c r="C127" s="66"/>
      <c r="D127" s="51"/>
      <c r="E127" s="51"/>
      <c r="F127" s="51"/>
      <c r="G127" s="51"/>
      <c r="H127" s="51"/>
      <c r="I127" s="51"/>
      <c r="J127" s="51"/>
      <c r="K127" s="51"/>
      <c r="L127" s="51"/>
      <c r="M127" s="51"/>
      <c r="N127" s="51"/>
      <c r="O127" s="65"/>
      <c r="P127" s="51"/>
      <c r="Q127" s="51"/>
      <c r="R127" s="51"/>
      <c r="S127" s="51"/>
      <c r="T127" s="51"/>
      <c r="U127" s="51"/>
      <c r="V127" s="51"/>
      <c r="W127" s="51"/>
      <c r="X127" s="51"/>
      <c r="Y127" s="51"/>
      <c r="Z127" s="51"/>
      <c r="AA127" s="51"/>
      <c r="AB127" s="65"/>
      <c r="AC127" s="51"/>
      <c r="AD127" s="51"/>
      <c r="AE127" s="51"/>
      <c r="AF127" s="51"/>
      <c r="AG127" s="51"/>
      <c r="AH127" s="51"/>
      <c r="AI127" s="51"/>
      <c r="AJ127" s="51"/>
      <c r="AK127" s="51"/>
      <c r="AL127" s="51"/>
      <c r="AM127" s="51"/>
      <c r="AN127" s="51"/>
      <c r="AO127" s="51"/>
      <c r="AP127" s="51"/>
      <c r="AQ127" s="51"/>
      <c r="AR127" s="51"/>
      <c r="AS127" s="51"/>
      <c r="AT127" s="51"/>
      <c r="AU127" s="51"/>
      <c r="AV127" s="51"/>
      <c r="AW127" s="51"/>
      <c r="AX127" s="51"/>
      <c r="AY127" s="51"/>
      <c r="AZ127" s="51"/>
      <c r="BA127" s="51"/>
      <c r="BB127" s="51"/>
      <c r="BC127" s="51"/>
      <c r="BD127" s="51"/>
      <c r="BE127" s="51"/>
      <c r="BF127" s="51"/>
      <c r="BG127" s="51"/>
      <c r="BH127" s="65"/>
      <c r="BI127" s="51"/>
      <c r="BJ127" s="51"/>
      <c r="BK127" s="51"/>
      <c r="BL127" s="51"/>
      <c r="BM127" s="51"/>
      <c r="BN127" s="51"/>
      <c r="BO127" s="51"/>
      <c r="BP127" s="51"/>
      <c r="BQ127" s="51"/>
      <c r="BR127" s="51"/>
      <c r="BS127" s="51"/>
      <c r="BT127" s="51"/>
      <c r="BU127" s="51"/>
      <c r="BV127" s="51"/>
      <c r="BW127" s="51"/>
      <c r="BX127" s="51"/>
      <c r="BY127" s="51"/>
      <c r="BZ127" s="51"/>
      <c r="CA127" s="51"/>
      <c r="CB127" s="51"/>
      <c r="CC127" s="51"/>
      <c r="CD127" s="51"/>
      <c r="CE127" s="51"/>
      <c r="CF127" s="51"/>
      <c r="CG127" s="134"/>
      <c r="CH127" s="134"/>
      <c r="CI127" s="134"/>
      <c r="CJ127" s="134"/>
      <c r="CK127" s="134"/>
      <c r="CL127" s="134"/>
    </row>
    <row r="128" spans="1:90" ht="15" customHeight="1" x14ac:dyDescent="0.25">
      <c r="A128" s="66"/>
      <c r="B128" s="67"/>
      <c r="C128" s="66"/>
      <c r="D128" s="51"/>
      <c r="E128" s="51"/>
      <c r="F128" s="51"/>
      <c r="G128" s="51"/>
      <c r="H128" s="51"/>
      <c r="I128" s="51"/>
      <c r="J128" s="51"/>
      <c r="K128" s="51"/>
      <c r="L128" s="51"/>
      <c r="M128" s="51"/>
      <c r="N128" s="51"/>
      <c r="O128" s="65"/>
      <c r="P128" s="51"/>
      <c r="Q128" s="51"/>
      <c r="R128" s="51"/>
      <c r="S128" s="51"/>
      <c r="T128" s="51"/>
      <c r="U128" s="51"/>
      <c r="V128" s="51"/>
      <c r="W128" s="51"/>
      <c r="X128" s="51"/>
      <c r="Y128" s="51"/>
      <c r="Z128" s="51"/>
      <c r="AA128" s="51"/>
      <c r="AB128" s="65"/>
      <c r="AC128" s="51"/>
      <c r="AD128" s="51"/>
      <c r="AE128" s="51"/>
      <c r="AF128" s="51"/>
      <c r="AG128" s="51"/>
      <c r="AH128" s="51"/>
      <c r="AI128" s="51"/>
      <c r="AJ128" s="51"/>
      <c r="AK128" s="51"/>
      <c r="AL128" s="51"/>
      <c r="AM128" s="51"/>
      <c r="AN128" s="51"/>
      <c r="AO128" s="51"/>
      <c r="AP128" s="51"/>
      <c r="AQ128" s="51"/>
      <c r="AR128" s="51"/>
      <c r="AS128" s="51"/>
      <c r="AT128" s="51"/>
      <c r="AU128" s="51"/>
      <c r="AV128" s="51"/>
      <c r="AW128" s="51"/>
      <c r="AX128" s="51"/>
      <c r="AY128" s="51"/>
      <c r="AZ128" s="51"/>
      <c r="BA128" s="51"/>
      <c r="BB128" s="51"/>
      <c r="BC128" s="51"/>
      <c r="BD128" s="51"/>
      <c r="BE128" s="51"/>
      <c r="BF128" s="51"/>
      <c r="BG128" s="51"/>
      <c r="BH128" s="65"/>
      <c r="BI128" s="51"/>
      <c r="BJ128" s="51"/>
      <c r="BK128" s="51"/>
      <c r="BL128" s="51"/>
      <c r="BM128" s="51"/>
      <c r="BN128" s="51"/>
      <c r="BO128" s="51"/>
      <c r="BP128" s="51"/>
      <c r="BQ128" s="51"/>
      <c r="BR128" s="51"/>
      <c r="BS128" s="51"/>
      <c r="BT128" s="51"/>
      <c r="BU128" s="51"/>
      <c r="BV128" s="51"/>
      <c r="BW128" s="51"/>
      <c r="BX128" s="51"/>
      <c r="BY128" s="51"/>
      <c r="BZ128" s="51"/>
      <c r="CA128" s="51"/>
      <c r="CB128" s="51"/>
      <c r="CC128" s="51"/>
      <c r="CD128" s="51"/>
      <c r="CE128" s="51"/>
      <c r="CF128" s="51"/>
      <c r="CG128" s="134"/>
      <c r="CH128" s="134"/>
      <c r="CI128" s="134"/>
      <c r="CJ128" s="134"/>
      <c r="CK128" s="134"/>
      <c r="CL128" s="134"/>
    </row>
    <row r="129" spans="1:90" ht="15" customHeight="1" x14ac:dyDescent="0.25">
      <c r="A129" s="66"/>
      <c r="B129" s="67"/>
      <c r="C129" s="66"/>
      <c r="D129" s="51"/>
      <c r="E129" s="51"/>
      <c r="F129" s="51"/>
      <c r="G129" s="51"/>
      <c r="H129" s="51"/>
      <c r="I129" s="51"/>
      <c r="J129" s="51"/>
      <c r="K129" s="51"/>
      <c r="L129" s="51"/>
      <c r="M129" s="51"/>
      <c r="N129" s="51"/>
      <c r="O129" s="65"/>
      <c r="P129" s="51"/>
      <c r="Q129" s="51"/>
      <c r="R129" s="51"/>
      <c r="S129" s="51"/>
      <c r="T129" s="51"/>
      <c r="U129" s="51"/>
      <c r="V129" s="51"/>
      <c r="W129" s="51"/>
      <c r="X129" s="51"/>
      <c r="Y129" s="51"/>
      <c r="Z129" s="51"/>
      <c r="AA129" s="51"/>
      <c r="AB129" s="65"/>
      <c r="AC129" s="51"/>
      <c r="AD129" s="51"/>
      <c r="AE129" s="51"/>
      <c r="AF129" s="51"/>
      <c r="AG129" s="51"/>
      <c r="AH129" s="51"/>
      <c r="AI129" s="51"/>
      <c r="AJ129" s="51"/>
      <c r="AK129" s="51"/>
      <c r="AL129" s="51"/>
      <c r="AM129" s="51"/>
      <c r="AN129" s="51"/>
      <c r="AO129" s="51"/>
      <c r="AP129" s="51"/>
      <c r="AQ129" s="51"/>
      <c r="AR129" s="51"/>
      <c r="AS129" s="51"/>
      <c r="AT129" s="51"/>
      <c r="AU129" s="51"/>
      <c r="AV129" s="51"/>
      <c r="AW129" s="51"/>
      <c r="AX129" s="51"/>
      <c r="AY129" s="51"/>
      <c r="AZ129" s="51"/>
      <c r="BA129" s="51"/>
      <c r="BB129" s="51"/>
      <c r="BC129" s="51"/>
      <c r="BD129" s="51"/>
      <c r="BE129" s="51"/>
      <c r="BF129" s="51"/>
      <c r="BG129" s="51"/>
      <c r="BH129" s="65"/>
      <c r="BI129" s="51"/>
      <c r="BJ129" s="51"/>
      <c r="BK129" s="51"/>
      <c r="BL129" s="51"/>
      <c r="BM129" s="51"/>
      <c r="BN129" s="51"/>
      <c r="BO129" s="51"/>
      <c r="BP129" s="51"/>
      <c r="BQ129" s="51"/>
      <c r="BR129" s="51"/>
      <c r="BS129" s="51"/>
      <c r="BT129" s="51"/>
      <c r="BU129" s="51"/>
      <c r="BV129" s="51"/>
      <c r="BW129" s="51"/>
      <c r="BX129" s="51"/>
      <c r="BY129" s="51"/>
      <c r="BZ129" s="51"/>
      <c r="CA129" s="51"/>
      <c r="CB129" s="51"/>
      <c r="CC129" s="51"/>
      <c r="CD129" s="51"/>
      <c r="CE129" s="51"/>
      <c r="CF129" s="51"/>
      <c r="CG129" s="134"/>
      <c r="CH129" s="134"/>
      <c r="CI129" s="134"/>
      <c r="CJ129" s="134"/>
      <c r="CK129" s="134"/>
      <c r="CL129" s="134"/>
    </row>
    <row r="130" spans="1:90" ht="15" customHeight="1" x14ac:dyDescent="0.25">
      <c r="A130" s="66"/>
      <c r="B130" s="67"/>
      <c r="C130" s="66"/>
      <c r="D130" s="51"/>
      <c r="E130" s="51"/>
      <c r="F130" s="51"/>
      <c r="G130" s="51"/>
      <c r="H130" s="51"/>
      <c r="I130" s="51"/>
      <c r="J130" s="51"/>
      <c r="K130" s="51"/>
      <c r="L130" s="51"/>
      <c r="M130" s="51"/>
      <c r="N130" s="51"/>
      <c r="O130" s="65"/>
      <c r="P130" s="51"/>
      <c r="Q130" s="51"/>
      <c r="R130" s="51"/>
      <c r="S130" s="51"/>
      <c r="T130" s="51"/>
      <c r="U130" s="51"/>
      <c r="V130" s="51"/>
      <c r="W130" s="51"/>
      <c r="X130" s="51"/>
      <c r="Y130" s="51"/>
      <c r="Z130" s="51"/>
      <c r="AA130" s="51"/>
      <c r="AB130" s="65"/>
      <c r="AC130" s="51"/>
      <c r="AD130" s="51"/>
      <c r="AE130" s="51"/>
      <c r="AF130" s="51"/>
      <c r="AG130" s="51"/>
      <c r="AH130" s="51"/>
      <c r="AI130" s="51"/>
      <c r="AJ130" s="51"/>
      <c r="AK130" s="51"/>
      <c r="AL130" s="51"/>
      <c r="AM130" s="51"/>
      <c r="AN130" s="51"/>
      <c r="AO130" s="51"/>
      <c r="AP130" s="51"/>
      <c r="AQ130" s="51"/>
      <c r="AR130" s="51"/>
      <c r="AS130" s="51"/>
      <c r="AT130" s="51"/>
      <c r="AU130" s="51"/>
      <c r="AV130" s="51"/>
      <c r="AW130" s="51"/>
      <c r="AX130" s="51"/>
      <c r="AY130" s="51"/>
      <c r="AZ130" s="51"/>
      <c r="BA130" s="51"/>
      <c r="BB130" s="51"/>
      <c r="BC130" s="51"/>
      <c r="BD130" s="51"/>
      <c r="BE130" s="51"/>
      <c r="BF130" s="51"/>
      <c r="BG130" s="51"/>
      <c r="BH130" s="65"/>
      <c r="BI130" s="51"/>
      <c r="BJ130" s="51"/>
      <c r="BK130" s="51"/>
      <c r="BL130" s="51"/>
      <c r="BM130" s="51"/>
      <c r="BN130" s="51"/>
      <c r="BO130" s="51"/>
      <c r="BP130" s="51"/>
      <c r="BQ130" s="51"/>
      <c r="BR130" s="51"/>
      <c r="BS130" s="51"/>
      <c r="BT130" s="51"/>
      <c r="BU130" s="51"/>
      <c r="BV130" s="51"/>
      <c r="BW130" s="51"/>
      <c r="BX130" s="51"/>
      <c r="BY130" s="51"/>
      <c r="BZ130" s="51"/>
      <c r="CA130" s="51"/>
      <c r="CB130" s="51"/>
      <c r="CC130" s="51"/>
      <c r="CD130" s="51"/>
      <c r="CE130" s="51"/>
      <c r="CF130" s="51"/>
      <c r="CG130" s="134"/>
      <c r="CH130" s="134"/>
      <c r="CI130" s="134"/>
      <c r="CJ130" s="134"/>
      <c r="CK130" s="134"/>
      <c r="CL130" s="134"/>
    </row>
    <row r="131" spans="1:90" ht="15" customHeight="1" x14ac:dyDescent="0.25">
      <c r="A131" s="66"/>
      <c r="B131" s="67"/>
      <c r="C131" s="66"/>
      <c r="D131" s="51"/>
      <c r="E131" s="51"/>
      <c r="F131" s="51"/>
      <c r="G131" s="51"/>
      <c r="H131" s="51"/>
      <c r="I131" s="51"/>
      <c r="J131" s="51"/>
      <c r="K131" s="51"/>
      <c r="L131" s="51"/>
      <c r="M131" s="51"/>
      <c r="N131" s="51"/>
      <c r="O131" s="65"/>
      <c r="P131" s="51"/>
      <c r="Q131" s="51"/>
      <c r="R131" s="51"/>
      <c r="S131" s="51"/>
      <c r="T131" s="51"/>
      <c r="U131" s="51"/>
      <c r="V131" s="51"/>
      <c r="W131" s="51"/>
      <c r="X131" s="51"/>
      <c r="Y131" s="51"/>
      <c r="Z131" s="51"/>
      <c r="AA131" s="51"/>
      <c r="AB131" s="65"/>
      <c r="AC131" s="51"/>
      <c r="AD131" s="51"/>
      <c r="AE131" s="51"/>
      <c r="AF131" s="51"/>
      <c r="AG131" s="51"/>
      <c r="AH131" s="51"/>
      <c r="AI131" s="51"/>
      <c r="AJ131" s="51"/>
      <c r="AK131" s="51"/>
      <c r="AL131" s="51"/>
      <c r="AM131" s="51"/>
      <c r="AN131" s="51"/>
      <c r="AO131" s="51"/>
      <c r="AP131" s="51"/>
      <c r="AQ131" s="51"/>
      <c r="AR131" s="51"/>
      <c r="AS131" s="51"/>
      <c r="AT131" s="51"/>
      <c r="AU131" s="51"/>
      <c r="AV131" s="51"/>
      <c r="AW131" s="51"/>
      <c r="AX131" s="51"/>
      <c r="AY131" s="51"/>
      <c r="AZ131" s="51"/>
      <c r="BA131" s="51"/>
      <c r="BB131" s="51"/>
      <c r="BC131" s="51"/>
      <c r="BD131" s="51"/>
      <c r="BE131" s="51"/>
      <c r="BF131" s="51"/>
      <c r="BG131" s="51"/>
      <c r="BH131" s="65"/>
      <c r="BI131" s="51"/>
      <c r="BJ131" s="51"/>
      <c r="BK131" s="51"/>
      <c r="BL131" s="51"/>
      <c r="BM131" s="51"/>
      <c r="BN131" s="51"/>
      <c r="BO131" s="51"/>
      <c r="BP131" s="51"/>
      <c r="BQ131" s="51"/>
      <c r="BR131" s="51"/>
      <c r="BS131" s="51"/>
      <c r="BT131" s="51"/>
      <c r="BU131" s="51"/>
      <c r="BV131" s="51"/>
      <c r="BW131" s="51"/>
      <c r="BX131" s="51"/>
      <c r="BY131" s="51"/>
      <c r="BZ131" s="51"/>
      <c r="CA131" s="51"/>
      <c r="CB131" s="51"/>
      <c r="CC131" s="51"/>
      <c r="CD131" s="51"/>
      <c r="CE131" s="51"/>
      <c r="CF131" s="51"/>
      <c r="CG131" s="134"/>
      <c r="CH131" s="134"/>
      <c r="CI131" s="134"/>
      <c r="CJ131" s="134"/>
      <c r="CK131" s="134"/>
      <c r="CL131" s="134"/>
    </row>
    <row r="132" spans="1:90" ht="15" customHeight="1" x14ac:dyDescent="0.25">
      <c r="A132" s="66"/>
      <c r="B132" s="67"/>
      <c r="C132" s="66"/>
      <c r="D132" s="51"/>
      <c r="E132" s="51"/>
      <c r="F132" s="51"/>
      <c r="G132" s="51"/>
      <c r="H132" s="51"/>
      <c r="I132" s="51"/>
      <c r="J132" s="51"/>
      <c r="K132" s="51"/>
      <c r="L132" s="51"/>
      <c r="M132" s="51"/>
      <c r="N132" s="51"/>
      <c r="O132" s="65"/>
      <c r="P132" s="51"/>
      <c r="Q132" s="51"/>
      <c r="R132" s="51"/>
      <c r="S132" s="51"/>
      <c r="T132" s="51"/>
      <c r="U132" s="51"/>
      <c r="V132" s="51"/>
      <c r="W132" s="51"/>
      <c r="X132" s="51"/>
      <c r="Y132" s="51"/>
      <c r="Z132" s="51"/>
      <c r="AA132" s="51"/>
      <c r="AB132" s="65"/>
      <c r="AC132" s="51"/>
      <c r="AD132" s="51"/>
      <c r="AE132" s="51"/>
      <c r="AF132" s="51"/>
      <c r="AG132" s="51"/>
      <c r="AH132" s="51"/>
      <c r="AI132" s="51"/>
      <c r="AJ132" s="51"/>
      <c r="AK132" s="51"/>
      <c r="AL132" s="51"/>
      <c r="AM132" s="51"/>
      <c r="AN132" s="51"/>
      <c r="AO132" s="51"/>
      <c r="AP132" s="51"/>
      <c r="AQ132" s="51"/>
      <c r="AR132" s="51"/>
      <c r="AS132" s="51"/>
      <c r="AT132" s="51"/>
      <c r="AU132" s="51"/>
      <c r="AV132" s="51"/>
      <c r="AW132" s="51"/>
      <c r="AX132" s="51"/>
      <c r="AY132" s="51"/>
      <c r="AZ132" s="51"/>
      <c r="BA132" s="51"/>
      <c r="BB132" s="51"/>
      <c r="BC132" s="51"/>
      <c r="BD132" s="51"/>
      <c r="BE132" s="51"/>
      <c r="BF132" s="51"/>
      <c r="BG132" s="51"/>
      <c r="BH132" s="65"/>
      <c r="BI132" s="51"/>
      <c r="BJ132" s="51"/>
      <c r="BK132" s="51"/>
      <c r="BL132" s="51"/>
      <c r="BM132" s="51"/>
      <c r="BN132" s="51"/>
      <c r="BO132" s="51"/>
      <c r="BP132" s="51"/>
      <c r="BQ132" s="51"/>
      <c r="BR132" s="51"/>
      <c r="BS132" s="51"/>
      <c r="BT132" s="51"/>
      <c r="BU132" s="51"/>
      <c r="BV132" s="51"/>
      <c r="BW132" s="51"/>
      <c r="BX132" s="51"/>
      <c r="BY132" s="51"/>
      <c r="BZ132" s="51"/>
      <c r="CA132" s="51"/>
      <c r="CB132" s="51"/>
      <c r="CC132" s="51"/>
      <c r="CD132" s="51"/>
      <c r="CE132" s="51"/>
      <c r="CF132" s="51"/>
      <c r="CG132" s="134"/>
      <c r="CH132" s="134"/>
      <c r="CI132" s="134"/>
      <c r="CJ132" s="134"/>
      <c r="CK132" s="134"/>
      <c r="CL132" s="134"/>
    </row>
    <row r="133" spans="1:90" ht="15" customHeight="1" x14ac:dyDescent="0.25">
      <c r="A133" s="66"/>
      <c r="B133" s="67"/>
      <c r="C133" s="66"/>
      <c r="D133" s="51"/>
      <c r="E133" s="51"/>
      <c r="F133" s="51"/>
      <c r="G133" s="51"/>
      <c r="H133" s="51"/>
      <c r="I133" s="51"/>
      <c r="J133" s="51"/>
      <c r="K133" s="51"/>
      <c r="L133" s="51"/>
      <c r="M133" s="51"/>
      <c r="N133" s="51"/>
      <c r="O133" s="65"/>
      <c r="P133" s="51"/>
      <c r="Q133" s="51"/>
      <c r="R133" s="51"/>
      <c r="S133" s="51"/>
      <c r="T133" s="51"/>
      <c r="U133" s="51"/>
      <c r="V133" s="51"/>
      <c r="W133" s="51"/>
      <c r="X133" s="51"/>
      <c r="Y133" s="51"/>
      <c r="Z133" s="51"/>
      <c r="AA133" s="51"/>
      <c r="AB133" s="65"/>
      <c r="AC133" s="51"/>
      <c r="AD133" s="51"/>
      <c r="AE133" s="51"/>
      <c r="AF133" s="51"/>
      <c r="AG133" s="51"/>
      <c r="AH133" s="51"/>
      <c r="AI133" s="51"/>
      <c r="AJ133" s="51"/>
      <c r="AK133" s="51"/>
      <c r="AL133" s="51"/>
      <c r="AM133" s="51"/>
      <c r="AN133" s="51"/>
      <c r="AO133" s="51"/>
      <c r="AP133" s="51"/>
      <c r="AQ133" s="51"/>
      <c r="AR133" s="51"/>
      <c r="AS133" s="51"/>
      <c r="AT133" s="51"/>
      <c r="AU133" s="51"/>
      <c r="AV133" s="51"/>
      <c r="AW133" s="51"/>
      <c r="AX133" s="51"/>
      <c r="AY133" s="51"/>
      <c r="AZ133" s="51"/>
      <c r="BA133" s="51"/>
      <c r="BB133" s="51"/>
      <c r="BC133" s="51"/>
      <c r="BD133" s="51"/>
      <c r="BE133" s="51"/>
      <c r="BF133" s="51"/>
      <c r="BG133" s="51"/>
      <c r="BH133" s="65"/>
      <c r="BI133" s="51"/>
      <c r="BJ133" s="51"/>
      <c r="BK133" s="51"/>
      <c r="BL133" s="51"/>
      <c r="BM133" s="51"/>
      <c r="BN133" s="51"/>
      <c r="BO133" s="51"/>
      <c r="BP133" s="51"/>
      <c r="BQ133" s="51"/>
      <c r="BR133" s="51"/>
      <c r="BS133" s="51"/>
      <c r="BT133" s="51"/>
      <c r="BU133" s="51"/>
      <c r="BV133" s="51"/>
      <c r="BW133" s="51"/>
      <c r="BX133" s="51"/>
      <c r="BY133" s="51"/>
      <c r="BZ133" s="51"/>
      <c r="CA133" s="51"/>
      <c r="CB133" s="51"/>
      <c r="CC133" s="51"/>
      <c r="CD133" s="51"/>
      <c r="CE133" s="51"/>
      <c r="CF133" s="51"/>
      <c r="CG133" s="134"/>
      <c r="CH133" s="134"/>
      <c r="CI133" s="134"/>
      <c r="CJ133" s="134"/>
      <c r="CK133" s="134"/>
      <c r="CL133" s="134"/>
    </row>
    <row r="134" spans="1:90" ht="15" customHeight="1" x14ac:dyDescent="0.25">
      <c r="A134" s="66"/>
      <c r="B134" s="67"/>
      <c r="C134" s="66"/>
      <c r="D134" s="51"/>
      <c r="E134" s="51"/>
      <c r="F134" s="51"/>
      <c r="G134" s="51"/>
      <c r="H134" s="51"/>
      <c r="I134" s="51"/>
      <c r="J134" s="51"/>
      <c r="K134" s="51"/>
      <c r="L134" s="51"/>
      <c r="M134" s="51"/>
      <c r="N134" s="51"/>
      <c r="O134" s="65"/>
      <c r="P134" s="51"/>
      <c r="Q134" s="51"/>
      <c r="R134" s="51"/>
      <c r="S134" s="51"/>
      <c r="T134" s="51"/>
      <c r="U134" s="51"/>
      <c r="V134" s="51"/>
      <c r="W134" s="51"/>
      <c r="X134" s="51"/>
      <c r="Y134" s="51"/>
      <c r="Z134" s="51"/>
      <c r="AA134" s="51"/>
      <c r="AB134" s="65"/>
      <c r="AC134" s="51"/>
      <c r="AD134" s="51"/>
      <c r="AE134" s="51"/>
      <c r="AF134" s="51"/>
      <c r="AG134" s="51"/>
      <c r="AH134" s="51"/>
      <c r="AI134" s="51"/>
      <c r="AJ134" s="51"/>
      <c r="AK134" s="51"/>
      <c r="AL134" s="51"/>
      <c r="AM134" s="51"/>
      <c r="AN134" s="51"/>
      <c r="AO134" s="51"/>
      <c r="AP134" s="51"/>
      <c r="AQ134" s="51"/>
      <c r="AR134" s="51"/>
      <c r="AS134" s="51"/>
      <c r="AT134" s="51"/>
      <c r="AU134" s="51"/>
      <c r="AV134" s="51"/>
      <c r="AW134" s="51"/>
      <c r="AX134" s="51"/>
      <c r="AY134" s="51"/>
      <c r="AZ134" s="51"/>
      <c r="BA134" s="51"/>
      <c r="BB134" s="51"/>
      <c r="BC134" s="51"/>
      <c r="BD134" s="51"/>
      <c r="BE134" s="51"/>
      <c r="BF134" s="51"/>
      <c r="BG134" s="51"/>
      <c r="BH134" s="65"/>
      <c r="BI134" s="51"/>
      <c r="BJ134" s="51"/>
      <c r="BK134" s="51"/>
      <c r="BL134" s="51"/>
      <c r="BM134" s="51"/>
      <c r="BN134" s="51"/>
      <c r="BO134" s="51"/>
      <c r="BP134" s="51"/>
      <c r="BQ134" s="51"/>
      <c r="BR134" s="51"/>
      <c r="BS134" s="51"/>
      <c r="BT134" s="51"/>
      <c r="BU134" s="51"/>
      <c r="BV134" s="51"/>
      <c r="BW134" s="51"/>
      <c r="BX134" s="51"/>
      <c r="BY134" s="51"/>
      <c r="BZ134" s="51"/>
      <c r="CA134" s="51"/>
      <c r="CB134" s="51"/>
      <c r="CC134" s="51"/>
      <c r="CD134" s="51"/>
      <c r="CE134" s="51"/>
      <c r="CF134" s="51"/>
      <c r="CG134" s="134"/>
      <c r="CH134" s="134"/>
      <c r="CI134" s="134"/>
      <c r="CJ134" s="134"/>
      <c r="CK134" s="134"/>
      <c r="CL134" s="134"/>
    </row>
    <row r="135" spans="1:90" ht="15" customHeight="1" x14ac:dyDescent="0.25">
      <c r="A135" s="66"/>
      <c r="B135" s="67"/>
      <c r="C135" s="66"/>
      <c r="D135" s="51"/>
      <c r="E135" s="51"/>
      <c r="F135" s="51"/>
      <c r="G135" s="51"/>
      <c r="H135" s="51"/>
      <c r="I135" s="51"/>
      <c r="J135" s="51"/>
      <c r="K135" s="51"/>
      <c r="L135" s="51"/>
      <c r="M135" s="51"/>
      <c r="N135" s="51"/>
      <c r="O135" s="65"/>
      <c r="P135" s="51"/>
      <c r="Q135" s="51"/>
      <c r="R135" s="51"/>
      <c r="S135" s="51"/>
      <c r="T135" s="51"/>
      <c r="U135" s="51"/>
      <c r="V135" s="51"/>
      <c r="W135" s="51"/>
      <c r="X135" s="51"/>
      <c r="Y135" s="51"/>
      <c r="Z135" s="51"/>
      <c r="AA135" s="51"/>
      <c r="AB135" s="65"/>
      <c r="AC135" s="51"/>
      <c r="AD135" s="51"/>
      <c r="AE135" s="51"/>
      <c r="AF135" s="51"/>
      <c r="AG135" s="51"/>
      <c r="AH135" s="51"/>
      <c r="AI135" s="51"/>
      <c r="AJ135" s="51"/>
      <c r="AK135" s="51"/>
      <c r="AL135" s="51"/>
      <c r="AM135" s="51"/>
      <c r="AN135" s="51"/>
      <c r="AO135" s="51"/>
      <c r="AP135" s="51"/>
      <c r="AQ135" s="51"/>
      <c r="AR135" s="51"/>
      <c r="AS135" s="51"/>
      <c r="AT135" s="51"/>
      <c r="AU135" s="51"/>
      <c r="AV135" s="51"/>
      <c r="AW135" s="51"/>
      <c r="AX135" s="51"/>
      <c r="AY135" s="51"/>
      <c r="AZ135" s="51"/>
      <c r="BA135" s="51"/>
      <c r="BB135" s="51"/>
      <c r="BC135" s="51"/>
      <c r="BD135" s="51"/>
      <c r="BE135" s="51"/>
      <c r="BF135" s="51"/>
      <c r="BG135" s="51"/>
      <c r="BH135" s="65"/>
      <c r="BI135" s="51"/>
      <c r="BJ135" s="51"/>
      <c r="BK135" s="51"/>
      <c r="BL135" s="51"/>
      <c r="BM135" s="51"/>
      <c r="BN135" s="51"/>
      <c r="BO135" s="51"/>
      <c r="BP135" s="51"/>
      <c r="BQ135" s="51"/>
      <c r="BR135" s="51"/>
      <c r="BS135" s="51"/>
      <c r="BT135" s="51"/>
      <c r="BU135" s="51"/>
      <c r="BV135" s="51"/>
      <c r="BW135" s="51"/>
      <c r="BX135" s="51"/>
      <c r="BY135" s="51"/>
      <c r="BZ135" s="51"/>
      <c r="CA135" s="51"/>
      <c r="CB135" s="51"/>
      <c r="CC135" s="51"/>
      <c r="CD135" s="51"/>
      <c r="CE135" s="51"/>
      <c r="CF135" s="51"/>
      <c r="CG135" s="134"/>
      <c r="CH135" s="134"/>
      <c r="CI135" s="134"/>
      <c r="CJ135" s="134"/>
      <c r="CK135" s="134"/>
      <c r="CL135" s="134"/>
    </row>
    <row r="136" spans="1:90" ht="15" customHeight="1" x14ac:dyDescent="0.25">
      <c r="A136" s="66"/>
      <c r="B136" s="67"/>
      <c r="C136" s="66"/>
      <c r="D136" s="51"/>
      <c r="E136" s="51"/>
      <c r="F136" s="51"/>
      <c r="G136" s="51"/>
      <c r="H136" s="51"/>
      <c r="I136" s="51"/>
      <c r="J136" s="51"/>
      <c r="K136" s="51"/>
      <c r="L136" s="51"/>
      <c r="M136" s="51"/>
      <c r="N136" s="51"/>
      <c r="O136" s="65"/>
      <c r="P136" s="51"/>
      <c r="Q136" s="51"/>
      <c r="R136" s="51"/>
      <c r="S136" s="51"/>
      <c r="T136" s="51"/>
      <c r="U136" s="51"/>
      <c r="V136" s="51"/>
      <c r="W136" s="51"/>
      <c r="X136" s="51"/>
      <c r="Y136" s="51"/>
      <c r="Z136" s="51"/>
      <c r="AA136" s="51"/>
      <c r="AB136" s="65"/>
      <c r="AC136" s="51"/>
      <c r="AD136" s="51"/>
      <c r="AE136" s="51"/>
      <c r="AF136" s="51"/>
      <c r="AG136" s="51"/>
      <c r="AH136" s="51"/>
      <c r="AI136" s="51"/>
      <c r="AJ136" s="51"/>
      <c r="AK136" s="51"/>
      <c r="AL136" s="51"/>
      <c r="AM136" s="51"/>
      <c r="AN136" s="51"/>
      <c r="AO136" s="51"/>
      <c r="AP136" s="51"/>
      <c r="AQ136" s="51"/>
      <c r="AR136" s="51"/>
      <c r="AS136" s="51"/>
      <c r="AT136" s="51"/>
      <c r="AU136" s="51"/>
      <c r="AV136" s="51"/>
      <c r="AW136" s="51"/>
      <c r="AX136" s="51"/>
      <c r="AY136" s="51"/>
      <c r="AZ136" s="51"/>
      <c r="BA136" s="51"/>
      <c r="BB136" s="51"/>
      <c r="BC136" s="51"/>
      <c r="BD136" s="51"/>
      <c r="BE136" s="51"/>
      <c r="BF136" s="51"/>
      <c r="BG136" s="51"/>
      <c r="BH136" s="65"/>
      <c r="BI136" s="51"/>
      <c r="BJ136" s="51"/>
      <c r="BK136" s="51"/>
      <c r="BL136" s="51"/>
      <c r="BM136" s="51"/>
      <c r="BN136" s="51"/>
      <c r="BO136" s="51"/>
      <c r="BP136" s="51"/>
      <c r="BQ136" s="51"/>
      <c r="BR136" s="51"/>
      <c r="BS136" s="51"/>
      <c r="BT136" s="51"/>
      <c r="BU136" s="51"/>
      <c r="BV136" s="51"/>
      <c r="BW136" s="51"/>
      <c r="BX136" s="51"/>
      <c r="BY136" s="51"/>
      <c r="BZ136" s="51"/>
      <c r="CA136" s="51"/>
      <c r="CB136" s="51"/>
      <c r="CC136" s="51"/>
      <c r="CD136" s="51"/>
      <c r="CE136" s="51"/>
      <c r="CF136" s="51"/>
      <c r="CG136" s="134"/>
      <c r="CH136" s="134"/>
      <c r="CI136" s="134"/>
      <c r="CJ136" s="134"/>
      <c r="CK136" s="134"/>
      <c r="CL136" s="134"/>
    </row>
    <row r="137" spans="1:90" ht="15" customHeight="1" x14ac:dyDescent="0.25">
      <c r="A137" s="66"/>
      <c r="B137" s="67"/>
      <c r="C137" s="66"/>
      <c r="D137" s="51"/>
      <c r="E137" s="51"/>
      <c r="F137" s="51"/>
      <c r="G137" s="51"/>
      <c r="H137" s="51"/>
      <c r="I137" s="51"/>
      <c r="J137" s="51"/>
      <c r="K137" s="51"/>
      <c r="L137" s="51"/>
      <c r="M137" s="51"/>
      <c r="N137" s="51"/>
      <c r="O137" s="65"/>
      <c r="P137" s="51"/>
      <c r="Q137" s="51"/>
      <c r="R137" s="51"/>
      <c r="S137" s="51"/>
      <c r="T137" s="51"/>
      <c r="U137" s="51"/>
      <c r="V137" s="51"/>
      <c r="W137" s="51"/>
      <c r="X137" s="51"/>
      <c r="Y137" s="51"/>
      <c r="Z137" s="51"/>
      <c r="AA137" s="51"/>
      <c r="AB137" s="65"/>
      <c r="AC137" s="51"/>
      <c r="AD137" s="51"/>
      <c r="AE137" s="51"/>
      <c r="AF137" s="51"/>
      <c r="AG137" s="51"/>
      <c r="AH137" s="51"/>
      <c r="AI137" s="51"/>
      <c r="AJ137" s="51"/>
      <c r="AK137" s="51"/>
      <c r="AL137" s="51"/>
      <c r="AM137" s="51"/>
      <c r="AN137" s="51"/>
      <c r="AO137" s="51"/>
      <c r="AP137" s="51"/>
      <c r="AQ137" s="51"/>
      <c r="AR137" s="51"/>
      <c r="AS137" s="51"/>
      <c r="AT137" s="51"/>
      <c r="AU137" s="51"/>
      <c r="AV137" s="51"/>
      <c r="AW137" s="51"/>
      <c r="AX137" s="51"/>
      <c r="AY137" s="51"/>
      <c r="AZ137" s="51"/>
      <c r="BA137" s="51"/>
      <c r="BB137" s="51"/>
      <c r="BC137" s="51"/>
      <c r="BD137" s="51"/>
      <c r="BE137" s="51"/>
      <c r="BF137" s="51"/>
      <c r="BG137" s="51"/>
      <c r="BH137" s="65"/>
      <c r="BI137" s="51"/>
      <c r="BJ137" s="51"/>
      <c r="BK137" s="51"/>
      <c r="BL137" s="51"/>
      <c r="BM137" s="51"/>
      <c r="BN137" s="51"/>
      <c r="BO137" s="51"/>
      <c r="BP137" s="51"/>
      <c r="BQ137" s="51"/>
      <c r="BR137" s="51"/>
      <c r="BS137" s="51"/>
      <c r="BT137" s="51"/>
      <c r="BU137" s="51"/>
      <c r="BV137" s="51"/>
      <c r="BW137" s="51"/>
      <c r="BX137" s="51"/>
      <c r="BY137" s="51"/>
      <c r="BZ137" s="51"/>
      <c r="CA137" s="51"/>
      <c r="CB137" s="51"/>
      <c r="CC137" s="51"/>
      <c r="CD137" s="51"/>
      <c r="CE137" s="51"/>
      <c r="CF137" s="51"/>
      <c r="CG137" s="134"/>
      <c r="CH137" s="134"/>
      <c r="CI137" s="134"/>
      <c r="CJ137" s="134"/>
      <c r="CK137" s="134"/>
      <c r="CL137" s="134"/>
    </row>
    <row r="138" spans="1:90" ht="15" customHeight="1" x14ac:dyDescent="0.25">
      <c r="A138" s="66"/>
      <c r="B138" s="67"/>
      <c r="C138" s="66"/>
      <c r="D138" s="51"/>
      <c r="E138" s="51"/>
      <c r="F138" s="51"/>
      <c r="G138" s="51"/>
      <c r="H138" s="51"/>
      <c r="I138" s="51"/>
      <c r="J138" s="51"/>
      <c r="K138" s="51"/>
      <c r="L138" s="51"/>
      <c r="M138" s="51"/>
      <c r="N138" s="51"/>
      <c r="O138" s="65"/>
      <c r="P138" s="51"/>
      <c r="Q138" s="51"/>
      <c r="R138" s="51"/>
      <c r="S138" s="51"/>
      <c r="T138" s="51"/>
      <c r="U138" s="51"/>
      <c r="V138" s="51"/>
      <c r="W138" s="51"/>
      <c r="X138" s="51"/>
      <c r="Y138" s="51"/>
      <c r="Z138" s="51"/>
      <c r="AA138" s="51"/>
      <c r="AB138" s="65"/>
      <c r="AC138" s="51"/>
      <c r="AD138" s="51"/>
      <c r="AE138" s="51"/>
      <c r="AF138" s="51"/>
      <c r="AG138" s="51"/>
      <c r="AH138" s="51"/>
      <c r="AI138" s="51"/>
      <c r="AJ138" s="51"/>
      <c r="AK138" s="51"/>
      <c r="AL138" s="51"/>
      <c r="AM138" s="51"/>
      <c r="AN138" s="51"/>
      <c r="AO138" s="51"/>
      <c r="AP138" s="51"/>
      <c r="AQ138" s="51"/>
      <c r="AR138" s="51"/>
      <c r="AS138" s="51"/>
      <c r="AT138" s="51"/>
      <c r="AU138" s="51"/>
      <c r="AV138" s="51"/>
      <c r="AW138" s="51"/>
      <c r="AX138" s="51"/>
      <c r="AY138" s="51"/>
      <c r="AZ138" s="51"/>
      <c r="BA138" s="51"/>
      <c r="BB138" s="51"/>
      <c r="BC138" s="51"/>
      <c r="BD138" s="51"/>
      <c r="BE138" s="51"/>
      <c r="BF138" s="51"/>
      <c r="BG138" s="51"/>
      <c r="BH138" s="65"/>
      <c r="BI138" s="51"/>
      <c r="BJ138" s="51"/>
      <c r="BK138" s="51"/>
      <c r="BL138" s="51"/>
      <c r="BM138" s="51"/>
      <c r="BN138" s="51"/>
      <c r="BO138" s="51"/>
      <c r="BP138" s="51"/>
      <c r="BQ138" s="51"/>
      <c r="BR138" s="51"/>
      <c r="BS138" s="51"/>
      <c r="BT138" s="51"/>
      <c r="BU138" s="51"/>
      <c r="BV138" s="51"/>
      <c r="BW138" s="51"/>
      <c r="BX138" s="51"/>
      <c r="BY138" s="51"/>
      <c r="BZ138" s="51"/>
      <c r="CA138" s="51"/>
      <c r="CB138" s="51"/>
      <c r="CC138" s="51"/>
      <c r="CD138" s="51"/>
      <c r="CE138" s="51"/>
      <c r="CF138" s="51"/>
      <c r="CG138" s="134"/>
      <c r="CH138" s="134"/>
      <c r="CI138" s="134"/>
      <c r="CJ138" s="134"/>
      <c r="CK138" s="134"/>
      <c r="CL138" s="134"/>
    </row>
    <row r="139" spans="1:90" ht="15" customHeight="1" x14ac:dyDescent="0.25">
      <c r="A139" s="66"/>
      <c r="B139" s="67"/>
      <c r="C139" s="66"/>
      <c r="D139" s="51"/>
      <c r="E139" s="51"/>
      <c r="F139" s="51"/>
      <c r="G139" s="51"/>
      <c r="H139" s="51"/>
      <c r="I139" s="51"/>
      <c r="J139" s="51"/>
      <c r="K139" s="51"/>
      <c r="L139" s="51"/>
      <c r="M139" s="51"/>
      <c r="N139" s="51"/>
      <c r="O139" s="65"/>
      <c r="P139" s="51"/>
      <c r="Q139" s="51"/>
      <c r="R139" s="51"/>
      <c r="S139" s="51"/>
      <c r="T139" s="51"/>
      <c r="U139" s="51"/>
      <c r="V139" s="51"/>
      <c r="W139" s="51"/>
      <c r="X139" s="51"/>
      <c r="Y139" s="51"/>
      <c r="Z139" s="51"/>
      <c r="AA139" s="51"/>
      <c r="AB139" s="65"/>
      <c r="AC139" s="51"/>
      <c r="AD139" s="51"/>
      <c r="AE139" s="51"/>
      <c r="AF139" s="51"/>
      <c r="AG139" s="51"/>
      <c r="AH139" s="51"/>
      <c r="AI139" s="51"/>
      <c r="AJ139" s="51"/>
      <c r="AK139" s="51"/>
      <c r="AL139" s="51"/>
      <c r="AM139" s="51"/>
      <c r="AN139" s="51"/>
      <c r="AO139" s="51"/>
      <c r="AP139" s="51"/>
      <c r="AQ139" s="51"/>
      <c r="AR139" s="51"/>
      <c r="AS139" s="51"/>
      <c r="AT139" s="51"/>
      <c r="AU139" s="51"/>
      <c r="AV139" s="51"/>
      <c r="AW139" s="51"/>
      <c r="AX139" s="51"/>
      <c r="AY139" s="51"/>
      <c r="AZ139" s="51"/>
      <c r="BA139" s="51"/>
      <c r="BB139" s="51"/>
      <c r="BC139" s="51"/>
      <c r="BD139" s="51"/>
      <c r="BE139" s="51"/>
      <c r="BF139" s="51"/>
      <c r="BG139" s="51"/>
      <c r="BH139" s="65"/>
      <c r="BI139" s="51"/>
      <c r="BJ139" s="51"/>
      <c r="BK139" s="51"/>
      <c r="BL139" s="51"/>
      <c r="BM139" s="51"/>
      <c r="BN139" s="51"/>
      <c r="BO139" s="51"/>
      <c r="BP139" s="51"/>
      <c r="BQ139" s="51"/>
      <c r="BR139" s="51"/>
      <c r="BS139" s="51"/>
      <c r="BT139" s="51"/>
      <c r="BU139" s="51"/>
      <c r="BV139" s="51"/>
      <c r="BW139" s="51"/>
      <c r="BX139" s="51"/>
      <c r="BY139" s="51"/>
      <c r="BZ139" s="51"/>
      <c r="CA139" s="51"/>
      <c r="CB139" s="51"/>
      <c r="CC139" s="51"/>
      <c r="CD139" s="51"/>
      <c r="CE139" s="51"/>
      <c r="CF139" s="51"/>
      <c r="CG139" s="134"/>
      <c r="CH139" s="134"/>
      <c r="CI139" s="134"/>
      <c r="CJ139" s="134"/>
      <c r="CK139" s="134"/>
      <c r="CL139" s="134"/>
    </row>
    <row r="140" spans="1:90" ht="15" customHeight="1" x14ac:dyDescent="0.25">
      <c r="A140" s="66"/>
      <c r="B140" s="67"/>
      <c r="C140" s="66"/>
      <c r="D140" s="51"/>
      <c r="E140" s="51"/>
      <c r="F140" s="51"/>
      <c r="G140" s="51"/>
      <c r="H140" s="51"/>
      <c r="I140" s="51"/>
      <c r="J140" s="51"/>
      <c r="K140" s="51"/>
      <c r="L140" s="51"/>
      <c r="M140" s="51"/>
      <c r="N140" s="51"/>
      <c r="O140" s="65"/>
      <c r="P140" s="51"/>
      <c r="Q140" s="51"/>
      <c r="R140" s="51"/>
      <c r="S140" s="51"/>
      <c r="T140" s="51"/>
      <c r="U140" s="51"/>
      <c r="V140" s="51"/>
      <c r="W140" s="51"/>
      <c r="X140" s="51"/>
      <c r="Y140" s="51"/>
      <c r="Z140" s="51"/>
      <c r="AA140" s="51"/>
      <c r="AB140" s="65"/>
      <c r="AC140" s="51"/>
      <c r="AD140" s="51"/>
      <c r="AE140" s="51"/>
      <c r="AF140" s="51"/>
      <c r="AG140" s="51"/>
      <c r="AH140" s="51"/>
      <c r="AI140" s="51"/>
      <c r="AJ140" s="51"/>
      <c r="AK140" s="51"/>
      <c r="AL140" s="51"/>
      <c r="AM140" s="51"/>
      <c r="AN140" s="51"/>
      <c r="AO140" s="51"/>
      <c r="AP140" s="51"/>
      <c r="AQ140" s="51"/>
      <c r="AR140" s="51"/>
      <c r="AS140" s="51"/>
      <c r="AT140" s="51"/>
      <c r="AU140" s="51"/>
      <c r="AV140" s="51"/>
      <c r="AW140" s="51"/>
      <c r="AX140" s="51"/>
      <c r="AY140" s="51"/>
      <c r="AZ140" s="51"/>
      <c r="BA140" s="51"/>
      <c r="BB140" s="51"/>
      <c r="BC140" s="51"/>
      <c r="BD140" s="51"/>
      <c r="BE140" s="51"/>
      <c r="BF140" s="51"/>
      <c r="BG140" s="51"/>
      <c r="BH140" s="65"/>
      <c r="BI140" s="51"/>
      <c r="BJ140" s="51"/>
      <c r="BK140" s="51"/>
      <c r="BL140" s="51"/>
      <c r="BM140" s="51"/>
      <c r="BN140" s="51"/>
      <c r="BO140" s="51"/>
      <c r="BP140" s="51"/>
      <c r="BQ140" s="51"/>
      <c r="BR140" s="51"/>
      <c r="BS140" s="51"/>
      <c r="BT140" s="51"/>
      <c r="BU140" s="51"/>
      <c r="BV140" s="51"/>
      <c r="BW140" s="51"/>
      <c r="BX140" s="51"/>
      <c r="BY140" s="51"/>
      <c r="BZ140" s="51"/>
      <c r="CA140" s="51"/>
      <c r="CB140" s="51"/>
      <c r="CC140" s="51"/>
      <c r="CD140" s="51"/>
      <c r="CE140" s="51"/>
      <c r="CF140" s="51"/>
      <c r="CG140" s="134"/>
      <c r="CH140" s="134"/>
      <c r="CI140" s="134"/>
      <c r="CJ140" s="134"/>
      <c r="CK140" s="134"/>
      <c r="CL140" s="134"/>
    </row>
    <row r="141" spans="1:90" ht="15" customHeight="1" x14ac:dyDescent="0.25">
      <c r="A141" s="66"/>
      <c r="B141" s="67"/>
      <c r="C141" s="66"/>
      <c r="D141" s="51"/>
      <c r="E141" s="51"/>
      <c r="F141" s="51"/>
      <c r="G141" s="51"/>
      <c r="H141" s="51"/>
      <c r="I141" s="51"/>
      <c r="J141" s="51"/>
      <c r="K141" s="51"/>
      <c r="L141" s="51"/>
      <c r="M141" s="51"/>
      <c r="N141" s="51"/>
      <c r="O141" s="65"/>
      <c r="P141" s="51"/>
      <c r="Q141" s="51"/>
      <c r="R141" s="51"/>
      <c r="S141" s="51"/>
      <c r="T141" s="51"/>
      <c r="U141" s="51"/>
      <c r="V141" s="51"/>
      <c r="W141" s="51"/>
      <c r="X141" s="51"/>
      <c r="Y141" s="51"/>
      <c r="Z141" s="51"/>
      <c r="AA141" s="51"/>
      <c r="AB141" s="65"/>
      <c r="AC141" s="51"/>
      <c r="AD141" s="51"/>
      <c r="AE141" s="51"/>
      <c r="AF141" s="51"/>
      <c r="AG141" s="51"/>
      <c r="AH141" s="51"/>
      <c r="AI141" s="51"/>
      <c r="AJ141" s="51"/>
      <c r="AK141" s="51"/>
      <c r="AL141" s="51"/>
      <c r="AM141" s="51"/>
      <c r="AN141" s="51"/>
      <c r="AO141" s="51"/>
      <c r="AP141" s="51"/>
      <c r="AQ141" s="51"/>
      <c r="AR141" s="51"/>
      <c r="AS141" s="51"/>
      <c r="AT141" s="51"/>
      <c r="AU141" s="51"/>
      <c r="AV141" s="51"/>
      <c r="AW141" s="51"/>
      <c r="AX141" s="51"/>
      <c r="AY141" s="51"/>
      <c r="AZ141" s="51"/>
      <c r="BA141" s="51"/>
      <c r="BB141" s="51"/>
      <c r="BC141" s="51"/>
      <c r="BD141" s="51"/>
      <c r="BE141" s="51"/>
      <c r="BF141" s="51"/>
      <c r="BG141" s="51"/>
      <c r="BH141" s="65"/>
      <c r="BI141" s="51"/>
      <c r="BJ141" s="51"/>
      <c r="BK141" s="51"/>
      <c r="BL141" s="51"/>
      <c r="BM141" s="51"/>
      <c r="BN141" s="51"/>
      <c r="BO141" s="51"/>
      <c r="BP141" s="51"/>
      <c r="BQ141" s="51"/>
      <c r="BR141" s="51"/>
      <c r="BS141" s="51"/>
      <c r="BT141" s="51"/>
      <c r="BU141" s="51"/>
      <c r="BV141" s="51"/>
      <c r="BW141" s="51"/>
      <c r="BX141" s="51"/>
      <c r="BY141" s="51"/>
      <c r="BZ141" s="51"/>
      <c r="CA141" s="51"/>
      <c r="CB141" s="51"/>
      <c r="CC141" s="51"/>
      <c r="CD141" s="51"/>
      <c r="CE141" s="51"/>
      <c r="CF141" s="51"/>
      <c r="CG141" s="134"/>
      <c r="CH141" s="134"/>
      <c r="CI141" s="134"/>
      <c r="CJ141" s="134"/>
      <c r="CK141" s="134"/>
      <c r="CL141" s="134"/>
    </row>
    <row r="142" spans="1:90" ht="15" customHeight="1" x14ac:dyDescent="0.25">
      <c r="A142" s="66"/>
      <c r="B142" s="67"/>
      <c r="C142" s="66"/>
      <c r="D142" s="51"/>
      <c r="E142" s="51"/>
      <c r="F142" s="51"/>
      <c r="G142" s="51"/>
      <c r="H142" s="51"/>
      <c r="I142" s="51"/>
      <c r="J142" s="51"/>
      <c r="K142" s="51"/>
      <c r="L142" s="51"/>
      <c r="M142" s="51"/>
      <c r="N142" s="51"/>
      <c r="O142" s="65"/>
      <c r="P142" s="51"/>
      <c r="Q142" s="51"/>
      <c r="R142" s="51"/>
      <c r="S142" s="51"/>
      <c r="T142" s="51"/>
      <c r="U142" s="51"/>
      <c r="V142" s="51"/>
      <c r="W142" s="51"/>
      <c r="X142" s="51"/>
      <c r="Y142" s="51"/>
      <c r="Z142" s="51"/>
      <c r="AA142" s="51"/>
      <c r="AB142" s="65"/>
      <c r="AC142" s="51"/>
      <c r="AD142" s="51"/>
      <c r="AE142" s="51"/>
      <c r="AF142" s="51"/>
      <c r="AG142" s="51"/>
      <c r="AH142" s="51"/>
      <c r="AI142" s="51"/>
      <c r="AJ142" s="51"/>
      <c r="AK142" s="51"/>
      <c r="AL142" s="51"/>
      <c r="AM142" s="51"/>
      <c r="AN142" s="51"/>
      <c r="AO142" s="51"/>
      <c r="AP142" s="51"/>
      <c r="AQ142" s="51"/>
      <c r="AR142" s="51"/>
      <c r="AS142" s="51"/>
      <c r="AT142" s="51"/>
      <c r="AU142" s="51"/>
      <c r="AV142" s="51"/>
      <c r="AW142" s="51"/>
      <c r="AX142" s="51"/>
      <c r="AY142" s="51"/>
      <c r="AZ142" s="51"/>
      <c r="BA142" s="51"/>
      <c r="BB142" s="51"/>
      <c r="BC142" s="51"/>
      <c r="BD142" s="51"/>
      <c r="BE142" s="51"/>
      <c r="BF142" s="51"/>
      <c r="BG142" s="51"/>
      <c r="BH142" s="65"/>
      <c r="BI142" s="51"/>
      <c r="BJ142" s="51"/>
      <c r="BK142" s="51"/>
      <c r="BL142" s="51"/>
      <c r="BM142" s="51"/>
      <c r="BN142" s="51"/>
      <c r="BO142" s="51"/>
      <c r="BP142" s="51"/>
      <c r="BQ142" s="51"/>
      <c r="BR142" s="51"/>
      <c r="BS142" s="51"/>
      <c r="BT142" s="51"/>
      <c r="BU142" s="51"/>
      <c r="BV142" s="51"/>
      <c r="BW142" s="51"/>
      <c r="BX142" s="51"/>
      <c r="BY142" s="51"/>
      <c r="BZ142" s="51"/>
      <c r="CA142" s="51"/>
      <c r="CB142" s="51"/>
      <c r="CC142" s="51"/>
      <c r="CD142" s="51"/>
      <c r="CE142" s="51"/>
      <c r="CF142" s="51"/>
      <c r="CG142" s="134"/>
      <c r="CH142" s="134"/>
      <c r="CI142" s="134"/>
      <c r="CJ142" s="134"/>
      <c r="CK142" s="134"/>
      <c r="CL142" s="134"/>
    </row>
    <row r="143" spans="1:90" ht="15" customHeight="1" x14ac:dyDescent="0.25">
      <c r="A143" s="66"/>
      <c r="B143" s="67"/>
      <c r="C143" s="66"/>
      <c r="D143" s="51"/>
      <c r="E143" s="51"/>
      <c r="F143" s="51"/>
      <c r="G143" s="51"/>
      <c r="H143" s="51"/>
      <c r="I143" s="51"/>
      <c r="J143" s="51"/>
      <c r="K143" s="51"/>
      <c r="L143" s="51"/>
      <c r="M143" s="51"/>
      <c r="N143" s="51"/>
      <c r="O143" s="65"/>
      <c r="P143" s="51"/>
      <c r="Q143" s="51"/>
      <c r="R143" s="51"/>
      <c r="S143" s="51"/>
      <c r="T143" s="51"/>
      <c r="U143" s="51"/>
      <c r="V143" s="51"/>
      <c r="W143" s="51"/>
      <c r="X143" s="51"/>
      <c r="Y143" s="51"/>
      <c r="Z143" s="51"/>
      <c r="AA143" s="51"/>
      <c r="AB143" s="65"/>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c r="BA143" s="51"/>
      <c r="BB143" s="51"/>
      <c r="BC143" s="51"/>
      <c r="BD143" s="51"/>
      <c r="BE143" s="51"/>
      <c r="BF143" s="51"/>
      <c r="BG143" s="51"/>
      <c r="BH143" s="65"/>
      <c r="BI143" s="51"/>
      <c r="BJ143" s="51"/>
      <c r="BK143" s="51"/>
      <c r="BL143" s="51"/>
      <c r="BM143" s="51"/>
      <c r="BN143" s="51"/>
      <c r="BO143" s="51"/>
      <c r="BP143" s="51"/>
      <c r="BQ143" s="51"/>
      <c r="BR143" s="51"/>
      <c r="BS143" s="51"/>
      <c r="BT143" s="51"/>
      <c r="BU143" s="51"/>
      <c r="BV143" s="51"/>
      <c r="BW143" s="51"/>
      <c r="BX143" s="51"/>
      <c r="BY143" s="51"/>
      <c r="BZ143" s="51"/>
      <c r="CA143" s="51"/>
      <c r="CB143" s="51"/>
      <c r="CC143" s="51"/>
      <c r="CD143" s="51"/>
      <c r="CE143" s="51"/>
      <c r="CF143" s="51"/>
      <c r="CG143" s="134"/>
      <c r="CH143" s="134"/>
      <c r="CI143" s="134"/>
      <c r="CJ143" s="134"/>
      <c r="CK143" s="134"/>
      <c r="CL143" s="134"/>
    </row>
    <row r="144" spans="1:90" ht="15" customHeight="1" x14ac:dyDescent="0.25">
      <c r="A144" s="66"/>
      <c r="B144" s="67"/>
      <c r="C144" s="66"/>
      <c r="D144" s="51"/>
      <c r="E144" s="51"/>
      <c r="F144" s="51"/>
      <c r="G144" s="51"/>
      <c r="H144" s="51"/>
      <c r="I144" s="51"/>
      <c r="J144" s="51"/>
      <c r="K144" s="51"/>
      <c r="L144" s="51"/>
      <c r="M144" s="51"/>
      <c r="N144" s="51"/>
      <c r="O144" s="65"/>
      <c r="P144" s="51"/>
      <c r="Q144" s="51"/>
      <c r="R144" s="51"/>
      <c r="S144" s="51"/>
      <c r="T144" s="51"/>
      <c r="U144" s="51"/>
      <c r="V144" s="51"/>
      <c r="W144" s="51"/>
      <c r="X144" s="51"/>
      <c r="Y144" s="51"/>
      <c r="Z144" s="51"/>
      <c r="AA144" s="51"/>
      <c r="AB144" s="65"/>
      <c r="AC144" s="51"/>
      <c r="AD144" s="51"/>
      <c r="AE144" s="51"/>
      <c r="AF144" s="51"/>
      <c r="AG144" s="51"/>
      <c r="AH144" s="51"/>
      <c r="AI144" s="51"/>
      <c r="AJ144" s="51"/>
      <c r="AK144" s="51"/>
      <c r="AL144" s="51"/>
      <c r="AM144" s="51"/>
      <c r="AN144" s="51"/>
      <c r="AO144" s="51"/>
      <c r="AP144" s="51"/>
      <c r="AQ144" s="51"/>
      <c r="AR144" s="51"/>
      <c r="AS144" s="51"/>
      <c r="AT144" s="51"/>
      <c r="AU144" s="51"/>
      <c r="AV144" s="51"/>
      <c r="AW144" s="51"/>
      <c r="AX144" s="51"/>
      <c r="AY144" s="51"/>
      <c r="AZ144" s="51"/>
      <c r="BA144" s="51"/>
      <c r="BB144" s="51"/>
      <c r="BC144" s="51"/>
      <c r="BD144" s="51"/>
      <c r="BE144" s="51"/>
      <c r="BF144" s="51"/>
      <c r="BG144" s="51"/>
      <c r="BH144" s="65"/>
      <c r="BI144" s="51"/>
      <c r="BJ144" s="51"/>
      <c r="BK144" s="51"/>
      <c r="BL144" s="51"/>
      <c r="BM144" s="51"/>
      <c r="BN144" s="51"/>
      <c r="BO144" s="51"/>
      <c r="BP144" s="51"/>
      <c r="BQ144" s="51"/>
      <c r="BR144" s="51"/>
      <c r="BS144" s="51"/>
      <c r="BT144" s="51"/>
      <c r="BU144" s="51"/>
      <c r="BV144" s="51"/>
      <c r="BW144" s="51"/>
      <c r="BX144" s="51"/>
      <c r="BY144" s="51"/>
      <c r="BZ144" s="51"/>
      <c r="CA144" s="51"/>
      <c r="CB144" s="51"/>
      <c r="CC144" s="51"/>
      <c r="CD144" s="51"/>
      <c r="CE144" s="51"/>
      <c r="CF144" s="51"/>
      <c r="CG144" s="134"/>
      <c r="CH144" s="134"/>
      <c r="CI144" s="134"/>
      <c r="CJ144" s="134"/>
      <c r="CK144" s="134"/>
      <c r="CL144" s="134"/>
    </row>
    <row r="145" spans="1:90" ht="15" customHeight="1" x14ac:dyDescent="0.25">
      <c r="A145" s="66"/>
      <c r="B145" s="67"/>
      <c r="C145" s="66"/>
      <c r="D145" s="51"/>
      <c r="E145" s="51"/>
      <c r="F145" s="51"/>
      <c r="G145" s="51"/>
      <c r="H145" s="51"/>
      <c r="I145" s="51"/>
      <c r="J145" s="51"/>
      <c r="K145" s="51"/>
      <c r="L145" s="51"/>
      <c r="M145" s="51"/>
      <c r="N145" s="51"/>
      <c r="O145" s="65"/>
      <c r="P145" s="51"/>
      <c r="Q145" s="51"/>
      <c r="R145" s="51"/>
      <c r="S145" s="51"/>
      <c r="T145" s="51"/>
      <c r="U145" s="51"/>
      <c r="V145" s="51"/>
      <c r="W145" s="51"/>
      <c r="X145" s="51"/>
      <c r="Y145" s="51"/>
      <c r="Z145" s="51"/>
      <c r="AA145" s="51"/>
      <c r="AB145" s="65"/>
      <c r="AC145" s="51"/>
      <c r="AD145" s="51"/>
      <c r="AE145" s="51"/>
      <c r="AF145" s="51"/>
      <c r="AG145" s="51"/>
      <c r="AH145" s="51"/>
      <c r="AI145" s="51"/>
      <c r="AJ145" s="51"/>
      <c r="AK145" s="51"/>
      <c r="AL145" s="51"/>
      <c r="AM145" s="51"/>
      <c r="AN145" s="51"/>
      <c r="AO145" s="51"/>
      <c r="AP145" s="51"/>
      <c r="AQ145" s="51"/>
      <c r="AR145" s="51"/>
      <c r="AS145" s="51"/>
      <c r="AT145" s="51"/>
      <c r="AU145" s="51"/>
      <c r="AV145" s="51"/>
      <c r="AW145" s="51"/>
      <c r="AX145" s="51"/>
      <c r="AY145" s="51"/>
      <c r="AZ145" s="51"/>
      <c r="BA145" s="51"/>
      <c r="BB145" s="51"/>
      <c r="BC145" s="51"/>
      <c r="BD145" s="51"/>
      <c r="BE145" s="51"/>
      <c r="BF145" s="51"/>
      <c r="BG145" s="51"/>
      <c r="BH145" s="65"/>
      <c r="BI145" s="51"/>
      <c r="BJ145" s="51"/>
      <c r="BK145" s="51"/>
      <c r="BL145" s="51"/>
      <c r="BM145" s="51"/>
      <c r="BN145" s="51"/>
      <c r="BO145" s="51"/>
      <c r="BP145" s="51"/>
      <c r="BQ145" s="51"/>
      <c r="BR145" s="51"/>
      <c r="BS145" s="51"/>
      <c r="BT145" s="51"/>
      <c r="BU145" s="51"/>
      <c r="BV145" s="51"/>
      <c r="BW145" s="51"/>
      <c r="BX145" s="51"/>
      <c r="BY145" s="51"/>
      <c r="BZ145" s="51"/>
      <c r="CA145" s="51"/>
      <c r="CB145" s="51"/>
      <c r="CC145" s="51"/>
      <c r="CD145" s="51"/>
      <c r="CE145" s="51"/>
      <c r="CF145" s="51"/>
      <c r="CG145" s="134"/>
      <c r="CH145" s="134"/>
      <c r="CI145" s="134"/>
      <c r="CJ145" s="134"/>
      <c r="CK145" s="134"/>
      <c r="CL145" s="134"/>
    </row>
    <row r="146" spans="1:90" ht="15" customHeight="1" x14ac:dyDescent="0.25">
      <c r="A146" s="66"/>
      <c r="B146" s="67"/>
      <c r="C146" s="66"/>
      <c r="D146" s="51"/>
      <c r="E146" s="51"/>
      <c r="F146" s="51"/>
      <c r="G146" s="51"/>
      <c r="H146" s="51"/>
      <c r="I146" s="51"/>
      <c r="J146" s="51"/>
      <c r="K146" s="51"/>
      <c r="L146" s="51"/>
      <c r="M146" s="51"/>
      <c r="N146" s="51"/>
      <c r="O146" s="65"/>
      <c r="P146" s="51"/>
      <c r="Q146" s="51"/>
      <c r="R146" s="51"/>
      <c r="S146" s="51"/>
      <c r="T146" s="51"/>
      <c r="U146" s="51"/>
      <c r="V146" s="51"/>
      <c r="W146" s="51"/>
      <c r="X146" s="51"/>
      <c r="Y146" s="51"/>
      <c r="Z146" s="51"/>
      <c r="AA146" s="51"/>
      <c r="AB146" s="65"/>
      <c r="AC146" s="51"/>
      <c r="AD146" s="51"/>
      <c r="AE146" s="51"/>
      <c r="AF146" s="51"/>
      <c r="AG146" s="51"/>
      <c r="AH146" s="51"/>
      <c r="AI146" s="51"/>
      <c r="AJ146" s="51"/>
      <c r="AK146" s="51"/>
      <c r="AL146" s="51"/>
      <c r="AM146" s="51"/>
      <c r="AN146" s="51"/>
      <c r="AO146" s="51"/>
      <c r="AP146" s="51"/>
      <c r="AQ146" s="51"/>
      <c r="AR146" s="51"/>
      <c r="AS146" s="51"/>
      <c r="AT146" s="51"/>
      <c r="AU146" s="51"/>
      <c r="AV146" s="51"/>
      <c r="AW146" s="51"/>
      <c r="AX146" s="51"/>
      <c r="AY146" s="51"/>
      <c r="AZ146" s="51"/>
      <c r="BA146" s="51"/>
      <c r="BB146" s="51"/>
      <c r="BC146" s="51"/>
      <c r="BD146" s="51"/>
      <c r="BE146" s="51"/>
      <c r="BF146" s="51"/>
      <c r="BG146" s="51"/>
      <c r="BH146" s="65"/>
      <c r="BI146" s="51"/>
      <c r="BJ146" s="51"/>
      <c r="BK146" s="51"/>
      <c r="BL146" s="51"/>
      <c r="BM146" s="51"/>
      <c r="BN146" s="51"/>
      <c r="BO146" s="51"/>
      <c r="BP146" s="51"/>
      <c r="BQ146" s="51"/>
      <c r="BR146" s="51"/>
      <c r="BS146" s="51"/>
      <c r="BT146" s="51"/>
      <c r="BU146" s="51"/>
      <c r="BV146" s="51"/>
      <c r="BW146" s="51"/>
      <c r="BX146" s="51"/>
      <c r="BY146" s="51"/>
      <c r="BZ146" s="51"/>
      <c r="CA146" s="51"/>
      <c r="CB146" s="51"/>
      <c r="CC146" s="51"/>
      <c r="CD146" s="51"/>
      <c r="CE146" s="51"/>
      <c r="CF146" s="51"/>
      <c r="CG146" s="134"/>
      <c r="CH146" s="134"/>
      <c r="CI146" s="134"/>
      <c r="CJ146" s="134"/>
      <c r="CK146" s="134"/>
      <c r="CL146" s="134"/>
    </row>
    <row r="147" spans="1:90" ht="15" customHeight="1" x14ac:dyDescent="0.25">
      <c r="A147" s="66"/>
      <c r="B147" s="67"/>
      <c r="C147" s="66"/>
      <c r="D147" s="51"/>
      <c r="E147" s="51"/>
      <c r="F147" s="51"/>
      <c r="G147" s="51"/>
      <c r="H147" s="51"/>
      <c r="I147" s="51"/>
      <c r="J147" s="51"/>
      <c r="K147" s="51"/>
      <c r="L147" s="51"/>
      <c r="M147" s="51"/>
      <c r="N147" s="51"/>
      <c r="O147" s="65"/>
      <c r="P147" s="51"/>
      <c r="Q147" s="51"/>
      <c r="R147" s="51"/>
      <c r="S147" s="51"/>
      <c r="T147" s="51"/>
      <c r="U147" s="51"/>
      <c r="V147" s="51"/>
      <c r="W147" s="51"/>
      <c r="X147" s="51"/>
      <c r="Y147" s="51"/>
      <c r="Z147" s="51"/>
      <c r="AA147" s="51"/>
      <c r="AB147" s="65"/>
      <c r="AC147" s="51"/>
      <c r="AD147" s="51"/>
      <c r="AE147" s="51"/>
      <c r="AF147" s="51"/>
      <c r="AG147" s="51"/>
      <c r="AH147" s="51"/>
      <c r="AI147" s="51"/>
      <c r="AJ147" s="51"/>
      <c r="AK147" s="51"/>
      <c r="AL147" s="51"/>
      <c r="AM147" s="51"/>
      <c r="AN147" s="51"/>
      <c r="AO147" s="51"/>
      <c r="AP147" s="51"/>
      <c r="AQ147" s="51"/>
      <c r="AR147" s="51"/>
      <c r="AS147" s="51"/>
      <c r="AT147" s="51"/>
      <c r="AU147" s="51"/>
      <c r="AV147" s="51"/>
      <c r="AW147" s="51"/>
      <c r="AX147" s="51"/>
      <c r="AY147" s="51"/>
      <c r="AZ147" s="51"/>
      <c r="BA147" s="51"/>
      <c r="BB147" s="51"/>
      <c r="BC147" s="51"/>
      <c r="BD147" s="51"/>
      <c r="BE147" s="51"/>
      <c r="BF147" s="51"/>
      <c r="BG147" s="51"/>
      <c r="BH147" s="65"/>
      <c r="BI147" s="51"/>
      <c r="BJ147" s="51"/>
      <c r="BK147" s="51"/>
      <c r="BL147" s="51"/>
      <c r="BM147" s="51"/>
      <c r="BN147" s="51"/>
      <c r="BO147" s="51"/>
      <c r="BP147" s="51"/>
      <c r="BQ147" s="51"/>
      <c r="BR147" s="51"/>
      <c r="BS147" s="51"/>
      <c r="BT147" s="51"/>
      <c r="BU147" s="51"/>
      <c r="BV147" s="51"/>
      <c r="BW147" s="51"/>
      <c r="BX147" s="51"/>
      <c r="BY147" s="51"/>
      <c r="BZ147" s="51"/>
      <c r="CA147" s="51"/>
      <c r="CB147" s="51"/>
      <c r="CC147" s="51"/>
      <c r="CD147" s="51"/>
      <c r="CE147" s="51"/>
      <c r="CF147" s="51"/>
      <c r="CG147" s="134"/>
      <c r="CH147" s="134"/>
      <c r="CI147" s="134"/>
      <c r="CJ147" s="134"/>
      <c r="CK147" s="134"/>
      <c r="CL147" s="134"/>
    </row>
    <row r="148" spans="1:90" ht="15" customHeight="1" x14ac:dyDescent="0.25">
      <c r="A148" s="66"/>
      <c r="B148" s="67"/>
      <c r="C148" s="66"/>
      <c r="D148" s="51"/>
      <c r="E148" s="51"/>
      <c r="F148" s="51"/>
      <c r="G148" s="51"/>
      <c r="H148" s="51"/>
      <c r="I148" s="51"/>
      <c r="J148" s="51"/>
      <c r="K148" s="51"/>
      <c r="L148" s="51"/>
      <c r="M148" s="51"/>
      <c r="N148" s="51"/>
      <c r="O148" s="65"/>
      <c r="P148" s="51"/>
      <c r="Q148" s="51"/>
      <c r="R148" s="51"/>
      <c r="S148" s="51"/>
      <c r="T148" s="51"/>
      <c r="U148" s="51"/>
      <c r="V148" s="51"/>
      <c r="W148" s="51"/>
      <c r="X148" s="51"/>
      <c r="Y148" s="51"/>
      <c r="Z148" s="51"/>
      <c r="AA148" s="51"/>
      <c r="AB148" s="65"/>
      <c r="AC148" s="51"/>
      <c r="AD148" s="51"/>
      <c r="AE148" s="51"/>
      <c r="AF148" s="51"/>
      <c r="AG148" s="51"/>
      <c r="AH148" s="51"/>
      <c r="AI148" s="51"/>
      <c r="AJ148" s="51"/>
      <c r="AK148" s="51"/>
      <c r="AL148" s="51"/>
      <c r="AM148" s="51"/>
      <c r="AN148" s="51"/>
      <c r="AO148" s="51"/>
      <c r="AP148" s="51"/>
      <c r="AQ148" s="51"/>
      <c r="AR148" s="51"/>
      <c r="AS148" s="51"/>
      <c r="AT148" s="51"/>
      <c r="AU148" s="51"/>
      <c r="AV148" s="51"/>
      <c r="AW148" s="51"/>
      <c r="AX148" s="51"/>
      <c r="AY148" s="51"/>
      <c r="AZ148" s="51"/>
      <c r="BA148" s="51"/>
      <c r="BB148" s="51"/>
      <c r="BC148" s="51"/>
      <c r="BD148" s="51"/>
      <c r="BE148" s="51"/>
      <c r="BF148" s="51"/>
      <c r="BG148" s="51"/>
      <c r="BH148" s="65"/>
      <c r="BI148" s="51"/>
      <c r="BJ148" s="51"/>
      <c r="BK148" s="51"/>
      <c r="BL148" s="51"/>
      <c r="BM148" s="51"/>
      <c r="BN148" s="51"/>
      <c r="BO148" s="51"/>
      <c r="BP148" s="51"/>
      <c r="BQ148" s="51"/>
      <c r="BR148" s="51"/>
      <c r="BS148" s="51"/>
      <c r="BT148" s="51"/>
      <c r="BU148" s="51"/>
      <c r="BV148" s="51"/>
      <c r="BW148" s="51"/>
      <c r="BX148" s="51"/>
      <c r="BY148" s="51"/>
      <c r="BZ148" s="51"/>
      <c r="CA148" s="51"/>
      <c r="CB148" s="51"/>
      <c r="CC148" s="51"/>
      <c r="CD148" s="51"/>
      <c r="CE148" s="51"/>
      <c r="CF148" s="51"/>
      <c r="CG148" s="134"/>
      <c r="CH148" s="134"/>
      <c r="CI148" s="134"/>
      <c r="CJ148" s="134"/>
      <c r="CK148" s="134"/>
      <c r="CL148" s="134"/>
    </row>
    <row r="149" spans="1:90" ht="15" customHeight="1" x14ac:dyDescent="0.25">
      <c r="A149" s="66"/>
      <c r="B149" s="67"/>
      <c r="C149" s="66"/>
      <c r="D149" s="51"/>
      <c r="E149" s="51"/>
      <c r="F149" s="51"/>
      <c r="G149" s="51"/>
      <c r="H149" s="51"/>
      <c r="I149" s="51"/>
      <c r="J149" s="51"/>
      <c r="K149" s="51"/>
      <c r="L149" s="51"/>
      <c r="M149" s="51"/>
      <c r="N149" s="51"/>
      <c r="O149" s="65"/>
      <c r="P149" s="51"/>
      <c r="Q149" s="51"/>
      <c r="R149" s="51"/>
      <c r="S149" s="51"/>
      <c r="T149" s="51"/>
      <c r="U149" s="51"/>
      <c r="V149" s="51"/>
      <c r="W149" s="51"/>
      <c r="X149" s="51"/>
      <c r="Y149" s="51"/>
      <c r="Z149" s="51"/>
      <c r="AA149" s="51"/>
      <c r="AB149" s="65"/>
      <c r="AC149" s="51"/>
      <c r="AD149" s="51"/>
      <c r="AE149" s="51"/>
      <c r="AF149" s="51"/>
      <c r="AG149" s="51"/>
      <c r="AH149" s="51"/>
      <c r="AI149" s="51"/>
      <c r="AJ149" s="51"/>
      <c r="AK149" s="51"/>
      <c r="AL149" s="51"/>
      <c r="AM149" s="51"/>
      <c r="AN149" s="51"/>
      <c r="AO149" s="51"/>
      <c r="AP149" s="51"/>
      <c r="AQ149" s="51"/>
      <c r="AR149" s="51"/>
      <c r="AS149" s="51"/>
      <c r="AT149" s="51"/>
      <c r="AU149" s="51"/>
      <c r="AV149" s="51"/>
      <c r="AW149" s="51"/>
      <c r="AX149" s="51"/>
      <c r="AY149" s="51"/>
      <c r="AZ149" s="51"/>
      <c r="BA149" s="51"/>
      <c r="BB149" s="51"/>
      <c r="BC149" s="51"/>
      <c r="BD149" s="51"/>
      <c r="BE149" s="51"/>
      <c r="BF149" s="51"/>
      <c r="BG149" s="51"/>
      <c r="BH149" s="65"/>
      <c r="BI149" s="51"/>
      <c r="BJ149" s="51"/>
      <c r="BK149" s="51"/>
      <c r="BL149" s="51"/>
      <c r="BM149" s="51"/>
      <c r="BN149" s="51"/>
      <c r="BO149" s="51"/>
      <c r="BP149" s="51"/>
      <c r="BQ149" s="51"/>
      <c r="BR149" s="51"/>
      <c r="BS149" s="51"/>
      <c r="BT149" s="51"/>
      <c r="BU149" s="51"/>
      <c r="BV149" s="51"/>
      <c r="BW149" s="51"/>
      <c r="BX149" s="51"/>
      <c r="BY149" s="51"/>
      <c r="BZ149" s="51"/>
      <c r="CA149" s="51"/>
      <c r="CB149" s="51"/>
      <c r="CC149" s="51"/>
      <c r="CD149" s="51"/>
      <c r="CE149" s="51"/>
      <c r="CF149" s="51"/>
      <c r="CG149" s="134"/>
      <c r="CH149" s="134"/>
      <c r="CI149" s="134"/>
      <c r="CJ149" s="134"/>
      <c r="CK149" s="134"/>
      <c r="CL149" s="134"/>
    </row>
    <row r="150" spans="1:90" ht="15" customHeight="1" x14ac:dyDescent="0.25">
      <c r="A150" s="66"/>
      <c r="B150" s="67"/>
      <c r="C150" s="66"/>
      <c r="D150" s="51"/>
      <c r="E150" s="51"/>
      <c r="F150" s="51"/>
      <c r="G150" s="51"/>
      <c r="H150" s="51"/>
      <c r="I150" s="51"/>
      <c r="J150" s="51"/>
      <c r="K150" s="51"/>
      <c r="L150" s="51"/>
      <c r="M150" s="51"/>
      <c r="N150" s="51"/>
      <c r="O150" s="65"/>
      <c r="P150" s="51"/>
      <c r="Q150" s="51"/>
      <c r="R150" s="51"/>
      <c r="S150" s="51"/>
      <c r="T150" s="51"/>
      <c r="U150" s="51"/>
      <c r="V150" s="51"/>
      <c r="W150" s="51"/>
      <c r="X150" s="51"/>
      <c r="Y150" s="51"/>
      <c r="Z150" s="51"/>
      <c r="AA150" s="51"/>
      <c r="AB150" s="65"/>
      <c r="AC150" s="51"/>
      <c r="AD150" s="51"/>
      <c r="AE150" s="51"/>
      <c r="AF150" s="51"/>
      <c r="AG150" s="51"/>
      <c r="AH150" s="51"/>
      <c r="AI150" s="51"/>
      <c r="AJ150" s="51"/>
      <c r="AK150" s="51"/>
      <c r="AL150" s="51"/>
      <c r="AM150" s="51"/>
      <c r="AN150" s="51"/>
      <c r="AO150" s="51"/>
      <c r="AP150" s="51"/>
      <c r="AQ150" s="51"/>
      <c r="AR150" s="51"/>
      <c r="AS150" s="51"/>
      <c r="AT150" s="51"/>
      <c r="AU150" s="51"/>
      <c r="AV150" s="51"/>
      <c r="AW150" s="51"/>
      <c r="AX150" s="51"/>
      <c r="AY150" s="51"/>
      <c r="AZ150" s="51"/>
      <c r="BA150" s="51"/>
      <c r="BB150" s="51"/>
      <c r="BC150" s="51"/>
      <c r="BD150" s="51"/>
      <c r="BE150" s="51"/>
      <c r="BF150" s="51"/>
      <c r="BG150" s="51"/>
      <c r="BH150" s="65"/>
      <c r="BI150" s="51"/>
      <c r="BJ150" s="51"/>
      <c r="BK150" s="51"/>
      <c r="BL150" s="51"/>
      <c r="BM150" s="51"/>
      <c r="BN150" s="51"/>
      <c r="BO150" s="51"/>
      <c r="BP150" s="51"/>
      <c r="BQ150" s="51"/>
      <c r="BR150" s="51"/>
      <c r="BS150" s="51"/>
      <c r="BT150" s="51"/>
      <c r="BU150" s="51"/>
      <c r="BV150" s="51"/>
      <c r="BW150" s="51"/>
      <c r="BX150" s="51"/>
      <c r="BY150" s="51"/>
      <c r="BZ150" s="51"/>
      <c r="CA150" s="51"/>
      <c r="CB150" s="51"/>
      <c r="CC150" s="51"/>
      <c r="CD150" s="51"/>
      <c r="CE150" s="51"/>
      <c r="CF150" s="51"/>
      <c r="CG150" s="134"/>
      <c r="CH150" s="134"/>
      <c r="CI150" s="134"/>
      <c r="CJ150" s="134"/>
      <c r="CK150" s="134"/>
      <c r="CL150" s="134"/>
    </row>
    <row r="151" spans="1:90" ht="15" customHeight="1" x14ac:dyDescent="0.25">
      <c r="A151" s="66"/>
      <c r="B151" s="67"/>
      <c r="C151" s="66"/>
      <c r="D151" s="51"/>
      <c r="E151" s="51"/>
      <c r="F151" s="51"/>
      <c r="G151" s="51"/>
      <c r="H151" s="51"/>
      <c r="I151" s="51"/>
      <c r="J151" s="51"/>
      <c r="K151" s="51"/>
      <c r="L151" s="51"/>
      <c r="M151" s="51"/>
      <c r="N151" s="51"/>
      <c r="O151" s="65"/>
      <c r="P151" s="51"/>
      <c r="Q151" s="51"/>
      <c r="R151" s="51"/>
      <c r="S151" s="51"/>
      <c r="T151" s="51"/>
      <c r="U151" s="51"/>
      <c r="V151" s="51"/>
      <c r="W151" s="51"/>
      <c r="X151" s="51"/>
      <c r="Y151" s="51"/>
      <c r="Z151" s="51"/>
      <c r="AA151" s="51"/>
      <c r="AB151" s="65"/>
      <c r="AC151" s="51"/>
      <c r="AD151" s="51"/>
      <c r="AE151" s="51"/>
      <c r="AF151" s="51"/>
      <c r="AG151" s="51"/>
      <c r="AH151" s="51"/>
      <c r="AI151" s="51"/>
      <c r="AJ151" s="51"/>
      <c r="AK151" s="51"/>
      <c r="AL151" s="51"/>
      <c r="AM151" s="51"/>
      <c r="AN151" s="51"/>
      <c r="AO151" s="51"/>
      <c r="AP151" s="51"/>
      <c r="AQ151" s="51"/>
      <c r="AR151" s="51"/>
      <c r="AS151" s="51"/>
      <c r="AT151" s="51"/>
      <c r="AU151" s="51"/>
      <c r="AV151" s="51"/>
      <c r="AW151" s="51"/>
      <c r="AX151" s="51"/>
      <c r="AY151" s="51"/>
      <c r="AZ151" s="51"/>
      <c r="BA151" s="51"/>
      <c r="BB151" s="51"/>
      <c r="BC151" s="51"/>
      <c r="BD151" s="51"/>
      <c r="BE151" s="51"/>
      <c r="BF151" s="51"/>
      <c r="BG151" s="51"/>
      <c r="BH151" s="65"/>
      <c r="BI151" s="51"/>
      <c r="BJ151" s="51"/>
      <c r="BK151" s="51"/>
      <c r="BL151" s="51"/>
      <c r="BM151" s="51"/>
      <c r="BN151" s="51"/>
      <c r="BO151" s="51"/>
      <c r="BP151" s="51"/>
      <c r="BQ151" s="51"/>
      <c r="BR151" s="51"/>
      <c r="BS151" s="51"/>
      <c r="BT151" s="51"/>
      <c r="BU151" s="51"/>
      <c r="BV151" s="51"/>
      <c r="BW151" s="51"/>
      <c r="BX151" s="51"/>
      <c r="BY151" s="51"/>
      <c r="BZ151" s="51"/>
      <c r="CA151" s="51"/>
      <c r="CB151" s="51"/>
      <c r="CC151" s="51"/>
      <c r="CD151" s="51"/>
      <c r="CE151" s="51"/>
      <c r="CF151" s="51"/>
      <c r="CG151" s="134"/>
      <c r="CH151" s="134"/>
      <c r="CI151" s="134"/>
      <c r="CJ151" s="134"/>
      <c r="CK151" s="134"/>
      <c r="CL151" s="134"/>
    </row>
    <row r="152" spans="1:90" ht="15" customHeight="1" x14ac:dyDescent="0.25">
      <c r="CG152" s="134"/>
      <c r="CH152" s="134"/>
      <c r="CI152" s="134"/>
      <c r="CJ152" s="134"/>
      <c r="CK152" s="134"/>
      <c r="CL152" s="134"/>
    </row>
    <row r="153" spans="1:90" ht="15" customHeight="1" x14ac:dyDescent="0.25">
      <c r="CG153" s="134"/>
      <c r="CH153" s="134"/>
      <c r="CI153" s="134"/>
      <c r="CJ153" s="134"/>
      <c r="CK153" s="134"/>
      <c r="CL153" s="134"/>
    </row>
    <row r="154" spans="1:90" ht="15" customHeight="1" x14ac:dyDescent="0.25">
      <c r="A154" s="34" t="s">
        <v>919</v>
      </c>
      <c r="B154" s="33"/>
      <c r="C154" s="33"/>
      <c r="D154" s="33"/>
      <c r="E154" s="33"/>
      <c r="F154" s="33"/>
      <c r="G154" s="33"/>
      <c r="H154" s="33"/>
      <c r="I154" s="33"/>
      <c r="J154" s="33"/>
      <c r="K154" s="33"/>
      <c r="L154" s="33"/>
      <c r="M154" s="33"/>
      <c r="N154" s="33"/>
      <c r="O154" s="33"/>
      <c r="P154" s="33"/>
      <c r="Q154" s="33"/>
      <c r="R154" s="33"/>
      <c r="S154" s="33"/>
      <c r="T154" s="33"/>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33"/>
      <c r="BT154" s="33"/>
      <c r="BU154" s="33"/>
      <c r="BV154" s="33"/>
      <c r="BW154" s="33"/>
      <c r="BX154" s="33"/>
      <c r="BY154" s="33"/>
      <c r="BZ154" s="33"/>
      <c r="CA154" s="33"/>
      <c r="CB154" s="33"/>
      <c r="CC154" s="33"/>
      <c r="CD154" s="33"/>
      <c r="CE154" s="33"/>
      <c r="CF154" s="33"/>
      <c r="CG154" s="33"/>
      <c r="CH154" s="33"/>
      <c r="CI154" s="33"/>
      <c r="CJ154" s="33"/>
      <c r="CK154" s="33"/>
      <c r="CL154" s="33"/>
    </row>
    <row r="155" spans="1:90" ht="15" customHeight="1" x14ac:dyDescent="0.25">
      <c r="A155" s="186" t="s">
        <v>1340</v>
      </c>
      <c r="B155" s="186"/>
      <c r="C155" s="186"/>
      <c r="D155" s="186"/>
      <c r="E155" s="186"/>
      <c r="F155" s="186"/>
      <c r="G155" s="186"/>
      <c r="H155" s="186"/>
      <c r="I155" s="186"/>
      <c r="L155" s="186" t="s">
        <v>1600</v>
      </c>
      <c r="M155" s="186"/>
      <c r="N155" s="186"/>
      <c r="O155" s="186"/>
      <c r="P155" s="186"/>
      <c r="Q155" s="186"/>
      <c r="R155" s="186"/>
      <c r="S155" s="186"/>
      <c r="T155" s="186"/>
      <c r="U155" s="186"/>
      <c r="V155" s="186"/>
      <c r="W155" s="186"/>
      <c r="X155" s="186"/>
      <c r="Y155" s="186"/>
      <c r="Z155" s="186"/>
      <c r="AC155" s="186" t="s">
        <v>1601</v>
      </c>
      <c r="AD155" s="186"/>
      <c r="AE155" s="186"/>
      <c r="AF155" s="186"/>
      <c r="AG155" s="186"/>
      <c r="AH155" s="186"/>
      <c r="AI155" s="186"/>
      <c r="AJ155" s="186"/>
      <c r="AK155" s="186"/>
      <c r="AL155" s="186"/>
      <c r="AM155" s="186"/>
      <c r="AN155" s="186"/>
      <c r="AO155" s="186"/>
      <c r="AP155" s="186"/>
      <c r="AQ155" s="186"/>
      <c r="AR155" s="186"/>
      <c r="AS155" s="186"/>
      <c r="AV155" s="186" t="s">
        <v>1537</v>
      </c>
      <c r="AW155" s="186"/>
      <c r="AX155" s="186"/>
      <c r="AY155" s="186"/>
      <c r="AZ155" s="186"/>
      <c r="BA155" s="186"/>
      <c r="BD155" s="186" t="s">
        <v>1544</v>
      </c>
      <c r="BE155" s="186"/>
      <c r="BF155" s="186"/>
      <c r="BG155" s="186"/>
      <c r="BH155" s="186"/>
      <c r="BI155" s="186"/>
      <c r="BJ155" s="186"/>
      <c r="BK155" s="186"/>
      <c r="BL155" s="186"/>
      <c r="BM155" s="186"/>
      <c r="BN155" s="186"/>
      <c r="BQ155" s="186" t="s">
        <v>424</v>
      </c>
      <c r="BR155" s="186"/>
      <c r="BS155" s="186"/>
      <c r="BT155" s="186"/>
      <c r="BU155" s="186"/>
      <c r="BV155" s="186"/>
      <c r="BW155" s="186"/>
      <c r="BX155" s="186"/>
      <c r="BY155" s="186"/>
      <c r="BZ155" s="186"/>
      <c r="CA155" s="186"/>
      <c r="CB155" s="186"/>
      <c r="CC155" s="186"/>
      <c r="CD155" s="186"/>
      <c r="CE155" s="186"/>
      <c r="CF155" s="186"/>
      <c r="CG155" s="186"/>
      <c r="CH155" s="186"/>
      <c r="CI155" s="186"/>
      <c r="CJ155" s="186"/>
      <c r="CK155" s="186"/>
      <c r="CL155" s="186"/>
    </row>
    <row r="156" spans="1:90" ht="15" customHeight="1" x14ac:dyDescent="0.25">
      <c r="A156" s="72" t="s">
        <v>1276</v>
      </c>
      <c r="B156" s="71" t="s">
        <v>1336</v>
      </c>
      <c r="C156" s="71" t="s">
        <v>295</v>
      </c>
      <c r="D156" s="71" t="s">
        <v>1337</v>
      </c>
      <c r="E156" s="71" t="s">
        <v>1277</v>
      </c>
      <c r="F156" s="71" t="s">
        <v>1278</v>
      </c>
      <c r="G156" s="75" t="s">
        <v>416</v>
      </c>
      <c r="H156" s="71" t="s">
        <v>1338</v>
      </c>
      <c r="I156" s="71" t="s">
        <v>1339</v>
      </c>
      <c r="L156" s="72" t="s">
        <v>1276</v>
      </c>
      <c r="M156" s="71" t="s">
        <v>1277</v>
      </c>
      <c r="N156" s="71" t="s">
        <v>1278</v>
      </c>
      <c r="O156" s="71" t="s">
        <v>1279</v>
      </c>
      <c r="P156" s="71" t="s">
        <v>1280</v>
      </c>
      <c r="Q156" s="71" t="s">
        <v>1281</v>
      </c>
      <c r="R156" s="71" t="s">
        <v>1282</v>
      </c>
      <c r="S156" s="71" t="s">
        <v>1283</v>
      </c>
      <c r="T156" s="71" t="s">
        <v>1284</v>
      </c>
      <c r="U156" s="71" t="s">
        <v>1285</v>
      </c>
      <c r="V156" s="71" t="s">
        <v>1286</v>
      </c>
      <c r="W156" s="71" t="s">
        <v>1287</v>
      </c>
      <c r="X156" s="71" t="s">
        <v>1288</v>
      </c>
      <c r="Y156" s="71" t="s">
        <v>1289</v>
      </c>
      <c r="Z156" s="71" t="s">
        <v>297</v>
      </c>
      <c r="AC156" s="72" t="s">
        <v>1276</v>
      </c>
      <c r="AD156" s="71" t="s">
        <v>1291</v>
      </c>
      <c r="AE156" s="71" t="s">
        <v>1593</v>
      </c>
      <c r="AF156" s="71" t="s">
        <v>1594</v>
      </c>
      <c r="AG156" s="71" t="s">
        <v>1292</v>
      </c>
      <c r="AH156" s="71" t="s">
        <v>1595</v>
      </c>
      <c r="AI156" s="71" t="s">
        <v>1547</v>
      </c>
      <c r="AJ156" s="71" t="s">
        <v>1548</v>
      </c>
      <c r="AK156" s="71" t="s">
        <v>1549</v>
      </c>
      <c r="AL156" s="71" t="s">
        <v>1550</v>
      </c>
      <c r="AM156" s="71" t="s">
        <v>1596</v>
      </c>
      <c r="AN156" s="71" t="s">
        <v>1597</v>
      </c>
      <c r="AO156" s="71" t="s">
        <v>1598</v>
      </c>
      <c r="AP156" s="71" t="s">
        <v>1290</v>
      </c>
      <c r="AQ156" s="71" t="s">
        <v>1293</v>
      </c>
      <c r="AR156" s="71" t="s">
        <v>297</v>
      </c>
      <c r="AS156" s="71" t="s">
        <v>1599</v>
      </c>
      <c r="AT156" s="2"/>
      <c r="AU156" s="2"/>
      <c r="AV156" s="72" t="s">
        <v>1276</v>
      </c>
      <c r="AW156" s="71" t="s">
        <v>1336</v>
      </c>
      <c r="AX156" s="71" t="s">
        <v>1341</v>
      </c>
      <c r="AY156" s="71" t="s">
        <v>1342</v>
      </c>
      <c r="AZ156" s="71" t="s">
        <v>1294</v>
      </c>
      <c r="BA156" s="71" t="s">
        <v>297</v>
      </c>
      <c r="BB156" s="2"/>
      <c r="BC156" s="2"/>
      <c r="BD156" s="72" t="s">
        <v>1276</v>
      </c>
      <c r="BE156" s="71" t="s">
        <v>1538</v>
      </c>
      <c r="BF156" s="71" t="s">
        <v>295</v>
      </c>
      <c r="BG156" s="71" t="s">
        <v>1337</v>
      </c>
      <c r="BH156" s="71" t="s">
        <v>1539</v>
      </c>
      <c r="BI156" s="71" t="s">
        <v>1540</v>
      </c>
      <c r="BJ156" s="71" t="s">
        <v>1541</v>
      </c>
      <c r="BK156" s="71" t="s">
        <v>1542</v>
      </c>
      <c r="BL156" s="71" t="s">
        <v>1543</v>
      </c>
      <c r="BM156" s="75" t="s">
        <v>416</v>
      </c>
      <c r="BN156" s="71" t="s">
        <v>1338</v>
      </c>
      <c r="BO156" s="2"/>
      <c r="BP156" s="2"/>
      <c r="BQ156" s="72" t="s">
        <v>1276</v>
      </c>
      <c r="BR156" s="71" t="s">
        <v>1545</v>
      </c>
      <c r="BS156" s="71" t="s">
        <v>1546</v>
      </c>
      <c r="BT156" s="71" t="s">
        <v>1547</v>
      </c>
      <c r="BU156" s="71" t="s">
        <v>1548</v>
      </c>
      <c r="BV156" s="71" t="s">
        <v>1549</v>
      </c>
      <c r="BW156" s="71" t="s">
        <v>1550</v>
      </c>
      <c r="BX156" s="71" t="s">
        <v>1551</v>
      </c>
      <c r="BY156" s="71" t="s">
        <v>1552</v>
      </c>
      <c r="BZ156" s="71" t="s">
        <v>1553</v>
      </c>
      <c r="CA156" s="71" t="s">
        <v>1342</v>
      </c>
      <c r="CB156" s="71" t="s">
        <v>1294</v>
      </c>
      <c r="CC156" s="71" t="s">
        <v>297</v>
      </c>
      <c r="CD156" s="71" t="s">
        <v>294</v>
      </c>
      <c r="CE156" s="71" t="s">
        <v>1554</v>
      </c>
      <c r="CF156" s="71" t="s">
        <v>1555</v>
      </c>
      <c r="CG156" s="71" t="s">
        <v>1291</v>
      </c>
      <c r="CH156" s="71" t="s">
        <v>1292</v>
      </c>
      <c r="CI156" s="71" t="s">
        <v>1556</v>
      </c>
      <c r="CJ156" s="71" t="s">
        <v>1557</v>
      </c>
      <c r="CK156" s="71" t="s">
        <v>1558</v>
      </c>
      <c r="CL156" s="71" t="s">
        <v>1559</v>
      </c>
    </row>
    <row r="157" spans="1:90" ht="15" customHeight="1" x14ac:dyDescent="0.25">
      <c r="A157" s="73">
        <v>46311.512175925927</v>
      </c>
      <c r="B157" s="70">
        <v>1</v>
      </c>
      <c r="C157" s="70" t="s">
        <v>298</v>
      </c>
      <c r="D157" s="70" t="s">
        <v>612</v>
      </c>
      <c r="E157" s="70" t="s">
        <v>1295</v>
      </c>
      <c r="F157" s="70" t="s">
        <v>165</v>
      </c>
      <c r="G157" s="76">
        <v>-3.4999999999980381E-3</v>
      </c>
      <c r="H157" s="70">
        <v>-15.548749999999936</v>
      </c>
      <c r="I157" s="74" t="s">
        <v>309</v>
      </c>
      <c r="L157" s="73">
        <v>46311.512175925927</v>
      </c>
      <c r="M157" s="70" t="s">
        <v>1295</v>
      </c>
      <c r="N157" s="70" t="s">
        <v>165</v>
      </c>
      <c r="O157" s="70">
        <v>-7.4999999999999997E-2</v>
      </c>
      <c r="P157" s="70">
        <v>-0.125</v>
      </c>
      <c r="Q157" s="70">
        <v>2.5000000000000001E-3</v>
      </c>
      <c r="R157" s="70" t="s">
        <v>1296</v>
      </c>
      <c r="S157" s="70">
        <v>0.05</v>
      </c>
      <c r="T157" s="70">
        <v>0.05</v>
      </c>
      <c r="U157" s="70"/>
      <c r="V157" s="70">
        <v>0</v>
      </c>
      <c r="W157" s="70">
        <v>5.2083333333333336E-7</v>
      </c>
      <c r="X157" s="70">
        <v>5.2083333333333336E-7</v>
      </c>
      <c r="Y157" s="70">
        <v>0</v>
      </c>
      <c r="Z157" s="74" t="s">
        <v>2532</v>
      </c>
      <c r="AC157" s="73">
        <v>46311.512175925927</v>
      </c>
      <c r="AD157" s="70" t="s">
        <v>2541</v>
      </c>
      <c r="AE157" s="70" t="s">
        <v>2542</v>
      </c>
      <c r="AF157" s="70">
        <v>1</v>
      </c>
      <c r="AG157" s="70" t="s">
        <v>1335</v>
      </c>
      <c r="AH157" s="70" t="s">
        <v>2542</v>
      </c>
      <c r="AI157" s="70">
        <v>0</v>
      </c>
      <c r="AJ157" s="70">
        <v>0</v>
      </c>
      <c r="AK157" s="70"/>
      <c r="AL157" s="70"/>
      <c r="AM157" s="70"/>
      <c r="AN157" s="70"/>
      <c r="AO157" s="70">
        <v>0.15</v>
      </c>
      <c r="AP157" s="70"/>
      <c r="AQ157" s="70" t="s">
        <v>21</v>
      </c>
      <c r="AR157" s="74" t="s">
        <v>2543</v>
      </c>
      <c r="AS157" s="70" t="s">
        <v>270</v>
      </c>
      <c r="AT157" s="128"/>
      <c r="AU157" s="128"/>
      <c r="AV157" s="73">
        <v>46311.512175925927</v>
      </c>
      <c r="AW157" s="70" t="s">
        <v>1343</v>
      </c>
      <c r="AX157" s="70" t="s">
        <v>1344</v>
      </c>
      <c r="AY157" s="70">
        <v>-0.15</v>
      </c>
      <c r="AZ157" s="70" t="s">
        <v>270</v>
      </c>
      <c r="BA157" s="74" t="s">
        <v>1345</v>
      </c>
      <c r="BD157" s="73">
        <v>46311.512175925927</v>
      </c>
      <c r="BE157" s="70" t="s">
        <v>2555</v>
      </c>
      <c r="BF157" s="70" t="s">
        <v>298</v>
      </c>
      <c r="BG157" s="70" t="s">
        <v>612</v>
      </c>
      <c r="BH157" s="70" t="s">
        <v>2365</v>
      </c>
      <c r="BI157" s="70" t="s">
        <v>2366</v>
      </c>
      <c r="BJ157" s="70" t="s">
        <v>2560</v>
      </c>
      <c r="BK157" s="70" t="s">
        <v>165</v>
      </c>
      <c r="BL157" s="70">
        <v>1</v>
      </c>
      <c r="BM157" s="76">
        <v>-3.5000000000000001E-3</v>
      </c>
      <c r="BN157" s="70">
        <v>-15.54875</v>
      </c>
      <c r="BQ157" s="73">
        <v>46311.512175925927</v>
      </c>
      <c r="BR157" s="70" t="s">
        <v>1560</v>
      </c>
      <c r="BS157" s="70" t="s">
        <v>2547</v>
      </c>
      <c r="BT157" s="70">
        <v>-0.15</v>
      </c>
      <c r="BU157" s="70">
        <v>-0.15</v>
      </c>
      <c r="BV157" s="70">
        <v>-0.15</v>
      </c>
      <c r="BW157" s="70">
        <v>0.15</v>
      </c>
      <c r="BX157" s="70">
        <v>-1</v>
      </c>
      <c r="BY157" s="70">
        <v>0</v>
      </c>
      <c r="BZ157" s="70" t="s">
        <v>2548</v>
      </c>
      <c r="CA157" s="70">
        <v>0.3</v>
      </c>
      <c r="CB157" s="70" t="s">
        <v>270</v>
      </c>
      <c r="CC157" s="74" t="s">
        <v>2549</v>
      </c>
      <c r="CD157" s="70"/>
      <c r="CE157" s="70"/>
      <c r="CF157" s="70"/>
      <c r="CG157" s="70"/>
      <c r="CH157" s="70"/>
      <c r="CI157" s="70"/>
      <c r="CJ157" s="70"/>
      <c r="CK157" s="70"/>
      <c r="CL157" s="70"/>
    </row>
    <row r="158" spans="1:90" ht="15" customHeight="1" x14ac:dyDescent="0.25">
      <c r="A158" s="73">
        <v>46311.512175925927</v>
      </c>
      <c r="B158" s="70">
        <v>1</v>
      </c>
      <c r="C158" s="70" t="s">
        <v>298</v>
      </c>
      <c r="D158" s="70" t="s">
        <v>612</v>
      </c>
      <c r="E158" s="70" t="s">
        <v>1297</v>
      </c>
      <c r="F158" s="70" t="s">
        <v>165</v>
      </c>
      <c r="G158" s="76">
        <v>-3.4999999999980004E-3</v>
      </c>
      <c r="H158" s="70">
        <v>-15.548749999999936</v>
      </c>
      <c r="I158" s="74" t="s">
        <v>309</v>
      </c>
      <c r="L158" s="73">
        <v>46311.512175925927</v>
      </c>
      <c r="M158" s="70" t="s">
        <v>1297</v>
      </c>
      <c r="N158" s="70" t="s">
        <v>165</v>
      </c>
      <c r="O158" s="70">
        <v>-2.5000000000000001E-2</v>
      </c>
      <c r="P158" s="70">
        <v>-0.125</v>
      </c>
      <c r="Q158" s="70">
        <v>2.5000000000000001E-3</v>
      </c>
      <c r="R158" s="70" t="s">
        <v>1296</v>
      </c>
      <c r="S158" s="70">
        <v>0.05</v>
      </c>
      <c r="T158" s="70">
        <v>0.05</v>
      </c>
      <c r="U158" s="70"/>
      <c r="V158" s="70">
        <v>0</v>
      </c>
      <c r="W158" s="70">
        <v>5.2083333333333336E-7</v>
      </c>
      <c r="X158" s="70">
        <v>5.2083333333333336E-7</v>
      </c>
      <c r="Y158" s="70">
        <v>0</v>
      </c>
      <c r="Z158" s="74" t="s">
        <v>2532</v>
      </c>
      <c r="AT158" s="128"/>
      <c r="AU158" s="128"/>
      <c r="AV158" s="73">
        <v>46311.512175925927</v>
      </c>
      <c r="AW158" s="70" t="s">
        <v>1343</v>
      </c>
      <c r="AX158" s="70" t="s">
        <v>1346</v>
      </c>
      <c r="AY158" s="70">
        <v>0.15</v>
      </c>
      <c r="AZ158" s="70" t="s">
        <v>270</v>
      </c>
      <c r="BA158" s="74" t="s">
        <v>1347</v>
      </c>
      <c r="BD158" s="73">
        <v>46311.512175925927</v>
      </c>
      <c r="BE158" s="70" t="s">
        <v>2555</v>
      </c>
      <c r="BF158" s="70" t="s">
        <v>298</v>
      </c>
      <c r="BG158" s="70" t="s">
        <v>612</v>
      </c>
      <c r="BH158" s="70" t="s">
        <v>2365</v>
      </c>
      <c r="BI158" s="70" t="s">
        <v>2366</v>
      </c>
      <c r="BJ158" s="70" t="s">
        <v>2560</v>
      </c>
      <c r="BK158" s="70" t="s">
        <v>165</v>
      </c>
      <c r="BL158" s="70">
        <v>2</v>
      </c>
      <c r="BM158" s="76">
        <v>-2E-3</v>
      </c>
      <c r="BN158" s="70">
        <v>-15.5</v>
      </c>
      <c r="BQ158" s="73">
        <v>46311.512175925927</v>
      </c>
      <c r="BR158" s="70" t="s">
        <v>1561</v>
      </c>
      <c r="BS158" s="70" t="s">
        <v>2550</v>
      </c>
      <c r="BT158" s="70">
        <v>-0.11</v>
      </c>
      <c r="BU158" s="70">
        <v>0.11</v>
      </c>
      <c r="BV158" s="70">
        <v>0.11</v>
      </c>
      <c r="BW158" s="70">
        <v>0.11</v>
      </c>
      <c r="BX158" s="70">
        <v>0</v>
      </c>
      <c r="BY158" s="70">
        <v>1</v>
      </c>
      <c r="BZ158" s="70" t="s">
        <v>2551</v>
      </c>
      <c r="CA158" s="70"/>
      <c r="CB158" s="70"/>
      <c r="CC158" s="74" t="s">
        <v>2552</v>
      </c>
      <c r="CD158" s="70"/>
      <c r="CE158" s="70"/>
      <c r="CF158" s="70"/>
      <c r="CG158" s="70"/>
      <c r="CH158" s="70"/>
      <c r="CI158" s="70"/>
      <c r="CJ158" s="70"/>
      <c r="CK158" s="70"/>
      <c r="CL158" s="70"/>
    </row>
    <row r="159" spans="1:90" ht="15" customHeight="1" x14ac:dyDescent="0.25">
      <c r="A159" s="73">
        <v>46311.512175925927</v>
      </c>
      <c r="B159" s="70">
        <v>1</v>
      </c>
      <c r="C159" s="70" t="s">
        <v>298</v>
      </c>
      <c r="D159" s="70" t="s">
        <v>612</v>
      </c>
      <c r="E159" s="70" t="s">
        <v>1298</v>
      </c>
      <c r="F159" s="70" t="s">
        <v>165</v>
      </c>
      <c r="G159" s="76">
        <v>-3.4999999999979626E-3</v>
      </c>
      <c r="H159" s="70">
        <v>-15.548749999999934</v>
      </c>
      <c r="I159" s="74" t="s">
        <v>309</v>
      </c>
      <c r="L159" s="73">
        <v>46311.512175925927</v>
      </c>
      <c r="M159" s="70" t="s">
        <v>1298</v>
      </c>
      <c r="N159" s="70" t="s">
        <v>165</v>
      </c>
      <c r="O159" s="70">
        <v>2.5000000000000001E-2</v>
      </c>
      <c r="P159" s="70">
        <v>-0.125</v>
      </c>
      <c r="Q159" s="70">
        <v>2.5000000000000001E-3</v>
      </c>
      <c r="R159" s="70" t="s">
        <v>1296</v>
      </c>
      <c r="S159" s="70">
        <v>0.05</v>
      </c>
      <c r="T159" s="70">
        <v>0.05</v>
      </c>
      <c r="U159" s="70"/>
      <c r="V159" s="70">
        <v>0</v>
      </c>
      <c r="W159" s="70">
        <v>5.2083333333333336E-7</v>
      </c>
      <c r="X159" s="70">
        <v>5.2083333333333336E-7</v>
      </c>
      <c r="Y159" s="70">
        <v>0</v>
      </c>
      <c r="Z159" s="74" t="s">
        <v>2532</v>
      </c>
      <c r="AT159" s="128"/>
      <c r="AU159" s="128"/>
      <c r="AV159" s="73">
        <v>46311.512175925927</v>
      </c>
      <c r="AW159" s="70" t="s">
        <v>1343</v>
      </c>
      <c r="AX159" s="70" t="s">
        <v>1348</v>
      </c>
      <c r="AY159" s="70">
        <v>-0.15</v>
      </c>
      <c r="AZ159" s="70" t="s">
        <v>270</v>
      </c>
      <c r="BA159" s="74" t="s">
        <v>1349</v>
      </c>
      <c r="BD159" s="73">
        <v>46311.512175925927</v>
      </c>
      <c r="BE159" s="70" t="s">
        <v>2555</v>
      </c>
      <c r="BF159" s="70" t="s">
        <v>298</v>
      </c>
      <c r="BG159" s="70" t="s">
        <v>612</v>
      </c>
      <c r="BH159" s="70" t="s">
        <v>2365</v>
      </c>
      <c r="BI159" s="70" t="s">
        <v>2366</v>
      </c>
      <c r="BJ159" s="70" t="s">
        <v>2560</v>
      </c>
      <c r="BK159" s="70" t="s">
        <v>165</v>
      </c>
      <c r="BL159" s="70">
        <v>3</v>
      </c>
      <c r="BM159" s="76">
        <v>-2.8615384615384614E-4</v>
      </c>
      <c r="BN159" s="70">
        <v>-9.2999999999999989</v>
      </c>
    </row>
    <row r="160" spans="1:90" ht="15" customHeight="1" x14ac:dyDescent="0.25">
      <c r="A160" s="73">
        <v>46311.512175925927</v>
      </c>
      <c r="B160" s="70">
        <v>1</v>
      </c>
      <c r="C160" s="70" t="s">
        <v>298</v>
      </c>
      <c r="D160" s="70" t="s">
        <v>612</v>
      </c>
      <c r="E160" s="70" t="s">
        <v>1299</v>
      </c>
      <c r="F160" s="70" t="s">
        <v>165</v>
      </c>
      <c r="G160" s="76">
        <v>-3.4999999999979249E-3</v>
      </c>
      <c r="H160" s="70">
        <v>-15.548749999999933</v>
      </c>
      <c r="I160" s="74" t="s">
        <v>309</v>
      </c>
      <c r="L160" s="73">
        <v>46311.512175925927</v>
      </c>
      <c r="M160" s="70" t="s">
        <v>1299</v>
      </c>
      <c r="N160" s="70" t="s">
        <v>165</v>
      </c>
      <c r="O160" s="70">
        <v>7.4999999999999997E-2</v>
      </c>
      <c r="P160" s="70">
        <v>-0.125</v>
      </c>
      <c r="Q160" s="70">
        <v>2.5000000000000001E-3</v>
      </c>
      <c r="R160" s="70" t="s">
        <v>1296</v>
      </c>
      <c r="S160" s="70">
        <v>0.05</v>
      </c>
      <c r="T160" s="70">
        <v>0.05</v>
      </c>
      <c r="U160" s="70"/>
      <c r="V160" s="70">
        <v>0</v>
      </c>
      <c r="W160" s="70">
        <v>5.2083333333333336E-7</v>
      </c>
      <c r="X160" s="70">
        <v>5.2083333333333336E-7</v>
      </c>
      <c r="Y160" s="70">
        <v>0</v>
      </c>
      <c r="Z160" s="74" t="s">
        <v>2532</v>
      </c>
      <c r="AT160" s="128"/>
      <c r="AU160" s="128"/>
      <c r="AV160" s="73">
        <v>46311.512175925927</v>
      </c>
      <c r="AW160" s="70" t="s">
        <v>1343</v>
      </c>
      <c r="AX160" s="70" t="s">
        <v>1350</v>
      </c>
      <c r="AY160" s="70">
        <v>0.15</v>
      </c>
      <c r="AZ160" s="70" t="s">
        <v>270</v>
      </c>
      <c r="BA160" s="74" t="s">
        <v>1351</v>
      </c>
      <c r="BD160" s="73">
        <v>46311.512175925927</v>
      </c>
      <c r="BE160" s="70" t="s">
        <v>2555</v>
      </c>
      <c r="BF160" s="70" t="s">
        <v>298</v>
      </c>
      <c r="BG160" s="70" t="s">
        <v>612</v>
      </c>
      <c r="BH160" s="70" t="s">
        <v>2365</v>
      </c>
      <c r="BI160" s="70" t="s">
        <v>2366</v>
      </c>
      <c r="BJ160" s="70" t="s">
        <v>2560</v>
      </c>
      <c r="BK160" s="70" t="s">
        <v>165</v>
      </c>
      <c r="BL160" s="70">
        <v>4</v>
      </c>
      <c r="BM160" s="76">
        <v>0</v>
      </c>
      <c r="BN160" s="70">
        <v>0</v>
      </c>
    </row>
    <row r="161" spans="1:66" ht="15" customHeight="1" x14ac:dyDescent="0.25">
      <c r="A161" s="73">
        <v>46311.512175925927</v>
      </c>
      <c r="B161" s="70">
        <v>1</v>
      </c>
      <c r="C161" s="70" t="s">
        <v>298</v>
      </c>
      <c r="D161" s="70" t="s">
        <v>612</v>
      </c>
      <c r="E161" s="70" t="s">
        <v>1300</v>
      </c>
      <c r="F161" s="70" t="s">
        <v>165</v>
      </c>
      <c r="G161" s="76">
        <v>-2.4065374243820649E-3</v>
      </c>
      <c r="H161" s="70">
        <v>-15.513212466292417</v>
      </c>
      <c r="I161" s="74" t="s">
        <v>309</v>
      </c>
      <c r="L161" s="73">
        <v>46311.512175925927</v>
      </c>
      <c r="M161" s="70" t="s">
        <v>1300</v>
      </c>
      <c r="N161" s="70" t="s">
        <v>165</v>
      </c>
      <c r="O161" s="70">
        <v>-0.125</v>
      </c>
      <c r="P161" s="70">
        <v>-7.4999999999999997E-2</v>
      </c>
      <c r="Q161" s="70">
        <v>2.5000000000000001E-3</v>
      </c>
      <c r="R161" s="70" t="s">
        <v>1296</v>
      </c>
      <c r="S161" s="70">
        <v>0.05</v>
      </c>
      <c r="T161" s="70">
        <v>0.05</v>
      </c>
      <c r="U161" s="70"/>
      <c r="V161" s="70">
        <v>0</v>
      </c>
      <c r="W161" s="70">
        <v>5.2083333333333336E-7</v>
      </c>
      <c r="X161" s="70">
        <v>5.2083333333333336E-7</v>
      </c>
      <c r="Y161" s="70">
        <v>0</v>
      </c>
      <c r="Z161" s="74" t="s">
        <v>2532</v>
      </c>
      <c r="AT161" s="128"/>
      <c r="AU161" s="128"/>
      <c r="AV161" s="73">
        <v>46311.512175925927</v>
      </c>
      <c r="AW161" s="70" t="s">
        <v>1343</v>
      </c>
      <c r="AX161" s="70" t="s">
        <v>20</v>
      </c>
      <c r="AY161" s="70" t="s">
        <v>21</v>
      </c>
      <c r="AZ161" s="70" t="s">
        <v>9</v>
      </c>
      <c r="BA161" s="74" t="s">
        <v>1352</v>
      </c>
      <c r="BD161" s="73">
        <v>46311.512175925927</v>
      </c>
      <c r="BE161" s="70" t="s">
        <v>2556</v>
      </c>
      <c r="BF161" s="70" t="s">
        <v>298</v>
      </c>
      <c r="BG161" s="70" t="s">
        <v>612</v>
      </c>
      <c r="BH161" s="70" t="s">
        <v>2365</v>
      </c>
      <c r="BI161" s="70" t="s">
        <v>2366</v>
      </c>
      <c r="BJ161" s="70" t="s">
        <v>2560</v>
      </c>
      <c r="BK161" s="70" t="s">
        <v>1328</v>
      </c>
      <c r="BL161" s="70">
        <v>1</v>
      </c>
      <c r="BM161" s="76">
        <v>-2.5000000000000001E-2</v>
      </c>
      <c r="BN161" s="70">
        <v>-354.65</v>
      </c>
    </row>
    <row r="162" spans="1:66" ht="15" customHeight="1" x14ac:dyDescent="0.25">
      <c r="A162" s="73">
        <v>46311.512175925927</v>
      </c>
      <c r="B162" s="70">
        <v>1</v>
      </c>
      <c r="C162" s="70" t="s">
        <v>298</v>
      </c>
      <c r="D162" s="70" t="s">
        <v>612</v>
      </c>
      <c r="E162" s="70" t="s">
        <v>1301</v>
      </c>
      <c r="F162" s="70" t="s">
        <v>165</v>
      </c>
      <c r="G162" s="76">
        <v>-2.4065374243820272E-3</v>
      </c>
      <c r="H162" s="70">
        <v>-15.513212466292417</v>
      </c>
      <c r="I162" s="74" t="s">
        <v>309</v>
      </c>
      <c r="L162" s="73">
        <v>46311.512175925927</v>
      </c>
      <c r="M162" s="70" t="s">
        <v>1301</v>
      </c>
      <c r="N162" s="70" t="s">
        <v>165</v>
      </c>
      <c r="O162" s="70">
        <v>-7.4999999999999997E-2</v>
      </c>
      <c r="P162" s="70">
        <v>-7.4999999999999997E-2</v>
      </c>
      <c r="Q162" s="70">
        <v>2.5000000000000001E-3</v>
      </c>
      <c r="R162" s="70" t="s">
        <v>1296</v>
      </c>
      <c r="S162" s="70">
        <v>0.05</v>
      </c>
      <c r="T162" s="70">
        <v>0.05</v>
      </c>
      <c r="U162" s="70"/>
      <c r="V162" s="70">
        <v>0</v>
      </c>
      <c r="W162" s="70">
        <v>5.2083333333333336E-7</v>
      </c>
      <c r="X162" s="70">
        <v>5.2083333333333336E-7</v>
      </c>
      <c r="Y162" s="70">
        <v>0</v>
      </c>
      <c r="Z162" s="74" t="s">
        <v>2532</v>
      </c>
      <c r="AT162" s="128"/>
      <c r="AU162" s="128"/>
      <c r="AV162" s="73">
        <v>46311.512175925927</v>
      </c>
      <c r="AW162" s="70" t="s">
        <v>1343</v>
      </c>
      <c r="AX162" s="70" t="s">
        <v>2363</v>
      </c>
      <c r="AY162" s="70" t="s">
        <v>21</v>
      </c>
      <c r="AZ162" s="70" t="s">
        <v>9</v>
      </c>
      <c r="BA162" s="74" t="s">
        <v>2364</v>
      </c>
      <c r="BD162" s="73">
        <v>46311.512175925927</v>
      </c>
      <c r="BE162" s="70" t="s">
        <v>2556</v>
      </c>
      <c r="BF162" s="70" t="s">
        <v>298</v>
      </c>
      <c r="BG162" s="70" t="s">
        <v>612</v>
      </c>
      <c r="BH162" s="70" t="s">
        <v>2365</v>
      </c>
      <c r="BI162" s="70" t="s">
        <v>2366</v>
      </c>
      <c r="BJ162" s="70" t="s">
        <v>2560</v>
      </c>
      <c r="BK162" s="70" t="s">
        <v>1328</v>
      </c>
      <c r="BL162" s="70">
        <v>2</v>
      </c>
      <c r="BM162" s="76">
        <v>-1.75E-3</v>
      </c>
      <c r="BN162" s="70">
        <v>-350</v>
      </c>
    </row>
    <row r="163" spans="1:66" ht="15" customHeight="1" x14ac:dyDescent="0.25">
      <c r="A163" s="73">
        <v>46311.512175925927</v>
      </c>
      <c r="B163" s="70">
        <v>1</v>
      </c>
      <c r="C163" s="70" t="s">
        <v>298</v>
      </c>
      <c r="D163" s="70" t="s">
        <v>612</v>
      </c>
      <c r="E163" s="70" t="s">
        <v>1302</v>
      </c>
      <c r="F163" s="70" t="s">
        <v>165</v>
      </c>
      <c r="G163" s="76">
        <v>-2.4065374243819894E-3</v>
      </c>
      <c r="H163" s="70">
        <v>-15.513212466292416</v>
      </c>
      <c r="I163" s="74" t="s">
        <v>309</v>
      </c>
      <c r="L163" s="73">
        <v>46311.512175925927</v>
      </c>
      <c r="M163" s="70" t="s">
        <v>1302</v>
      </c>
      <c r="N163" s="70" t="s">
        <v>165</v>
      </c>
      <c r="O163" s="70">
        <v>-2.5000000000000001E-2</v>
      </c>
      <c r="P163" s="70">
        <v>-7.4999999999999997E-2</v>
      </c>
      <c r="Q163" s="70">
        <v>2.5000000000000001E-3</v>
      </c>
      <c r="R163" s="70" t="s">
        <v>1296</v>
      </c>
      <c r="S163" s="70">
        <v>0.05</v>
      </c>
      <c r="T163" s="70">
        <v>0.05</v>
      </c>
      <c r="U163" s="70"/>
      <c r="V163" s="70">
        <v>0</v>
      </c>
      <c r="W163" s="70">
        <v>5.2083333333333336E-7</v>
      </c>
      <c r="X163" s="70">
        <v>5.2083333333333336E-7</v>
      </c>
      <c r="Y163" s="70">
        <v>0</v>
      </c>
      <c r="Z163" s="74" t="s">
        <v>2532</v>
      </c>
      <c r="AT163" s="128"/>
      <c r="AU163" s="128"/>
      <c r="AV163" s="73">
        <v>46311.512175925927</v>
      </c>
      <c r="AW163" s="70" t="s">
        <v>1343</v>
      </c>
      <c r="AX163" s="70" t="s">
        <v>1353</v>
      </c>
      <c r="AY163" s="70">
        <v>41</v>
      </c>
      <c r="AZ163" s="70" t="s">
        <v>9</v>
      </c>
      <c r="BA163" s="74" t="s">
        <v>1354</v>
      </c>
      <c r="BD163" s="73">
        <v>46311.512175925927</v>
      </c>
      <c r="BE163" s="70" t="s">
        <v>2556</v>
      </c>
      <c r="BF163" s="70" t="s">
        <v>298</v>
      </c>
      <c r="BG163" s="70" t="s">
        <v>612</v>
      </c>
      <c r="BH163" s="70" t="s">
        <v>2365</v>
      </c>
      <c r="BI163" s="70" t="s">
        <v>2366</v>
      </c>
      <c r="BJ163" s="70" t="s">
        <v>2560</v>
      </c>
      <c r="BK163" s="70" t="s">
        <v>1328</v>
      </c>
      <c r="BL163" s="70">
        <v>3</v>
      </c>
      <c r="BM163" s="76">
        <v>0</v>
      </c>
      <c r="BN163" s="70">
        <v>0</v>
      </c>
    </row>
    <row r="164" spans="1:66" ht="15" customHeight="1" x14ac:dyDescent="0.25">
      <c r="A164" s="73">
        <v>46311.512175925927</v>
      </c>
      <c r="B164" s="70">
        <v>1</v>
      </c>
      <c r="C164" s="70" t="s">
        <v>298</v>
      </c>
      <c r="D164" s="70" t="s">
        <v>612</v>
      </c>
      <c r="E164" s="70" t="s">
        <v>1303</v>
      </c>
      <c r="F164" s="70" t="s">
        <v>165</v>
      </c>
      <c r="G164" s="76">
        <v>-2.4065374243819517E-3</v>
      </c>
      <c r="H164" s="70">
        <v>-15.513212466292414</v>
      </c>
      <c r="I164" s="74" t="s">
        <v>309</v>
      </c>
      <c r="L164" s="73">
        <v>46311.512175925927</v>
      </c>
      <c r="M164" s="70" t="s">
        <v>1303</v>
      </c>
      <c r="N164" s="70" t="s">
        <v>165</v>
      </c>
      <c r="O164" s="70">
        <v>2.5000000000000001E-2</v>
      </c>
      <c r="P164" s="70">
        <v>-7.4999999999999997E-2</v>
      </c>
      <c r="Q164" s="70">
        <v>2.5000000000000001E-3</v>
      </c>
      <c r="R164" s="70" t="s">
        <v>1296</v>
      </c>
      <c r="S164" s="70">
        <v>0.05</v>
      </c>
      <c r="T164" s="70">
        <v>0.05</v>
      </c>
      <c r="U164" s="70"/>
      <c r="V164" s="70">
        <v>0</v>
      </c>
      <c r="W164" s="70">
        <v>5.2083333333333336E-7</v>
      </c>
      <c r="X164" s="70">
        <v>5.2083333333333336E-7</v>
      </c>
      <c r="Y164" s="70">
        <v>0</v>
      </c>
      <c r="Z164" s="74" t="s">
        <v>2532</v>
      </c>
      <c r="AT164" s="128"/>
      <c r="AU164" s="128"/>
      <c r="AV164" s="73">
        <v>46311.512175925927</v>
      </c>
      <c r="AW164" s="70" t="s">
        <v>1343</v>
      </c>
      <c r="AX164" s="70" t="s">
        <v>2544</v>
      </c>
      <c r="AY164" s="201" t="s">
        <v>2545</v>
      </c>
      <c r="AZ164" s="70" t="s">
        <v>9</v>
      </c>
      <c r="BA164" s="74" t="s">
        <v>2546</v>
      </c>
      <c r="BD164" s="73">
        <v>46311.512175925927</v>
      </c>
      <c r="BE164" s="70" t="s">
        <v>2556</v>
      </c>
      <c r="BF164" s="70" t="s">
        <v>298</v>
      </c>
      <c r="BG164" s="70" t="s">
        <v>612</v>
      </c>
      <c r="BH164" s="70" t="s">
        <v>2365</v>
      </c>
      <c r="BI164" s="70" t="s">
        <v>2366</v>
      </c>
      <c r="BJ164" s="70" t="s">
        <v>2560</v>
      </c>
      <c r="BK164" s="70" t="s">
        <v>1328</v>
      </c>
      <c r="BL164" s="70">
        <v>4</v>
      </c>
      <c r="BM164" s="76">
        <v>1.75E-3</v>
      </c>
      <c r="BN164" s="70">
        <v>350</v>
      </c>
    </row>
    <row r="165" spans="1:66" ht="15" customHeight="1" x14ac:dyDescent="0.25">
      <c r="A165" s="73">
        <v>46311.512175925927</v>
      </c>
      <c r="B165" s="70">
        <v>1</v>
      </c>
      <c r="C165" s="70" t="s">
        <v>298</v>
      </c>
      <c r="D165" s="70" t="s">
        <v>612</v>
      </c>
      <c r="E165" s="70" t="s">
        <v>1304</v>
      </c>
      <c r="F165" s="70" t="s">
        <v>165</v>
      </c>
      <c r="G165" s="76">
        <v>-2.406537424381914E-3</v>
      </c>
      <c r="H165" s="70">
        <v>-15.513212466292412</v>
      </c>
      <c r="I165" s="74" t="s">
        <v>309</v>
      </c>
      <c r="L165" s="73">
        <v>46311.512175925927</v>
      </c>
      <c r="M165" s="70" t="s">
        <v>1304</v>
      </c>
      <c r="N165" s="70" t="s">
        <v>165</v>
      </c>
      <c r="O165" s="70">
        <v>7.4999999999999997E-2</v>
      </c>
      <c r="P165" s="70">
        <v>-7.4999999999999997E-2</v>
      </c>
      <c r="Q165" s="70">
        <v>2.5000000000000001E-3</v>
      </c>
      <c r="R165" s="70" t="s">
        <v>1296</v>
      </c>
      <c r="S165" s="70">
        <v>0.05</v>
      </c>
      <c r="T165" s="70">
        <v>0.05</v>
      </c>
      <c r="U165" s="70"/>
      <c r="V165" s="70">
        <v>0</v>
      </c>
      <c r="W165" s="70">
        <v>5.2083333333333336E-7</v>
      </c>
      <c r="X165" s="70">
        <v>5.2083333333333336E-7</v>
      </c>
      <c r="Y165" s="70">
        <v>0</v>
      </c>
      <c r="Z165" s="74" t="s">
        <v>2532</v>
      </c>
      <c r="AT165" s="128"/>
      <c r="AU165" s="128"/>
      <c r="AV165" s="73">
        <v>46311.512175925927</v>
      </c>
      <c r="AW165" s="70" t="s">
        <v>1343</v>
      </c>
      <c r="AX165" s="70" t="s">
        <v>1355</v>
      </c>
      <c r="AY165" s="70">
        <v>0</v>
      </c>
      <c r="AZ165" s="70" t="s">
        <v>270</v>
      </c>
      <c r="BA165" s="74" t="s">
        <v>1356</v>
      </c>
      <c r="BD165" s="73">
        <v>46311.512175925927</v>
      </c>
      <c r="BE165" s="70" t="s">
        <v>2556</v>
      </c>
      <c r="BF165" s="70" t="s">
        <v>298</v>
      </c>
      <c r="BG165" s="70" t="s">
        <v>612</v>
      </c>
      <c r="BH165" s="70" t="s">
        <v>2365</v>
      </c>
      <c r="BI165" s="70" t="s">
        <v>2366</v>
      </c>
      <c r="BJ165" s="70" t="s">
        <v>2560</v>
      </c>
      <c r="BK165" s="70" t="s">
        <v>1328</v>
      </c>
      <c r="BL165" s="70">
        <v>5</v>
      </c>
      <c r="BM165" s="76">
        <v>2.5000000000000001E-2</v>
      </c>
      <c r="BN165" s="70">
        <v>354.65</v>
      </c>
    </row>
    <row r="166" spans="1:66" ht="15" customHeight="1" x14ac:dyDescent="0.25">
      <c r="A166" s="73">
        <v>46311.512175925927</v>
      </c>
      <c r="B166" s="70">
        <v>1</v>
      </c>
      <c r="C166" s="70" t="s">
        <v>298</v>
      </c>
      <c r="D166" s="70" t="s">
        <v>612</v>
      </c>
      <c r="E166" s="70" t="s">
        <v>1305</v>
      </c>
      <c r="F166" s="70" t="s">
        <v>165</v>
      </c>
      <c r="G166" s="76">
        <v>-2.4065374243818763E-3</v>
      </c>
      <c r="H166" s="70">
        <v>-15.513212466292412</v>
      </c>
      <c r="I166" s="74" t="s">
        <v>309</v>
      </c>
      <c r="L166" s="73">
        <v>46311.512175925927</v>
      </c>
      <c r="M166" s="70" t="s">
        <v>1305</v>
      </c>
      <c r="N166" s="70" t="s">
        <v>165</v>
      </c>
      <c r="O166" s="70">
        <v>0.125</v>
      </c>
      <c r="P166" s="70">
        <v>-7.4999999999999997E-2</v>
      </c>
      <c r="Q166" s="70">
        <v>2.5000000000000001E-3</v>
      </c>
      <c r="R166" s="70" t="s">
        <v>1296</v>
      </c>
      <c r="S166" s="70">
        <v>0.05</v>
      </c>
      <c r="T166" s="70">
        <v>0.05</v>
      </c>
      <c r="U166" s="70"/>
      <c r="V166" s="70">
        <v>0</v>
      </c>
      <c r="W166" s="70">
        <v>5.2083333333333336E-7</v>
      </c>
      <c r="X166" s="70">
        <v>5.2083333333333336E-7</v>
      </c>
      <c r="Y166" s="70">
        <v>0</v>
      </c>
      <c r="Z166" s="74" t="s">
        <v>2532</v>
      </c>
      <c r="AT166" s="128"/>
      <c r="AU166" s="128"/>
      <c r="AV166" s="73">
        <v>46311.512175925927</v>
      </c>
      <c r="AW166" s="70" t="s">
        <v>1343</v>
      </c>
      <c r="AX166" s="70" t="s">
        <v>1357</v>
      </c>
      <c r="AY166" s="70">
        <v>0</v>
      </c>
      <c r="AZ166" s="70" t="s">
        <v>270</v>
      </c>
      <c r="BA166" s="74" t="s">
        <v>1358</v>
      </c>
      <c r="BD166" s="73">
        <v>46311.512175925927</v>
      </c>
      <c r="BE166" s="70" t="s">
        <v>2557</v>
      </c>
      <c r="BF166" s="70" t="s">
        <v>298</v>
      </c>
      <c r="BG166" s="70" t="s">
        <v>411</v>
      </c>
      <c r="BH166" s="70" t="s">
        <v>2365</v>
      </c>
      <c r="BI166" s="70" t="s">
        <v>2366</v>
      </c>
      <c r="BJ166" s="70" t="s">
        <v>2560</v>
      </c>
      <c r="BK166" s="70" t="s">
        <v>165</v>
      </c>
      <c r="BL166" s="70">
        <v>1</v>
      </c>
      <c r="BM166" s="76">
        <v>-3.5000000000000001E-3</v>
      </c>
      <c r="BN166" s="70">
        <v>-15.54875</v>
      </c>
    </row>
    <row r="167" spans="1:66" ht="15" customHeight="1" x14ac:dyDescent="0.25">
      <c r="A167" s="73">
        <v>46311.512175925927</v>
      </c>
      <c r="B167" s="70">
        <v>1</v>
      </c>
      <c r="C167" s="70" t="s">
        <v>298</v>
      </c>
      <c r="D167" s="70" t="s">
        <v>612</v>
      </c>
      <c r="E167" s="70" t="s">
        <v>1306</v>
      </c>
      <c r="F167" s="70" t="s">
        <v>165</v>
      </c>
      <c r="G167" s="76">
        <v>-1.3130748487660542E-3</v>
      </c>
      <c r="H167" s="70">
        <v>-13.014983519324234</v>
      </c>
      <c r="I167" s="74" t="s">
        <v>309</v>
      </c>
      <c r="L167" s="73">
        <v>46311.512175925927</v>
      </c>
      <c r="M167" s="70" t="s">
        <v>1306</v>
      </c>
      <c r="N167" s="70" t="s">
        <v>165</v>
      </c>
      <c r="O167" s="70">
        <v>-0.125</v>
      </c>
      <c r="P167" s="70">
        <v>-2.5000000000000001E-2</v>
      </c>
      <c r="Q167" s="70">
        <v>2.5000000000000001E-3</v>
      </c>
      <c r="R167" s="70" t="s">
        <v>1296</v>
      </c>
      <c r="S167" s="70">
        <v>0.05</v>
      </c>
      <c r="T167" s="70">
        <v>0.05</v>
      </c>
      <c r="U167" s="70"/>
      <c r="V167" s="70">
        <v>0</v>
      </c>
      <c r="W167" s="70">
        <v>5.2083333333333336E-7</v>
      </c>
      <c r="X167" s="70">
        <v>5.2083333333333336E-7</v>
      </c>
      <c r="Y167" s="70">
        <v>0</v>
      </c>
      <c r="Z167" s="74" t="s">
        <v>2532</v>
      </c>
      <c r="AT167" s="128"/>
      <c r="AU167" s="128"/>
      <c r="AV167" s="73">
        <v>46311.512175925927</v>
      </c>
      <c r="AW167" s="70" t="s">
        <v>1343</v>
      </c>
      <c r="AX167" s="70" t="s">
        <v>1359</v>
      </c>
      <c r="AY167" s="70">
        <v>32</v>
      </c>
      <c r="AZ167" s="70" t="s">
        <v>29</v>
      </c>
      <c r="BA167" s="74" t="s">
        <v>1360</v>
      </c>
      <c r="BD167" s="73">
        <v>46311.512175925927</v>
      </c>
      <c r="BE167" s="70" t="s">
        <v>2557</v>
      </c>
      <c r="BF167" s="70" t="s">
        <v>298</v>
      </c>
      <c r="BG167" s="70" t="s">
        <v>411</v>
      </c>
      <c r="BH167" s="70" t="s">
        <v>2365</v>
      </c>
      <c r="BI167" s="70" t="s">
        <v>2366</v>
      </c>
      <c r="BJ167" s="70" t="s">
        <v>2560</v>
      </c>
      <c r="BK167" s="70" t="s">
        <v>165</v>
      </c>
      <c r="BL167" s="70">
        <v>2</v>
      </c>
      <c r="BM167" s="76">
        <v>-2E-3</v>
      </c>
      <c r="BN167" s="70">
        <v>-15.5</v>
      </c>
    </row>
    <row r="168" spans="1:66" ht="15" customHeight="1" x14ac:dyDescent="0.25">
      <c r="A168" s="73">
        <v>46311.512175925927</v>
      </c>
      <c r="B168" s="70">
        <v>1</v>
      </c>
      <c r="C168" s="70" t="s">
        <v>298</v>
      </c>
      <c r="D168" s="70" t="s">
        <v>612</v>
      </c>
      <c r="E168" s="70" t="s">
        <v>1307</v>
      </c>
      <c r="F168" s="70" t="s">
        <v>165</v>
      </c>
      <c r="G168" s="76">
        <v>-1.3130748487660165E-3</v>
      </c>
      <c r="H168" s="70">
        <v>-13.014983519324097</v>
      </c>
      <c r="I168" s="74" t="s">
        <v>309</v>
      </c>
      <c r="L168" s="73">
        <v>46311.512175925927</v>
      </c>
      <c r="M168" s="70" t="s">
        <v>1307</v>
      </c>
      <c r="N168" s="70" t="s">
        <v>165</v>
      </c>
      <c r="O168" s="70">
        <v>-7.4999999999999997E-2</v>
      </c>
      <c r="P168" s="70">
        <v>-2.5000000000000001E-2</v>
      </c>
      <c r="Q168" s="70">
        <v>2.5000000000000001E-3</v>
      </c>
      <c r="R168" s="70" t="s">
        <v>1296</v>
      </c>
      <c r="S168" s="70">
        <v>0.05</v>
      </c>
      <c r="T168" s="70">
        <v>0.05</v>
      </c>
      <c r="U168" s="70"/>
      <c r="V168" s="70">
        <v>0</v>
      </c>
      <c r="W168" s="70">
        <v>5.2083333333333336E-7</v>
      </c>
      <c r="X168" s="70">
        <v>5.2083333333333336E-7</v>
      </c>
      <c r="Y168" s="70">
        <v>0</v>
      </c>
      <c r="Z168" s="74" t="s">
        <v>2532</v>
      </c>
      <c r="AT168" s="128"/>
      <c r="AU168" s="128"/>
      <c r="AV168" s="73">
        <v>46311.512175925927</v>
      </c>
      <c r="AW168" s="70" t="s">
        <v>1343</v>
      </c>
      <c r="AX168" s="70" t="s">
        <v>1361</v>
      </c>
      <c r="AY168" s="70">
        <v>8</v>
      </c>
      <c r="AZ168" s="70" t="s">
        <v>29</v>
      </c>
      <c r="BA168" s="74" t="s">
        <v>1362</v>
      </c>
      <c r="BD168" s="73">
        <v>46311.512175925927</v>
      </c>
      <c r="BE168" s="70" t="s">
        <v>2557</v>
      </c>
      <c r="BF168" s="70" t="s">
        <v>298</v>
      </c>
      <c r="BG168" s="70" t="s">
        <v>411</v>
      </c>
      <c r="BH168" s="70" t="s">
        <v>2365</v>
      </c>
      <c r="BI168" s="70" t="s">
        <v>2366</v>
      </c>
      <c r="BJ168" s="70" t="s">
        <v>2560</v>
      </c>
      <c r="BK168" s="70" t="s">
        <v>165</v>
      </c>
      <c r="BL168" s="70">
        <v>3</v>
      </c>
      <c r="BM168" s="76">
        <v>-2.8615384615384614E-4</v>
      </c>
      <c r="BN168" s="70">
        <v>-9.2999999999999989</v>
      </c>
    </row>
    <row r="169" spans="1:66" ht="15" customHeight="1" x14ac:dyDescent="0.25">
      <c r="A169" s="73">
        <v>46311.512175925927</v>
      </c>
      <c r="B169" s="70">
        <v>1</v>
      </c>
      <c r="C169" s="70" t="s">
        <v>298</v>
      </c>
      <c r="D169" s="70" t="s">
        <v>612</v>
      </c>
      <c r="E169" s="70" t="s">
        <v>1308</v>
      </c>
      <c r="F169" s="70" t="s">
        <v>165</v>
      </c>
      <c r="G169" s="76">
        <v>-1.3130748487659787E-3</v>
      </c>
      <c r="H169" s="70">
        <v>-13.014983519323961</v>
      </c>
      <c r="I169" s="74" t="s">
        <v>309</v>
      </c>
      <c r="L169" s="73">
        <v>46311.512175925927</v>
      </c>
      <c r="M169" s="70" t="s">
        <v>1308</v>
      </c>
      <c r="N169" s="70" t="s">
        <v>165</v>
      </c>
      <c r="O169" s="70">
        <v>-2.5000000000000001E-2</v>
      </c>
      <c r="P169" s="70">
        <v>-2.5000000000000001E-2</v>
      </c>
      <c r="Q169" s="70">
        <v>2.5000000000000001E-3</v>
      </c>
      <c r="R169" s="70" t="s">
        <v>1296</v>
      </c>
      <c r="S169" s="70">
        <v>0.05</v>
      </c>
      <c r="T169" s="70">
        <v>0.05</v>
      </c>
      <c r="U169" s="70"/>
      <c r="V169" s="70">
        <v>0</v>
      </c>
      <c r="W169" s="70">
        <v>5.2083333333333336E-7</v>
      </c>
      <c r="X169" s="70">
        <v>5.2083333333333336E-7</v>
      </c>
      <c r="Y169" s="70">
        <v>0</v>
      </c>
      <c r="Z169" s="74" t="s">
        <v>2532</v>
      </c>
      <c r="AT169" s="128"/>
      <c r="AU169" s="128"/>
      <c r="AV169" s="73">
        <v>46311.512175925927</v>
      </c>
      <c r="AW169" s="70" t="s">
        <v>1343</v>
      </c>
      <c r="AX169" s="70" t="s">
        <v>1363</v>
      </c>
      <c r="AY169" s="70" t="s">
        <v>270</v>
      </c>
      <c r="AZ169" s="70" t="s">
        <v>9</v>
      </c>
      <c r="BA169" s="74" t="s">
        <v>1364</v>
      </c>
      <c r="BD169" s="73">
        <v>46311.512175925927</v>
      </c>
      <c r="BE169" s="70" t="s">
        <v>2557</v>
      </c>
      <c r="BF169" s="70" t="s">
        <v>298</v>
      </c>
      <c r="BG169" s="70" t="s">
        <v>411</v>
      </c>
      <c r="BH169" s="70" t="s">
        <v>2365</v>
      </c>
      <c r="BI169" s="70" t="s">
        <v>2366</v>
      </c>
      <c r="BJ169" s="70" t="s">
        <v>2560</v>
      </c>
      <c r="BK169" s="70" t="s">
        <v>165</v>
      </c>
      <c r="BL169" s="70">
        <v>4</v>
      </c>
      <c r="BM169" s="76">
        <v>0</v>
      </c>
      <c r="BN169" s="70">
        <v>0</v>
      </c>
    </row>
    <row r="170" spans="1:66" ht="15" customHeight="1" x14ac:dyDescent="0.25">
      <c r="A170" s="73">
        <v>46311.512175925927</v>
      </c>
      <c r="B170" s="70">
        <v>1</v>
      </c>
      <c r="C170" s="70" t="s">
        <v>298</v>
      </c>
      <c r="D170" s="70" t="s">
        <v>612</v>
      </c>
      <c r="E170" s="70" t="s">
        <v>1309</v>
      </c>
      <c r="F170" s="70" t="s">
        <v>165</v>
      </c>
      <c r="G170" s="76">
        <v>-1.313074848765941E-3</v>
      </c>
      <c r="H170" s="70">
        <v>-13.014983519323826</v>
      </c>
      <c r="I170" s="74" t="s">
        <v>309</v>
      </c>
      <c r="L170" s="73">
        <v>46311.512175925927</v>
      </c>
      <c r="M170" s="70" t="s">
        <v>1309</v>
      </c>
      <c r="N170" s="70" t="s">
        <v>165</v>
      </c>
      <c r="O170" s="70">
        <v>2.5000000000000001E-2</v>
      </c>
      <c r="P170" s="70">
        <v>-2.5000000000000001E-2</v>
      </c>
      <c r="Q170" s="70">
        <v>2.5000000000000001E-3</v>
      </c>
      <c r="R170" s="70" t="s">
        <v>1296</v>
      </c>
      <c r="S170" s="70">
        <v>0.05</v>
      </c>
      <c r="T170" s="70">
        <v>0.05</v>
      </c>
      <c r="U170" s="70"/>
      <c r="V170" s="70">
        <v>0</v>
      </c>
      <c r="W170" s="70">
        <v>5.2083333333333336E-7</v>
      </c>
      <c r="X170" s="70">
        <v>5.2083333333333336E-7</v>
      </c>
      <c r="Y170" s="70">
        <v>0</v>
      </c>
      <c r="Z170" s="74" t="s">
        <v>2532</v>
      </c>
      <c r="AT170" s="128"/>
      <c r="AU170" s="128"/>
      <c r="AV170" s="73">
        <v>46311.512175925927</v>
      </c>
      <c r="AW170" s="70" t="s">
        <v>1343</v>
      </c>
      <c r="AX170" s="70" t="s">
        <v>1365</v>
      </c>
      <c r="AY170" s="70" t="s">
        <v>273</v>
      </c>
      <c r="AZ170" s="70" t="s">
        <v>9</v>
      </c>
      <c r="BA170" s="74" t="s">
        <v>1366</v>
      </c>
      <c r="BD170" s="73">
        <v>46311.512175925927</v>
      </c>
      <c r="BE170" s="70" t="s">
        <v>2558</v>
      </c>
      <c r="BF170" s="70" t="s">
        <v>298</v>
      </c>
      <c r="BG170" s="70" t="s">
        <v>411</v>
      </c>
      <c r="BH170" s="70" t="s">
        <v>2365</v>
      </c>
      <c r="BI170" s="70" t="s">
        <v>2366</v>
      </c>
      <c r="BJ170" s="70" t="s">
        <v>2560</v>
      </c>
      <c r="BK170" s="70" t="s">
        <v>1328</v>
      </c>
      <c r="BL170" s="70">
        <v>1</v>
      </c>
      <c r="BM170" s="76">
        <v>-2.5000000000000001E-2</v>
      </c>
      <c r="BN170" s="70">
        <v>-354.65</v>
      </c>
    </row>
    <row r="171" spans="1:66" ht="15" customHeight="1" x14ac:dyDescent="0.25">
      <c r="A171" s="73">
        <v>46311.512175925927</v>
      </c>
      <c r="B171" s="70">
        <v>1</v>
      </c>
      <c r="C171" s="70" t="s">
        <v>298</v>
      </c>
      <c r="D171" s="70" t="s">
        <v>612</v>
      </c>
      <c r="E171" s="70" t="s">
        <v>1310</v>
      </c>
      <c r="F171" s="70" t="s">
        <v>165</v>
      </c>
      <c r="G171" s="76">
        <v>-1.3130748487659033E-3</v>
      </c>
      <c r="H171" s="70">
        <v>-13.014983519323689</v>
      </c>
      <c r="I171" s="74" t="s">
        <v>309</v>
      </c>
      <c r="L171" s="73">
        <v>46311.512175925927</v>
      </c>
      <c r="M171" s="70" t="s">
        <v>1310</v>
      </c>
      <c r="N171" s="70" t="s">
        <v>165</v>
      </c>
      <c r="O171" s="70">
        <v>7.4999999999999997E-2</v>
      </c>
      <c r="P171" s="70">
        <v>-2.5000000000000001E-2</v>
      </c>
      <c r="Q171" s="70">
        <v>2.5000000000000001E-3</v>
      </c>
      <c r="R171" s="70" t="s">
        <v>1296</v>
      </c>
      <c r="S171" s="70">
        <v>0.05</v>
      </c>
      <c r="T171" s="70">
        <v>0.05</v>
      </c>
      <c r="U171" s="70"/>
      <c r="V171" s="70">
        <v>0</v>
      </c>
      <c r="W171" s="70">
        <v>5.2083333333333336E-7</v>
      </c>
      <c r="X171" s="70">
        <v>5.2083333333333336E-7</v>
      </c>
      <c r="Y171" s="70">
        <v>0</v>
      </c>
      <c r="Z171" s="74" t="s">
        <v>2532</v>
      </c>
      <c r="AT171" s="128"/>
      <c r="AU171" s="128"/>
      <c r="AV171" s="73">
        <v>46311.512175925927</v>
      </c>
      <c r="AW171" s="70" t="s">
        <v>1343</v>
      </c>
      <c r="AX171" s="70" t="s">
        <v>1367</v>
      </c>
      <c r="AY171" s="70" t="s">
        <v>275</v>
      </c>
      <c r="AZ171" s="70" t="s">
        <v>9</v>
      </c>
      <c r="BA171" s="74" t="s">
        <v>1368</v>
      </c>
      <c r="BD171" s="73">
        <v>46311.512175925927</v>
      </c>
      <c r="BE171" s="70" t="s">
        <v>2558</v>
      </c>
      <c r="BF171" s="70" t="s">
        <v>298</v>
      </c>
      <c r="BG171" s="70" t="s">
        <v>411</v>
      </c>
      <c r="BH171" s="70" t="s">
        <v>2365</v>
      </c>
      <c r="BI171" s="70" t="s">
        <v>2366</v>
      </c>
      <c r="BJ171" s="70" t="s">
        <v>2560</v>
      </c>
      <c r="BK171" s="70" t="s">
        <v>1328</v>
      </c>
      <c r="BL171" s="70">
        <v>2</v>
      </c>
      <c r="BM171" s="76">
        <v>-1.75E-3</v>
      </c>
      <c r="BN171" s="70">
        <v>-350</v>
      </c>
    </row>
    <row r="172" spans="1:66" ht="15" customHeight="1" x14ac:dyDescent="0.25">
      <c r="A172" s="73">
        <v>46311.512175925927</v>
      </c>
      <c r="B172" s="70">
        <v>1</v>
      </c>
      <c r="C172" s="70" t="s">
        <v>298</v>
      </c>
      <c r="D172" s="70" t="s">
        <v>612</v>
      </c>
      <c r="E172" s="70" t="s">
        <v>1311</v>
      </c>
      <c r="F172" s="70" t="s">
        <v>165</v>
      </c>
      <c r="G172" s="76">
        <v>-1.3130748487658655E-3</v>
      </c>
      <c r="H172" s="70">
        <v>-13.014983519323552</v>
      </c>
      <c r="I172" s="74" t="s">
        <v>309</v>
      </c>
      <c r="L172" s="73">
        <v>46311.512175925927</v>
      </c>
      <c r="M172" s="70" t="s">
        <v>1311</v>
      </c>
      <c r="N172" s="70" t="s">
        <v>165</v>
      </c>
      <c r="O172" s="70">
        <v>0.125</v>
      </c>
      <c r="P172" s="70">
        <v>-2.5000000000000001E-2</v>
      </c>
      <c r="Q172" s="70">
        <v>2.5000000000000001E-3</v>
      </c>
      <c r="R172" s="70" t="s">
        <v>1296</v>
      </c>
      <c r="S172" s="70">
        <v>0.05</v>
      </c>
      <c r="T172" s="70">
        <v>0.05</v>
      </c>
      <c r="U172" s="70"/>
      <c r="V172" s="70">
        <v>0</v>
      </c>
      <c r="W172" s="70">
        <v>5.2083333333333336E-7</v>
      </c>
      <c r="X172" s="70">
        <v>5.2083333333333336E-7</v>
      </c>
      <c r="Y172" s="70">
        <v>0</v>
      </c>
      <c r="Z172" s="74" t="s">
        <v>2532</v>
      </c>
      <c r="AT172" s="128"/>
      <c r="AU172" s="128"/>
      <c r="AV172" s="73">
        <v>46311.512175925927</v>
      </c>
      <c r="AW172" s="70" t="s">
        <v>1343</v>
      </c>
      <c r="AX172" s="70" t="s">
        <v>1369</v>
      </c>
      <c r="AY172" s="70" t="s">
        <v>278</v>
      </c>
      <c r="AZ172" s="70" t="s">
        <v>9</v>
      </c>
      <c r="BA172" s="74" t="s">
        <v>1370</v>
      </c>
      <c r="BD172" s="73">
        <v>46311.512175925927</v>
      </c>
      <c r="BE172" s="70" t="s">
        <v>2558</v>
      </c>
      <c r="BF172" s="70" t="s">
        <v>298</v>
      </c>
      <c r="BG172" s="70" t="s">
        <v>411</v>
      </c>
      <c r="BH172" s="70" t="s">
        <v>2365</v>
      </c>
      <c r="BI172" s="70" t="s">
        <v>2366</v>
      </c>
      <c r="BJ172" s="70" t="s">
        <v>2560</v>
      </c>
      <c r="BK172" s="70" t="s">
        <v>1328</v>
      </c>
      <c r="BL172" s="70">
        <v>3</v>
      </c>
      <c r="BM172" s="76">
        <v>0</v>
      </c>
      <c r="BN172" s="70">
        <v>0</v>
      </c>
    </row>
    <row r="173" spans="1:66" ht="15" customHeight="1" x14ac:dyDescent="0.25">
      <c r="A173" s="73">
        <v>46311.512175925927</v>
      </c>
      <c r="B173" s="70">
        <v>1</v>
      </c>
      <c r="C173" s="70" t="s">
        <v>298</v>
      </c>
      <c r="D173" s="70" t="s">
        <v>612</v>
      </c>
      <c r="E173" s="70" t="s">
        <v>1312</v>
      </c>
      <c r="F173" s="70" t="s">
        <v>165</v>
      </c>
      <c r="G173" s="76">
        <v>-2.1961227315004346E-4</v>
      </c>
      <c r="H173" s="70">
        <v>-7.1373988773764125</v>
      </c>
      <c r="I173" s="74" t="s">
        <v>309</v>
      </c>
      <c r="L173" s="73">
        <v>46311.512175925927</v>
      </c>
      <c r="M173" s="70" t="s">
        <v>1312</v>
      </c>
      <c r="N173" s="70" t="s">
        <v>165</v>
      </c>
      <c r="O173" s="70">
        <v>-0.125</v>
      </c>
      <c r="P173" s="70">
        <v>2.5000000000000001E-2</v>
      </c>
      <c r="Q173" s="70">
        <v>2.5000000000000001E-3</v>
      </c>
      <c r="R173" s="70" t="s">
        <v>1296</v>
      </c>
      <c r="S173" s="70">
        <v>0.05</v>
      </c>
      <c r="T173" s="70">
        <v>0.05</v>
      </c>
      <c r="U173" s="70"/>
      <c r="V173" s="70">
        <v>0</v>
      </c>
      <c r="W173" s="70">
        <v>5.2083333333333336E-7</v>
      </c>
      <c r="X173" s="70">
        <v>5.2083333333333336E-7</v>
      </c>
      <c r="Y173" s="70">
        <v>0</v>
      </c>
      <c r="Z173" s="74" t="s">
        <v>2532</v>
      </c>
      <c r="AM173" s="128"/>
      <c r="AN173" s="128"/>
      <c r="AO173" s="128"/>
      <c r="AP173" s="128"/>
      <c r="AQ173" s="128"/>
      <c r="AR173" s="128"/>
      <c r="AS173" s="128"/>
      <c r="AT173" s="128"/>
      <c r="AU173" s="128"/>
      <c r="AV173" s="73">
        <v>46311.512175925927</v>
      </c>
      <c r="AW173" s="70" t="s">
        <v>1343</v>
      </c>
      <c r="AX173" s="70" t="s">
        <v>1371</v>
      </c>
      <c r="AY173" s="70" t="s">
        <v>281</v>
      </c>
      <c r="AZ173" s="70" t="s">
        <v>9</v>
      </c>
      <c r="BA173" s="74" t="s">
        <v>1372</v>
      </c>
      <c r="BD173" s="73">
        <v>46311.512175925927</v>
      </c>
      <c r="BE173" s="70" t="s">
        <v>2558</v>
      </c>
      <c r="BF173" s="70" t="s">
        <v>298</v>
      </c>
      <c r="BG173" s="70" t="s">
        <v>411</v>
      </c>
      <c r="BH173" s="70" t="s">
        <v>2365</v>
      </c>
      <c r="BI173" s="70" t="s">
        <v>2366</v>
      </c>
      <c r="BJ173" s="70" t="s">
        <v>2560</v>
      </c>
      <c r="BK173" s="70" t="s">
        <v>1328</v>
      </c>
      <c r="BL173" s="70">
        <v>4</v>
      </c>
      <c r="BM173" s="76">
        <v>1.75E-3</v>
      </c>
      <c r="BN173" s="70">
        <v>350</v>
      </c>
    </row>
    <row r="174" spans="1:66" ht="15" customHeight="1" x14ac:dyDescent="0.25">
      <c r="A174" s="73">
        <v>46311.512175925927</v>
      </c>
      <c r="B174" s="70">
        <v>1</v>
      </c>
      <c r="C174" s="70" t="s">
        <v>298</v>
      </c>
      <c r="D174" s="70" t="s">
        <v>612</v>
      </c>
      <c r="E174" s="70" t="s">
        <v>1313</v>
      </c>
      <c r="F174" s="70" t="s">
        <v>165</v>
      </c>
      <c r="G174" s="76">
        <v>-2.1961227315000573E-4</v>
      </c>
      <c r="H174" s="70">
        <v>-7.137398877375186</v>
      </c>
      <c r="I174" s="74" t="s">
        <v>309</v>
      </c>
      <c r="L174" s="73">
        <v>46311.512175925927</v>
      </c>
      <c r="M174" s="70" t="s">
        <v>1313</v>
      </c>
      <c r="N174" s="70" t="s">
        <v>165</v>
      </c>
      <c r="O174" s="70">
        <v>-7.4999999999999997E-2</v>
      </c>
      <c r="P174" s="70">
        <v>2.5000000000000001E-2</v>
      </c>
      <c r="Q174" s="70">
        <v>2.5000000000000001E-3</v>
      </c>
      <c r="R174" s="70" t="s">
        <v>1296</v>
      </c>
      <c r="S174" s="70">
        <v>0.05</v>
      </c>
      <c r="T174" s="70">
        <v>0.05</v>
      </c>
      <c r="U174" s="70"/>
      <c r="V174" s="70">
        <v>0</v>
      </c>
      <c r="W174" s="70">
        <v>5.2083333333333336E-7</v>
      </c>
      <c r="X174" s="70">
        <v>5.2083333333333336E-7</v>
      </c>
      <c r="Y174" s="70">
        <v>0</v>
      </c>
      <c r="Z174" s="74" t="s">
        <v>2532</v>
      </c>
      <c r="AM174" s="128"/>
      <c r="AN174" s="128"/>
      <c r="AO174" s="128"/>
      <c r="AP174" s="128"/>
      <c r="AQ174" s="128"/>
      <c r="AR174" s="128"/>
      <c r="AS174" s="128"/>
      <c r="AT174" s="128"/>
      <c r="AU174" s="128"/>
      <c r="AV174" s="73">
        <v>46311.512175925927</v>
      </c>
      <c r="AW174" s="70" t="s">
        <v>1343</v>
      </c>
      <c r="AX174" s="70" t="s">
        <v>1373</v>
      </c>
      <c r="AY174" s="70" t="s">
        <v>283</v>
      </c>
      <c r="AZ174" s="70" t="s">
        <v>9</v>
      </c>
      <c r="BA174" s="74" t="s">
        <v>1374</v>
      </c>
      <c r="BD174" s="73">
        <v>46311.512175925927</v>
      </c>
      <c r="BE174" s="70" t="s">
        <v>2558</v>
      </c>
      <c r="BF174" s="70" t="s">
        <v>298</v>
      </c>
      <c r="BG174" s="70" t="s">
        <v>411</v>
      </c>
      <c r="BH174" s="70" t="s">
        <v>2365</v>
      </c>
      <c r="BI174" s="70" t="s">
        <v>2366</v>
      </c>
      <c r="BJ174" s="70" t="s">
        <v>2560</v>
      </c>
      <c r="BK174" s="70" t="s">
        <v>1328</v>
      </c>
      <c r="BL174" s="70">
        <v>5</v>
      </c>
      <c r="BM174" s="76">
        <v>2.5000000000000001E-2</v>
      </c>
      <c r="BN174" s="70">
        <v>354.65</v>
      </c>
    </row>
    <row r="175" spans="1:66" ht="15" customHeight="1" x14ac:dyDescent="0.25">
      <c r="A175" s="73">
        <v>46311.512175925927</v>
      </c>
      <c r="B175" s="70">
        <v>1</v>
      </c>
      <c r="C175" s="70" t="s">
        <v>298</v>
      </c>
      <c r="D175" s="70" t="s">
        <v>612</v>
      </c>
      <c r="E175" s="70" t="s">
        <v>1314</v>
      </c>
      <c r="F175" s="70" t="s">
        <v>165</v>
      </c>
      <c r="G175" s="76">
        <v>-2.1961227314996803E-4</v>
      </c>
      <c r="H175" s="70">
        <v>-7.1373988773739603</v>
      </c>
      <c r="I175" s="74" t="s">
        <v>309</v>
      </c>
      <c r="L175" s="73">
        <v>46311.512175925927</v>
      </c>
      <c r="M175" s="70" t="s">
        <v>1314</v>
      </c>
      <c r="N175" s="70" t="s">
        <v>165</v>
      </c>
      <c r="O175" s="70">
        <v>-2.5000000000000001E-2</v>
      </c>
      <c r="P175" s="70">
        <v>2.5000000000000001E-2</v>
      </c>
      <c r="Q175" s="70">
        <v>2.5000000000000001E-3</v>
      </c>
      <c r="R175" s="70" t="s">
        <v>1296</v>
      </c>
      <c r="S175" s="70">
        <v>0.05</v>
      </c>
      <c r="T175" s="70">
        <v>0.05</v>
      </c>
      <c r="U175" s="70"/>
      <c r="V175" s="70">
        <v>0</v>
      </c>
      <c r="W175" s="70">
        <v>5.2083333333333336E-7</v>
      </c>
      <c r="X175" s="70">
        <v>5.2083333333333336E-7</v>
      </c>
      <c r="Y175" s="70">
        <v>0</v>
      </c>
      <c r="Z175" s="74" t="s">
        <v>2532</v>
      </c>
      <c r="AM175" s="128"/>
      <c r="AN175" s="128"/>
      <c r="AO175" s="128"/>
      <c r="AP175" s="128"/>
      <c r="AQ175" s="128"/>
      <c r="AR175" s="128"/>
      <c r="AS175" s="128"/>
      <c r="AT175" s="128"/>
      <c r="AU175" s="128"/>
      <c r="AV175" s="73">
        <v>46311.512175925927</v>
      </c>
      <c r="AW175" s="70" t="s">
        <v>1343</v>
      </c>
      <c r="AX175" s="70" t="s">
        <v>1375</v>
      </c>
      <c r="AY175" s="70" t="s">
        <v>309</v>
      </c>
      <c r="AZ175" s="70" t="s">
        <v>9</v>
      </c>
      <c r="BA175" s="74" t="s">
        <v>1376</v>
      </c>
    </row>
    <row r="176" spans="1:66" ht="15" customHeight="1" x14ac:dyDescent="0.25">
      <c r="A176" s="73">
        <v>46311.512175925927</v>
      </c>
      <c r="B176" s="70">
        <v>1</v>
      </c>
      <c r="C176" s="70" t="s">
        <v>298</v>
      </c>
      <c r="D176" s="70" t="s">
        <v>612</v>
      </c>
      <c r="E176" s="70" t="s">
        <v>1315</v>
      </c>
      <c r="F176" s="70" t="s">
        <v>165</v>
      </c>
      <c r="G176" s="76">
        <v>-2.196122731499303E-4</v>
      </c>
      <c r="H176" s="70">
        <v>-7.1373988773727346</v>
      </c>
      <c r="I176" s="74" t="s">
        <v>309</v>
      </c>
      <c r="L176" s="73">
        <v>46311.512175925927</v>
      </c>
      <c r="M176" s="70" t="s">
        <v>1315</v>
      </c>
      <c r="N176" s="70" t="s">
        <v>165</v>
      </c>
      <c r="O176" s="70">
        <v>2.5000000000000001E-2</v>
      </c>
      <c r="P176" s="70">
        <v>2.5000000000000001E-2</v>
      </c>
      <c r="Q176" s="70">
        <v>2.5000000000000001E-3</v>
      </c>
      <c r="R176" s="70" t="s">
        <v>1296</v>
      </c>
      <c r="S176" s="70">
        <v>0.05</v>
      </c>
      <c r="T176" s="70">
        <v>0.05</v>
      </c>
      <c r="U176" s="70"/>
      <c r="V176" s="70">
        <v>0</v>
      </c>
      <c r="W176" s="70">
        <v>5.2083333333333336E-7</v>
      </c>
      <c r="X176" s="70">
        <v>5.2083333333333336E-7</v>
      </c>
      <c r="Y176" s="70">
        <v>0</v>
      </c>
      <c r="Z176" s="74" t="s">
        <v>2532</v>
      </c>
      <c r="AM176" s="128"/>
      <c r="AN176" s="128"/>
      <c r="AO176" s="128"/>
      <c r="AP176" s="128"/>
      <c r="AQ176" s="128"/>
      <c r="AR176" s="128"/>
      <c r="AS176" s="128"/>
      <c r="AT176" s="128"/>
      <c r="AU176" s="128"/>
      <c r="AV176" s="73">
        <v>46311.512175925927</v>
      </c>
      <c r="AW176" s="70" t="s">
        <v>1343</v>
      </c>
      <c r="AX176" s="70" t="s">
        <v>1377</v>
      </c>
      <c r="AY176" s="70" t="s">
        <v>312</v>
      </c>
      <c r="AZ176" s="70" t="s">
        <v>9</v>
      </c>
      <c r="BA176" s="74" t="s">
        <v>1378</v>
      </c>
    </row>
    <row r="177" spans="1:53" ht="15" customHeight="1" x14ac:dyDescent="0.25">
      <c r="A177" s="73">
        <v>46311.512175925927</v>
      </c>
      <c r="B177" s="70">
        <v>1</v>
      </c>
      <c r="C177" s="70" t="s">
        <v>298</v>
      </c>
      <c r="D177" s="70" t="s">
        <v>612</v>
      </c>
      <c r="E177" s="70" t="s">
        <v>1316</v>
      </c>
      <c r="F177" s="70" t="s">
        <v>165</v>
      </c>
      <c r="G177" s="76">
        <v>-2.1961227314989257E-4</v>
      </c>
      <c r="H177" s="70">
        <v>-7.137398877371508</v>
      </c>
      <c r="I177" s="74" t="s">
        <v>309</v>
      </c>
      <c r="L177" s="73">
        <v>46311.512175925927</v>
      </c>
      <c r="M177" s="70" t="s">
        <v>1316</v>
      </c>
      <c r="N177" s="70" t="s">
        <v>165</v>
      </c>
      <c r="O177" s="70">
        <v>7.4999999999999997E-2</v>
      </c>
      <c r="P177" s="70">
        <v>2.5000000000000001E-2</v>
      </c>
      <c r="Q177" s="70">
        <v>2.5000000000000001E-3</v>
      </c>
      <c r="R177" s="70" t="s">
        <v>1296</v>
      </c>
      <c r="S177" s="70">
        <v>0.05</v>
      </c>
      <c r="T177" s="70">
        <v>0.05</v>
      </c>
      <c r="U177" s="70"/>
      <c r="V177" s="70">
        <v>0</v>
      </c>
      <c r="W177" s="70">
        <v>5.2083333333333336E-7</v>
      </c>
      <c r="X177" s="70">
        <v>5.2083333333333336E-7</v>
      </c>
      <c r="Y177" s="70">
        <v>0</v>
      </c>
      <c r="Z177" s="74" t="s">
        <v>2532</v>
      </c>
      <c r="AM177" s="128"/>
      <c r="AN177" s="128"/>
      <c r="AO177" s="128"/>
      <c r="AP177" s="128"/>
      <c r="AQ177" s="128"/>
      <c r="AR177" s="128"/>
      <c r="AS177" s="128"/>
      <c r="AT177" s="128"/>
      <c r="AU177" s="128"/>
      <c r="AV177" s="73">
        <v>46311.512175925927</v>
      </c>
      <c r="AW177" s="70" t="s">
        <v>1343</v>
      </c>
      <c r="AX177" s="70" t="s">
        <v>1379</v>
      </c>
      <c r="AY177" s="70" t="s">
        <v>314</v>
      </c>
      <c r="AZ177" s="70" t="s">
        <v>9</v>
      </c>
      <c r="BA177" s="74" t="s">
        <v>1380</v>
      </c>
    </row>
    <row r="178" spans="1:53" ht="15" customHeight="1" x14ac:dyDescent="0.25">
      <c r="A178" s="73">
        <v>46311.512175925927</v>
      </c>
      <c r="B178" s="70">
        <v>1</v>
      </c>
      <c r="C178" s="70" t="s">
        <v>298</v>
      </c>
      <c r="D178" s="70" t="s">
        <v>612</v>
      </c>
      <c r="E178" s="70" t="s">
        <v>1317</v>
      </c>
      <c r="F178" s="70" t="s">
        <v>165</v>
      </c>
      <c r="G178" s="76">
        <v>-2.1961227314985486E-4</v>
      </c>
      <c r="H178" s="70">
        <v>-7.1373988773702832</v>
      </c>
      <c r="I178" s="74" t="s">
        <v>309</v>
      </c>
      <c r="L178" s="73">
        <v>46311.512175925927</v>
      </c>
      <c r="M178" s="70" t="s">
        <v>1317</v>
      </c>
      <c r="N178" s="70" t="s">
        <v>165</v>
      </c>
      <c r="O178" s="70">
        <v>0.125</v>
      </c>
      <c r="P178" s="70">
        <v>2.5000000000000001E-2</v>
      </c>
      <c r="Q178" s="70">
        <v>2.5000000000000001E-3</v>
      </c>
      <c r="R178" s="70" t="s">
        <v>1296</v>
      </c>
      <c r="S178" s="70">
        <v>0.05</v>
      </c>
      <c r="T178" s="70">
        <v>0.05</v>
      </c>
      <c r="U178" s="70"/>
      <c r="V178" s="70">
        <v>0</v>
      </c>
      <c r="W178" s="70">
        <v>5.2083333333333336E-7</v>
      </c>
      <c r="X178" s="70">
        <v>5.2083333333333336E-7</v>
      </c>
      <c r="Y178" s="70">
        <v>0</v>
      </c>
      <c r="Z178" s="74" t="s">
        <v>2532</v>
      </c>
      <c r="AM178" s="128"/>
      <c r="AN178" s="128"/>
      <c r="AO178" s="128"/>
      <c r="AP178" s="128"/>
      <c r="AQ178" s="128"/>
      <c r="AR178" s="128"/>
      <c r="AS178" s="128"/>
      <c r="AT178" s="128"/>
      <c r="AU178" s="128"/>
      <c r="AV178" s="73">
        <v>46311.512175925927</v>
      </c>
      <c r="AW178" s="70" t="s">
        <v>1343</v>
      </c>
      <c r="AX178" s="70" t="s">
        <v>1381</v>
      </c>
      <c r="AY178" s="70">
        <v>0.08</v>
      </c>
      <c r="AZ178" s="70" t="s">
        <v>273</v>
      </c>
      <c r="BA178" s="74" t="s">
        <v>1382</v>
      </c>
    </row>
    <row r="179" spans="1:53" ht="15" customHeight="1" x14ac:dyDescent="0.25">
      <c r="A179" s="73">
        <v>46311.512175925927</v>
      </c>
      <c r="B179" s="70">
        <v>1</v>
      </c>
      <c r="C179" s="70" t="s">
        <v>298</v>
      </c>
      <c r="D179" s="70" t="s">
        <v>612</v>
      </c>
      <c r="E179" s="70" t="s">
        <v>1318</v>
      </c>
      <c r="F179" s="70" t="s">
        <v>165</v>
      </c>
      <c r="G179" s="76">
        <v>8.7385030246596722E-4</v>
      </c>
      <c r="H179" s="70">
        <v>0</v>
      </c>
      <c r="I179" s="74" t="s">
        <v>2553</v>
      </c>
      <c r="L179" s="73">
        <v>46311.512175925927</v>
      </c>
      <c r="M179" s="70" t="s">
        <v>1318</v>
      </c>
      <c r="N179" s="70" t="s">
        <v>165</v>
      </c>
      <c r="O179" s="70">
        <v>-0.125</v>
      </c>
      <c r="P179" s="70">
        <v>7.4999999999999997E-2</v>
      </c>
      <c r="Q179" s="70">
        <v>2.5000000000000001E-3</v>
      </c>
      <c r="R179" s="70" t="s">
        <v>1296</v>
      </c>
      <c r="S179" s="70">
        <v>0.05</v>
      </c>
      <c r="T179" s="70">
        <v>0.05</v>
      </c>
      <c r="U179" s="70"/>
      <c r="V179" s="70">
        <v>0</v>
      </c>
      <c r="W179" s="70">
        <v>5.2083333333333336E-7</v>
      </c>
      <c r="X179" s="70">
        <v>5.2083333333333336E-7</v>
      </c>
      <c r="Y179" s="70">
        <v>0</v>
      </c>
      <c r="Z179" s="74" t="s">
        <v>2532</v>
      </c>
      <c r="AM179" s="128"/>
      <c r="AN179" s="128"/>
      <c r="AO179" s="128"/>
      <c r="AP179" s="128"/>
      <c r="AQ179" s="128"/>
      <c r="AR179" s="128"/>
      <c r="AS179" s="128"/>
      <c r="AT179" s="128"/>
      <c r="AU179" s="128"/>
      <c r="AV179" s="73">
        <v>46311.512175925927</v>
      </c>
      <c r="AW179" s="70" t="s">
        <v>1343</v>
      </c>
      <c r="AX179" s="70" t="s">
        <v>1383</v>
      </c>
      <c r="AY179" s="70">
        <v>0</v>
      </c>
      <c r="AZ179" s="70" t="s">
        <v>270</v>
      </c>
      <c r="BA179" s="74" t="s">
        <v>1384</v>
      </c>
    </row>
    <row r="180" spans="1:53" ht="15" customHeight="1" x14ac:dyDescent="0.25">
      <c r="A180" s="73">
        <v>46311.512175925927</v>
      </c>
      <c r="B180" s="70">
        <v>1</v>
      </c>
      <c r="C180" s="70" t="s">
        <v>298</v>
      </c>
      <c r="D180" s="70" t="s">
        <v>612</v>
      </c>
      <c r="E180" s="70" t="s">
        <v>1319</v>
      </c>
      <c r="F180" s="70" t="s">
        <v>165</v>
      </c>
      <c r="G180" s="76">
        <v>8.7385030246600495E-4</v>
      </c>
      <c r="H180" s="70">
        <v>0</v>
      </c>
      <c r="I180" s="74" t="s">
        <v>2553</v>
      </c>
      <c r="L180" s="73">
        <v>46311.512175925927</v>
      </c>
      <c r="M180" s="70" t="s">
        <v>1319</v>
      </c>
      <c r="N180" s="70" t="s">
        <v>165</v>
      </c>
      <c r="O180" s="70">
        <v>-7.4999999999999997E-2</v>
      </c>
      <c r="P180" s="70">
        <v>7.4999999999999997E-2</v>
      </c>
      <c r="Q180" s="70">
        <v>2.5000000000000001E-3</v>
      </c>
      <c r="R180" s="70" t="s">
        <v>1296</v>
      </c>
      <c r="S180" s="70">
        <v>0.05</v>
      </c>
      <c r="T180" s="70">
        <v>0.05</v>
      </c>
      <c r="U180" s="70"/>
      <c r="V180" s="70">
        <v>0</v>
      </c>
      <c r="W180" s="70">
        <v>5.2083333333333336E-7</v>
      </c>
      <c r="X180" s="70">
        <v>5.2083333333333336E-7</v>
      </c>
      <c r="Y180" s="70">
        <v>0</v>
      </c>
      <c r="Z180" s="74" t="s">
        <v>2532</v>
      </c>
      <c r="AM180" s="128"/>
      <c r="AN180" s="128"/>
      <c r="AO180" s="128"/>
      <c r="AP180" s="128"/>
      <c r="AQ180" s="128"/>
      <c r="AR180" s="128"/>
      <c r="AS180" s="128"/>
      <c r="AT180" s="128"/>
      <c r="AU180" s="128"/>
      <c r="AV180" s="73">
        <v>46311.512175925927</v>
      </c>
      <c r="AW180" s="70" t="s">
        <v>1343</v>
      </c>
      <c r="AX180" s="70" t="s">
        <v>1385</v>
      </c>
      <c r="AY180" s="70">
        <v>0</v>
      </c>
      <c r="AZ180" s="70" t="s">
        <v>270</v>
      </c>
      <c r="BA180" s="74" t="s">
        <v>1386</v>
      </c>
    </row>
    <row r="181" spans="1:53" ht="15" customHeight="1" x14ac:dyDescent="0.25">
      <c r="A181" s="73">
        <v>46311.512175925927</v>
      </c>
      <c r="B181" s="70">
        <v>1</v>
      </c>
      <c r="C181" s="70" t="s">
        <v>298</v>
      </c>
      <c r="D181" s="70" t="s">
        <v>612</v>
      </c>
      <c r="E181" s="70" t="s">
        <v>1320</v>
      </c>
      <c r="F181" s="70" t="s">
        <v>165</v>
      </c>
      <c r="G181" s="76">
        <v>8.7385030246604268E-4</v>
      </c>
      <c r="H181" s="70">
        <v>0</v>
      </c>
      <c r="I181" s="74" t="s">
        <v>2553</v>
      </c>
      <c r="L181" s="73">
        <v>46311.512175925927</v>
      </c>
      <c r="M181" s="70" t="s">
        <v>1320</v>
      </c>
      <c r="N181" s="70" t="s">
        <v>165</v>
      </c>
      <c r="O181" s="70">
        <v>-2.5000000000000001E-2</v>
      </c>
      <c r="P181" s="70">
        <v>7.4999999999999997E-2</v>
      </c>
      <c r="Q181" s="70">
        <v>2.5000000000000001E-3</v>
      </c>
      <c r="R181" s="70" t="s">
        <v>1296</v>
      </c>
      <c r="S181" s="70">
        <v>0.05</v>
      </c>
      <c r="T181" s="70">
        <v>0.05</v>
      </c>
      <c r="U181" s="70"/>
      <c r="V181" s="70">
        <v>0</v>
      </c>
      <c r="W181" s="70">
        <v>5.2083333333333336E-7</v>
      </c>
      <c r="X181" s="70">
        <v>5.2083333333333336E-7</v>
      </c>
      <c r="Y181" s="70">
        <v>0</v>
      </c>
      <c r="Z181" s="74" t="s">
        <v>2532</v>
      </c>
      <c r="AM181" s="128"/>
      <c r="AN181" s="128"/>
      <c r="AO181" s="128"/>
      <c r="AP181" s="128"/>
      <c r="AQ181" s="128"/>
      <c r="AR181" s="128"/>
      <c r="AS181" s="128"/>
      <c r="AT181" s="128"/>
      <c r="AU181" s="128"/>
      <c r="AV181" s="73">
        <v>46311.512175925927</v>
      </c>
      <c r="AW181" s="70" t="s">
        <v>1343</v>
      </c>
      <c r="AX181" s="70" t="s">
        <v>1387</v>
      </c>
      <c r="AY181" s="70">
        <v>5.1666666666666658E-4</v>
      </c>
      <c r="AZ181" s="70" t="s">
        <v>1388</v>
      </c>
      <c r="BA181" s="74" t="s">
        <v>1389</v>
      </c>
    </row>
    <row r="182" spans="1:53" ht="15" customHeight="1" x14ac:dyDescent="0.25">
      <c r="A182" s="73">
        <v>46311.512175925927</v>
      </c>
      <c r="B182" s="70">
        <v>1</v>
      </c>
      <c r="C182" s="70" t="s">
        <v>298</v>
      </c>
      <c r="D182" s="70" t="s">
        <v>612</v>
      </c>
      <c r="E182" s="70" t="s">
        <v>1321</v>
      </c>
      <c r="F182" s="70" t="s">
        <v>165</v>
      </c>
      <c r="G182" s="76">
        <v>8.7385030246608041E-4</v>
      </c>
      <c r="H182" s="70">
        <v>0</v>
      </c>
      <c r="I182" s="74" t="s">
        <v>2553</v>
      </c>
      <c r="L182" s="73">
        <v>46311.512175925927</v>
      </c>
      <c r="M182" s="70" t="s">
        <v>1321</v>
      </c>
      <c r="N182" s="70" t="s">
        <v>165</v>
      </c>
      <c r="O182" s="70">
        <v>2.5000000000000001E-2</v>
      </c>
      <c r="P182" s="70">
        <v>7.4999999999999997E-2</v>
      </c>
      <c r="Q182" s="70">
        <v>2.5000000000000001E-3</v>
      </c>
      <c r="R182" s="70" t="s">
        <v>1296</v>
      </c>
      <c r="S182" s="70">
        <v>0.05</v>
      </c>
      <c r="T182" s="70">
        <v>0.05</v>
      </c>
      <c r="U182" s="70"/>
      <c r="V182" s="70">
        <v>0</v>
      </c>
      <c r="W182" s="70">
        <v>5.2083333333333336E-7</v>
      </c>
      <c r="X182" s="70">
        <v>5.2083333333333336E-7</v>
      </c>
      <c r="Y182" s="70">
        <v>0</v>
      </c>
      <c r="Z182" s="74" t="s">
        <v>2532</v>
      </c>
      <c r="AM182" s="128"/>
      <c r="AN182" s="128"/>
      <c r="AO182" s="128"/>
      <c r="AP182" s="128"/>
      <c r="AQ182" s="128"/>
      <c r="AR182" s="128"/>
      <c r="AS182" s="128"/>
      <c r="AT182" s="128"/>
      <c r="AU182" s="128"/>
      <c r="AV182" s="73">
        <v>46311.512175925927</v>
      </c>
      <c r="AW182" s="70" t="s">
        <v>1343</v>
      </c>
      <c r="AX182" s="70" t="s">
        <v>1390</v>
      </c>
      <c r="AY182" s="70">
        <v>5.1666666666666636E-4</v>
      </c>
      <c r="AZ182" s="70" t="s">
        <v>1388</v>
      </c>
      <c r="BA182" s="74" t="s">
        <v>1391</v>
      </c>
    </row>
    <row r="183" spans="1:53" ht="15" customHeight="1" x14ac:dyDescent="0.25">
      <c r="A183" s="73">
        <v>46311.512175925927</v>
      </c>
      <c r="B183" s="70">
        <v>1</v>
      </c>
      <c r="C183" s="70" t="s">
        <v>298</v>
      </c>
      <c r="D183" s="70" t="s">
        <v>612</v>
      </c>
      <c r="E183" s="70" t="s">
        <v>1322</v>
      </c>
      <c r="F183" s="70" t="s">
        <v>165</v>
      </c>
      <c r="G183" s="76">
        <v>8.7385030246611814E-4</v>
      </c>
      <c r="H183" s="70">
        <v>0</v>
      </c>
      <c r="I183" s="74" t="s">
        <v>2553</v>
      </c>
      <c r="L183" s="73">
        <v>46311.512175925927</v>
      </c>
      <c r="M183" s="70" t="s">
        <v>1322</v>
      </c>
      <c r="N183" s="70" t="s">
        <v>165</v>
      </c>
      <c r="O183" s="70">
        <v>7.4999999999999997E-2</v>
      </c>
      <c r="P183" s="70">
        <v>7.4999999999999997E-2</v>
      </c>
      <c r="Q183" s="70">
        <v>2.5000000000000001E-3</v>
      </c>
      <c r="R183" s="70" t="s">
        <v>1296</v>
      </c>
      <c r="S183" s="70">
        <v>0.05</v>
      </c>
      <c r="T183" s="70">
        <v>0.05</v>
      </c>
      <c r="U183" s="70"/>
      <c r="V183" s="70">
        <v>0</v>
      </c>
      <c r="W183" s="70">
        <v>5.2083333333333336E-7</v>
      </c>
      <c r="X183" s="70">
        <v>5.2083333333333336E-7</v>
      </c>
      <c r="Y183" s="70">
        <v>0</v>
      </c>
      <c r="Z183" s="74" t="s">
        <v>2532</v>
      </c>
      <c r="AM183" s="128"/>
      <c r="AN183" s="128"/>
      <c r="AO183" s="128"/>
      <c r="AP183" s="128"/>
      <c r="AQ183" s="128"/>
      <c r="AR183" s="128"/>
      <c r="AS183" s="128"/>
      <c r="AT183" s="128"/>
      <c r="AU183" s="128"/>
      <c r="AV183" s="73">
        <v>46311.512175925927</v>
      </c>
      <c r="AW183" s="70" t="s">
        <v>1343</v>
      </c>
      <c r="AX183" s="70" t="s">
        <v>1392</v>
      </c>
      <c r="AY183" s="70">
        <v>0</v>
      </c>
      <c r="AZ183" s="70" t="s">
        <v>1388</v>
      </c>
      <c r="BA183" s="74" t="s">
        <v>1393</v>
      </c>
    </row>
    <row r="184" spans="1:53" ht="15" customHeight="1" x14ac:dyDescent="0.25">
      <c r="A184" s="73">
        <v>46311.512175925927</v>
      </c>
      <c r="B184" s="70">
        <v>1</v>
      </c>
      <c r="C184" s="70" t="s">
        <v>298</v>
      </c>
      <c r="D184" s="70" t="s">
        <v>612</v>
      </c>
      <c r="E184" s="70" t="s">
        <v>1323</v>
      </c>
      <c r="F184" s="70" t="s">
        <v>165</v>
      </c>
      <c r="G184" s="76">
        <v>8.7385030246615587E-4</v>
      </c>
      <c r="H184" s="70">
        <v>0</v>
      </c>
      <c r="I184" s="74" t="s">
        <v>2553</v>
      </c>
      <c r="L184" s="73">
        <v>46311.512175925927</v>
      </c>
      <c r="M184" s="70" t="s">
        <v>1323</v>
      </c>
      <c r="N184" s="70" t="s">
        <v>165</v>
      </c>
      <c r="O184" s="70">
        <v>0.125</v>
      </c>
      <c r="P184" s="70">
        <v>7.4999999999999997E-2</v>
      </c>
      <c r="Q184" s="70">
        <v>2.5000000000000001E-3</v>
      </c>
      <c r="R184" s="70" t="s">
        <v>1296</v>
      </c>
      <c r="S184" s="70">
        <v>0.05</v>
      </c>
      <c r="T184" s="70">
        <v>0.05</v>
      </c>
      <c r="U184" s="70"/>
      <c r="V184" s="70">
        <v>0</v>
      </c>
      <c r="W184" s="70">
        <v>5.2083333333333336E-7</v>
      </c>
      <c r="X184" s="70">
        <v>5.2083333333333336E-7</v>
      </c>
      <c r="Y184" s="70">
        <v>0</v>
      </c>
      <c r="Z184" s="74" t="s">
        <v>2532</v>
      </c>
      <c r="AM184" s="128"/>
      <c r="AN184" s="128"/>
      <c r="AO184" s="128"/>
      <c r="AP184" s="128"/>
      <c r="AQ184" s="128"/>
      <c r="AR184" s="128"/>
      <c r="AS184" s="128"/>
      <c r="AT184" s="128"/>
      <c r="AU184" s="128"/>
      <c r="AV184" s="73">
        <v>46311.512175925927</v>
      </c>
      <c r="AW184" s="70" t="s">
        <v>1343</v>
      </c>
      <c r="AX184" s="70" t="s">
        <v>1394</v>
      </c>
      <c r="AY184" s="70">
        <v>5.1666666666666658E-4</v>
      </c>
      <c r="AZ184" s="70" t="s">
        <v>1388</v>
      </c>
      <c r="BA184" s="74" t="s">
        <v>1395</v>
      </c>
    </row>
    <row r="185" spans="1:53" ht="15" customHeight="1" x14ac:dyDescent="0.25">
      <c r="A185" s="73">
        <v>46311.512175925927</v>
      </c>
      <c r="B185" s="70">
        <v>1</v>
      </c>
      <c r="C185" s="70" t="s">
        <v>298</v>
      </c>
      <c r="D185" s="70" t="s">
        <v>612</v>
      </c>
      <c r="E185" s="70" t="s">
        <v>1324</v>
      </c>
      <c r="F185" s="70" t="s">
        <v>165</v>
      </c>
      <c r="G185" s="76">
        <v>1.9673128780820157E-3</v>
      </c>
      <c r="H185" s="70">
        <v>0</v>
      </c>
      <c r="I185" s="74" t="s">
        <v>2553</v>
      </c>
      <c r="L185" s="73">
        <v>46311.512175925927</v>
      </c>
      <c r="M185" s="70" t="s">
        <v>1324</v>
      </c>
      <c r="N185" s="70" t="s">
        <v>165</v>
      </c>
      <c r="O185" s="70">
        <v>-7.4999999999999997E-2</v>
      </c>
      <c r="P185" s="70">
        <v>0.125</v>
      </c>
      <c r="Q185" s="70">
        <v>2.5000000000000001E-3</v>
      </c>
      <c r="R185" s="70" t="s">
        <v>1296</v>
      </c>
      <c r="S185" s="70">
        <v>0.05</v>
      </c>
      <c r="T185" s="70">
        <v>0.05</v>
      </c>
      <c r="U185" s="70"/>
      <c r="V185" s="70">
        <v>0</v>
      </c>
      <c r="W185" s="70">
        <v>5.2083333333333336E-7</v>
      </c>
      <c r="X185" s="70">
        <v>5.2083333333333336E-7</v>
      </c>
      <c r="Y185" s="70">
        <v>0</v>
      </c>
      <c r="Z185" s="74" t="s">
        <v>2532</v>
      </c>
      <c r="AM185" s="128"/>
      <c r="AN185" s="128"/>
      <c r="AO185" s="128"/>
      <c r="AP185" s="128"/>
      <c r="AQ185" s="128"/>
      <c r="AR185" s="128"/>
      <c r="AS185" s="128"/>
      <c r="AT185" s="128"/>
      <c r="AU185" s="128"/>
      <c r="AV185" s="73">
        <v>46311.512175925927</v>
      </c>
      <c r="AW185" s="70" t="s">
        <v>1343</v>
      </c>
      <c r="AX185" s="70" t="s">
        <v>1396</v>
      </c>
      <c r="AY185" s="70">
        <v>5.1666666666666636E-4</v>
      </c>
      <c r="AZ185" s="70" t="s">
        <v>1388</v>
      </c>
      <c r="BA185" s="74" t="s">
        <v>1397</v>
      </c>
    </row>
    <row r="186" spans="1:53" ht="15" customHeight="1" x14ac:dyDescent="0.25">
      <c r="A186" s="73">
        <v>46311.512175925927</v>
      </c>
      <c r="B186" s="70">
        <v>1</v>
      </c>
      <c r="C186" s="70" t="s">
        <v>298</v>
      </c>
      <c r="D186" s="70" t="s">
        <v>612</v>
      </c>
      <c r="E186" s="70" t="s">
        <v>1325</v>
      </c>
      <c r="F186" s="70" t="s">
        <v>165</v>
      </c>
      <c r="G186" s="76">
        <v>1.9673128780820534E-3</v>
      </c>
      <c r="H186" s="70">
        <v>0</v>
      </c>
      <c r="I186" s="74" t="s">
        <v>2553</v>
      </c>
      <c r="L186" s="73">
        <v>46311.512175925927</v>
      </c>
      <c r="M186" s="70" t="s">
        <v>1325</v>
      </c>
      <c r="N186" s="70" t="s">
        <v>165</v>
      </c>
      <c r="O186" s="70">
        <v>-2.5000000000000001E-2</v>
      </c>
      <c r="P186" s="70">
        <v>0.125</v>
      </c>
      <c r="Q186" s="70">
        <v>2.5000000000000001E-3</v>
      </c>
      <c r="R186" s="70" t="s">
        <v>1296</v>
      </c>
      <c r="S186" s="70">
        <v>0.05</v>
      </c>
      <c r="T186" s="70">
        <v>0.05</v>
      </c>
      <c r="U186" s="70"/>
      <c r="V186" s="70">
        <v>0</v>
      </c>
      <c r="W186" s="70">
        <v>5.2083333333333336E-7</v>
      </c>
      <c r="X186" s="70">
        <v>5.2083333333333336E-7</v>
      </c>
      <c r="Y186" s="70">
        <v>0</v>
      </c>
      <c r="Z186" s="74" t="s">
        <v>2532</v>
      </c>
      <c r="AM186" s="128"/>
      <c r="AN186" s="128"/>
      <c r="AO186" s="128"/>
      <c r="AP186" s="128"/>
      <c r="AQ186" s="128"/>
      <c r="AR186" s="128"/>
      <c r="AS186" s="128"/>
      <c r="AT186" s="128"/>
      <c r="AU186" s="128"/>
      <c r="AV186" s="73">
        <v>46311.512175925927</v>
      </c>
      <c r="AW186" s="70" t="s">
        <v>1343</v>
      </c>
      <c r="AX186" s="70" t="s">
        <v>1398</v>
      </c>
      <c r="AY186" s="70">
        <v>0</v>
      </c>
      <c r="AZ186" s="70" t="s">
        <v>1388</v>
      </c>
      <c r="BA186" s="74" t="s">
        <v>1399</v>
      </c>
    </row>
    <row r="187" spans="1:53" ht="15" customHeight="1" x14ac:dyDescent="0.25">
      <c r="A187" s="73">
        <v>46311.512175925927</v>
      </c>
      <c r="B187" s="70">
        <v>1</v>
      </c>
      <c r="C187" s="70" t="s">
        <v>298</v>
      </c>
      <c r="D187" s="70" t="s">
        <v>612</v>
      </c>
      <c r="E187" s="70" t="s">
        <v>1326</v>
      </c>
      <c r="F187" s="70" t="s">
        <v>165</v>
      </c>
      <c r="G187" s="76">
        <v>1.9673128780820911E-3</v>
      </c>
      <c r="H187" s="70">
        <v>0</v>
      </c>
      <c r="I187" s="74" t="s">
        <v>2553</v>
      </c>
      <c r="L187" s="73">
        <v>46311.512175925927</v>
      </c>
      <c r="M187" s="70" t="s">
        <v>1326</v>
      </c>
      <c r="N187" s="70" t="s">
        <v>165</v>
      </c>
      <c r="O187" s="70">
        <v>2.5000000000000001E-2</v>
      </c>
      <c r="P187" s="70">
        <v>0.125</v>
      </c>
      <c r="Q187" s="70">
        <v>2.5000000000000001E-3</v>
      </c>
      <c r="R187" s="70" t="s">
        <v>1296</v>
      </c>
      <c r="S187" s="70">
        <v>0.05</v>
      </c>
      <c r="T187" s="70">
        <v>0.05</v>
      </c>
      <c r="U187" s="70"/>
      <c r="V187" s="70">
        <v>0</v>
      </c>
      <c r="W187" s="70">
        <v>5.2083333333333336E-7</v>
      </c>
      <c r="X187" s="70">
        <v>5.2083333333333336E-7</v>
      </c>
      <c r="Y187" s="70">
        <v>0</v>
      </c>
      <c r="Z187" s="74" t="s">
        <v>2532</v>
      </c>
      <c r="AM187" s="128"/>
      <c r="AN187" s="128"/>
      <c r="AO187" s="128"/>
      <c r="AP187" s="128"/>
      <c r="AQ187" s="128"/>
      <c r="AR187" s="128"/>
      <c r="AS187" s="128"/>
      <c r="AT187" s="128"/>
      <c r="AU187" s="128"/>
      <c r="AV187" s="73">
        <v>46311.512175925927</v>
      </c>
      <c r="AW187" s="70" t="s">
        <v>1343</v>
      </c>
      <c r="AX187" s="70" t="s">
        <v>1400</v>
      </c>
      <c r="AY187" s="70">
        <v>8.0363756341607959E-2</v>
      </c>
      <c r="AZ187" s="70" t="s">
        <v>270</v>
      </c>
      <c r="BA187" s="74" t="s">
        <v>1401</v>
      </c>
    </row>
    <row r="188" spans="1:53" ht="15" customHeight="1" x14ac:dyDescent="0.25">
      <c r="A188" s="73">
        <v>46311.512175925927</v>
      </c>
      <c r="B188" s="70">
        <v>1</v>
      </c>
      <c r="C188" s="70" t="s">
        <v>298</v>
      </c>
      <c r="D188" s="70" t="s">
        <v>612</v>
      </c>
      <c r="E188" s="70" t="s">
        <v>1327</v>
      </c>
      <c r="F188" s="70" t="s">
        <v>165</v>
      </c>
      <c r="G188" s="76">
        <v>1.9673128780821288E-3</v>
      </c>
      <c r="H188" s="70">
        <v>0</v>
      </c>
      <c r="I188" s="74" t="s">
        <v>2553</v>
      </c>
      <c r="L188" s="73">
        <v>46311.512175925927</v>
      </c>
      <c r="M188" s="70" t="s">
        <v>1327</v>
      </c>
      <c r="N188" s="70" t="s">
        <v>165</v>
      </c>
      <c r="O188" s="70">
        <v>7.4999999999999997E-2</v>
      </c>
      <c r="P188" s="70">
        <v>0.125</v>
      </c>
      <c r="Q188" s="70">
        <v>2.5000000000000001E-3</v>
      </c>
      <c r="R188" s="70" t="s">
        <v>1296</v>
      </c>
      <c r="S188" s="70">
        <v>0.05</v>
      </c>
      <c r="T188" s="70">
        <v>0.05</v>
      </c>
      <c r="U188" s="70"/>
      <c r="V188" s="70">
        <v>0</v>
      </c>
      <c r="W188" s="70">
        <v>5.2083333333333336E-7</v>
      </c>
      <c r="X188" s="70">
        <v>5.2083333333333336E-7</v>
      </c>
      <c r="Y188" s="70">
        <v>0</v>
      </c>
      <c r="Z188" s="74" t="s">
        <v>2532</v>
      </c>
      <c r="AM188" s="128"/>
      <c r="AN188" s="128"/>
      <c r="AO188" s="128"/>
      <c r="AP188" s="128"/>
      <c r="AQ188" s="128"/>
      <c r="AR188" s="128"/>
      <c r="AS188" s="128"/>
      <c r="AT188" s="128"/>
      <c r="AU188" s="128"/>
      <c r="AV188" s="73">
        <v>46311.512175925927</v>
      </c>
      <c r="AW188" s="70" t="s">
        <v>1343</v>
      </c>
      <c r="AX188" s="70" t="s">
        <v>1402</v>
      </c>
      <c r="AY188" s="70">
        <v>8.0363756341607945E-2</v>
      </c>
      <c r="AZ188" s="70" t="s">
        <v>270</v>
      </c>
      <c r="BA188" s="74" t="s">
        <v>1403</v>
      </c>
    </row>
    <row r="189" spans="1:53" ht="15" customHeight="1" x14ac:dyDescent="0.25">
      <c r="A189" s="73">
        <v>46311.512175925927</v>
      </c>
      <c r="B189" s="70">
        <v>1</v>
      </c>
      <c r="C189" s="70" t="s">
        <v>298</v>
      </c>
      <c r="D189" s="70" t="s">
        <v>612</v>
      </c>
      <c r="E189" s="70" t="s">
        <v>539</v>
      </c>
      <c r="F189" s="70" t="s">
        <v>1328</v>
      </c>
      <c r="G189" s="76">
        <v>-7.6634356095787158E-4</v>
      </c>
      <c r="H189" s="70">
        <v>-153.26871219157431</v>
      </c>
      <c r="I189" s="74" t="s">
        <v>309</v>
      </c>
      <c r="L189" s="73">
        <v>46311.512175925927</v>
      </c>
      <c r="M189" s="70" t="s">
        <v>539</v>
      </c>
      <c r="N189" s="70" t="s">
        <v>1328</v>
      </c>
      <c r="O189" s="70">
        <v>0.11</v>
      </c>
      <c r="P189" s="70">
        <v>0</v>
      </c>
      <c r="Q189" s="70">
        <v>3.1415926535897931E-4</v>
      </c>
      <c r="R189" s="70" t="s">
        <v>596</v>
      </c>
      <c r="S189" s="70"/>
      <c r="T189" s="70"/>
      <c r="U189" s="70">
        <v>0.02</v>
      </c>
      <c r="V189" s="70">
        <v>0</v>
      </c>
      <c r="W189" s="70">
        <v>0</v>
      </c>
      <c r="X189" s="70">
        <v>0</v>
      </c>
      <c r="Y189" s="70">
        <v>0</v>
      </c>
      <c r="Z189" s="202" t="s">
        <v>2533</v>
      </c>
      <c r="AM189" s="128"/>
      <c r="AN189" s="128"/>
      <c r="AO189" s="128"/>
      <c r="AP189" s="128"/>
      <c r="AQ189" s="128"/>
      <c r="AR189" s="128"/>
      <c r="AS189" s="128"/>
      <c r="AT189" s="128"/>
      <c r="AU189" s="128"/>
      <c r="AV189" s="73">
        <v>46311.512175925927</v>
      </c>
      <c r="AW189" s="70" t="s">
        <v>1343</v>
      </c>
      <c r="AX189" s="70" t="s">
        <v>1404</v>
      </c>
      <c r="AY189" s="70">
        <v>0</v>
      </c>
      <c r="AZ189" s="70" t="s">
        <v>1405</v>
      </c>
      <c r="BA189" s="74" t="s">
        <v>1406</v>
      </c>
    </row>
    <row r="190" spans="1:53" ht="15" customHeight="1" x14ac:dyDescent="0.25">
      <c r="A190" s="73">
        <v>46311.512175925927</v>
      </c>
      <c r="B190" s="70">
        <v>1</v>
      </c>
      <c r="C190" s="70" t="s">
        <v>298</v>
      </c>
      <c r="D190" s="70" t="s">
        <v>612</v>
      </c>
      <c r="E190" s="70" t="s">
        <v>541</v>
      </c>
      <c r="F190" s="70" t="s">
        <v>1328</v>
      </c>
      <c r="G190" s="76">
        <v>9.3468500386404004E-4</v>
      </c>
      <c r="H190" s="70">
        <v>186.93700077280801</v>
      </c>
      <c r="I190" s="74" t="s">
        <v>310</v>
      </c>
      <c r="L190" s="73">
        <v>46311.512175925927</v>
      </c>
      <c r="M190" s="70" t="s">
        <v>541</v>
      </c>
      <c r="N190" s="70" t="s">
        <v>1328</v>
      </c>
      <c r="O190" s="70">
        <v>7.778174593052023E-2</v>
      </c>
      <c r="P190" s="70">
        <v>7.7781745930520216E-2</v>
      </c>
      <c r="Q190" s="70">
        <v>3.1415926535897931E-4</v>
      </c>
      <c r="R190" s="70" t="s">
        <v>596</v>
      </c>
      <c r="S190" s="70"/>
      <c r="T190" s="70"/>
      <c r="U190" s="70">
        <v>0.02</v>
      </c>
      <c r="V190" s="70">
        <v>0</v>
      </c>
      <c r="W190" s="70">
        <v>0</v>
      </c>
      <c r="X190" s="70">
        <v>0</v>
      </c>
      <c r="Y190" s="70">
        <v>0</v>
      </c>
      <c r="Z190" s="202" t="s">
        <v>2534</v>
      </c>
      <c r="AM190" s="128"/>
      <c r="AN190" s="128"/>
      <c r="AO190" s="128"/>
      <c r="AP190" s="128"/>
      <c r="AQ190" s="128"/>
      <c r="AR190" s="128"/>
      <c r="AS190" s="128"/>
      <c r="AT190" s="128"/>
      <c r="AU190" s="128"/>
      <c r="AV190" s="73">
        <v>46311.512175925927</v>
      </c>
      <c r="AW190" s="70" t="s">
        <v>1343</v>
      </c>
      <c r="AX190" s="70" t="s">
        <v>1407</v>
      </c>
      <c r="AY190" s="70">
        <v>5.1666666666666658E-4</v>
      </c>
      <c r="AZ190" s="70" t="s">
        <v>1388</v>
      </c>
      <c r="BA190" s="74" t="s">
        <v>1408</v>
      </c>
    </row>
    <row r="191" spans="1:53" ht="15" customHeight="1" x14ac:dyDescent="0.25">
      <c r="A191" s="73">
        <v>46311.512175925927</v>
      </c>
      <c r="B191" s="70">
        <v>1</v>
      </c>
      <c r="C191" s="70" t="s">
        <v>298</v>
      </c>
      <c r="D191" s="70" t="s">
        <v>612</v>
      </c>
      <c r="E191" s="70" t="s">
        <v>1329</v>
      </c>
      <c r="F191" s="70" t="s">
        <v>1328</v>
      </c>
      <c r="G191" s="76">
        <v>1.6392741053972691E-3</v>
      </c>
      <c r="H191" s="70">
        <v>327.85482107945381</v>
      </c>
      <c r="I191" s="74" t="s">
        <v>310</v>
      </c>
      <c r="L191" s="73">
        <v>46311.512175925927</v>
      </c>
      <c r="M191" s="70" t="s">
        <v>1329</v>
      </c>
      <c r="N191" s="70" t="s">
        <v>1328</v>
      </c>
      <c r="O191" s="70">
        <v>6.7353349460230752E-18</v>
      </c>
      <c r="P191" s="70">
        <v>0.11</v>
      </c>
      <c r="Q191" s="70">
        <v>3.1415926535897931E-4</v>
      </c>
      <c r="R191" s="70" t="s">
        <v>596</v>
      </c>
      <c r="S191" s="70"/>
      <c r="T191" s="70"/>
      <c r="U191" s="70">
        <v>0.02</v>
      </c>
      <c r="V191" s="70">
        <v>0</v>
      </c>
      <c r="W191" s="70">
        <v>0</v>
      </c>
      <c r="X191" s="70">
        <v>0</v>
      </c>
      <c r="Y191" s="70">
        <v>0</v>
      </c>
      <c r="Z191" s="202" t="s">
        <v>2535</v>
      </c>
      <c r="AM191" s="128"/>
      <c r="AN191" s="128"/>
      <c r="AO191" s="128"/>
      <c r="AP191" s="128"/>
      <c r="AQ191" s="128"/>
      <c r="AR191" s="128"/>
      <c r="AS191" s="128"/>
      <c r="AT191" s="128"/>
      <c r="AU191" s="128"/>
      <c r="AV191" s="73">
        <v>46311.512175925927</v>
      </c>
      <c r="AW191" s="70" t="s">
        <v>1343</v>
      </c>
      <c r="AX191" s="70" t="s">
        <v>1409</v>
      </c>
      <c r="AY191" s="70">
        <v>5.1666666666666636E-4</v>
      </c>
      <c r="AZ191" s="70" t="s">
        <v>1388</v>
      </c>
      <c r="BA191" s="74" t="s">
        <v>1410</v>
      </c>
    </row>
    <row r="192" spans="1:53" ht="15" customHeight="1" x14ac:dyDescent="0.25">
      <c r="A192" s="73">
        <v>46311.512175925927</v>
      </c>
      <c r="B192" s="70">
        <v>1</v>
      </c>
      <c r="C192" s="70" t="s">
        <v>298</v>
      </c>
      <c r="D192" s="70" t="s">
        <v>612</v>
      </c>
      <c r="E192" s="70" t="s">
        <v>1330</v>
      </c>
      <c r="F192" s="70" t="s">
        <v>1328</v>
      </c>
      <c r="G192" s="76">
        <v>9.3468500386392306E-4</v>
      </c>
      <c r="H192" s="70">
        <v>186.93700077278461</v>
      </c>
      <c r="I192" s="74" t="s">
        <v>310</v>
      </c>
      <c r="L192" s="73">
        <v>46311.512175925927</v>
      </c>
      <c r="M192" s="70" t="s">
        <v>1330</v>
      </c>
      <c r="N192" s="70" t="s">
        <v>1328</v>
      </c>
      <c r="O192" s="70">
        <v>-7.7781745930520216E-2</v>
      </c>
      <c r="P192" s="70">
        <v>7.778174593052023E-2</v>
      </c>
      <c r="Q192" s="70">
        <v>3.1415926535897931E-4</v>
      </c>
      <c r="R192" s="70" t="s">
        <v>596</v>
      </c>
      <c r="S192" s="70"/>
      <c r="T192" s="70"/>
      <c r="U192" s="70">
        <v>0.02</v>
      </c>
      <c r="V192" s="70">
        <v>0</v>
      </c>
      <c r="W192" s="70">
        <v>0</v>
      </c>
      <c r="X192" s="70">
        <v>0</v>
      </c>
      <c r="Y192" s="70">
        <v>0</v>
      </c>
      <c r="Z192" s="202" t="s">
        <v>2536</v>
      </c>
      <c r="AM192" s="128"/>
      <c r="AN192" s="128"/>
      <c r="AO192" s="128"/>
      <c r="AP192" s="128"/>
      <c r="AQ192" s="128"/>
      <c r="AR192" s="128"/>
      <c r="AS192" s="128"/>
      <c r="AT192" s="128"/>
      <c r="AU192" s="128"/>
      <c r="AV192" s="73">
        <v>46311.512175925927</v>
      </c>
      <c r="AW192" s="70" t="s">
        <v>1343</v>
      </c>
      <c r="AX192" s="70" t="s">
        <v>1411</v>
      </c>
      <c r="AY192" s="70">
        <v>8.0363756341607959E-2</v>
      </c>
      <c r="AZ192" s="70" t="s">
        <v>270</v>
      </c>
      <c r="BA192" s="74" t="s">
        <v>1412</v>
      </c>
    </row>
    <row r="193" spans="1:53" ht="15" customHeight="1" x14ac:dyDescent="0.25">
      <c r="A193" s="73">
        <v>46311.512175925927</v>
      </c>
      <c r="B193" s="70">
        <v>1</v>
      </c>
      <c r="C193" s="70" t="s">
        <v>298</v>
      </c>
      <c r="D193" s="70" t="s">
        <v>612</v>
      </c>
      <c r="E193" s="70" t="s">
        <v>1331</v>
      </c>
      <c r="F193" s="70" t="s">
        <v>1328</v>
      </c>
      <c r="G193" s="76">
        <v>-7.6634356095803724E-4</v>
      </c>
      <c r="H193" s="70">
        <v>-153.26871219160745</v>
      </c>
      <c r="I193" s="74" t="s">
        <v>309</v>
      </c>
      <c r="L193" s="73">
        <v>46311.512175925927</v>
      </c>
      <c r="M193" s="70" t="s">
        <v>1331</v>
      </c>
      <c r="N193" s="70" t="s">
        <v>1328</v>
      </c>
      <c r="O193" s="70">
        <v>-0.11</v>
      </c>
      <c r="P193" s="70">
        <v>1.347066989204615E-17</v>
      </c>
      <c r="Q193" s="70">
        <v>3.1415926535897931E-4</v>
      </c>
      <c r="R193" s="70" t="s">
        <v>596</v>
      </c>
      <c r="S193" s="70"/>
      <c r="T193" s="70"/>
      <c r="U193" s="70">
        <v>0.02</v>
      </c>
      <c r="V193" s="70">
        <v>0</v>
      </c>
      <c r="W193" s="70">
        <v>0</v>
      </c>
      <c r="X193" s="70">
        <v>0</v>
      </c>
      <c r="Y193" s="70">
        <v>0</v>
      </c>
      <c r="Z193" s="202" t="s">
        <v>2537</v>
      </c>
      <c r="AM193" s="128"/>
      <c r="AN193" s="128"/>
      <c r="AO193" s="128"/>
      <c r="AP193" s="128"/>
      <c r="AQ193" s="128"/>
      <c r="AR193" s="128"/>
      <c r="AS193" s="128"/>
      <c r="AT193" s="128"/>
      <c r="AU193" s="128"/>
      <c r="AV193" s="73">
        <v>46311.512175925927</v>
      </c>
      <c r="AW193" s="70" t="s">
        <v>1343</v>
      </c>
      <c r="AX193" s="70" t="s">
        <v>1413</v>
      </c>
      <c r="AY193" s="70">
        <v>8.0363756341607945E-2</v>
      </c>
      <c r="AZ193" s="70" t="s">
        <v>270</v>
      </c>
      <c r="BA193" s="74" t="s">
        <v>1414</v>
      </c>
    </row>
    <row r="194" spans="1:53" ht="15" customHeight="1" x14ac:dyDescent="0.25">
      <c r="A194" s="73">
        <v>46311.512175925927</v>
      </c>
      <c r="B194" s="70">
        <v>1</v>
      </c>
      <c r="C194" s="70" t="s">
        <v>298</v>
      </c>
      <c r="D194" s="70" t="s">
        <v>612</v>
      </c>
      <c r="E194" s="70" t="s">
        <v>1332</v>
      </c>
      <c r="F194" s="70" t="s">
        <v>1328</v>
      </c>
      <c r="G194" s="76">
        <v>-2.4673721257799492E-3</v>
      </c>
      <c r="H194" s="70">
        <v>-350.14347442515594</v>
      </c>
      <c r="I194" s="74" t="s">
        <v>309</v>
      </c>
      <c r="L194" s="73">
        <v>46311.512175925927</v>
      </c>
      <c r="M194" s="70" t="s">
        <v>1332</v>
      </c>
      <c r="N194" s="70" t="s">
        <v>1328</v>
      </c>
      <c r="O194" s="70">
        <v>-7.7781745930520244E-2</v>
      </c>
      <c r="P194" s="70">
        <v>-7.7781745930520216E-2</v>
      </c>
      <c r="Q194" s="70">
        <v>3.1415926535897931E-4</v>
      </c>
      <c r="R194" s="70" t="s">
        <v>596</v>
      </c>
      <c r="S194" s="70"/>
      <c r="T194" s="70"/>
      <c r="U194" s="70">
        <v>0.02</v>
      </c>
      <c r="V194" s="70">
        <v>0</v>
      </c>
      <c r="W194" s="70">
        <v>0</v>
      </c>
      <c r="X194" s="70">
        <v>0</v>
      </c>
      <c r="Y194" s="70">
        <v>0</v>
      </c>
      <c r="Z194" s="202" t="s">
        <v>2538</v>
      </c>
      <c r="AM194" s="128"/>
      <c r="AN194" s="128"/>
      <c r="AO194" s="128"/>
      <c r="AP194" s="128"/>
      <c r="AQ194" s="128"/>
      <c r="AR194" s="128"/>
      <c r="AS194" s="128"/>
      <c r="AT194" s="128"/>
      <c r="AU194" s="128"/>
      <c r="AV194" s="73">
        <v>46311.512175925927</v>
      </c>
      <c r="AW194" s="70" t="s">
        <v>1343</v>
      </c>
      <c r="AX194" s="70" t="s">
        <v>1415</v>
      </c>
      <c r="AY194" s="70">
        <v>4.3055555555555521E-2</v>
      </c>
      <c r="AZ194" s="70" t="s">
        <v>270</v>
      </c>
      <c r="BA194" s="74" t="s">
        <v>1416</v>
      </c>
    </row>
    <row r="195" spans="1:53" ht="15" customHeight="1" x14ac:dyDescent="0.25">
      <c r="A195" s="73">
        <v>46311.512175925927</v>
      </c>
      <c r="B195" s="70">
        <v>1</v>
      </c>
      <c r="C195" s="70" t="s">
        <v>298</v>
      </c>
      <c r="D195" s="70" t="s">
        <v>612</v>
      </c>
      <c r="E195" s="70" t="s">
        <v>1333</v>
      </c>
      <c r="F195" s="70" t="s">
        <v>1328</v>
      </c>
      <c r="G195" s="76">
        <v>-3.1719612273131779E-3</v>
      </c>
      <c r="H195" s="70">
        <v>-350.28439224546258</v>
      </c>
      <c r="I195" s="74" t="s">
        <v>309</v>
      </c>
      <c r="L195" s="73">
        <v>46311.512175925927</v>
      </c>
      <c r="M195" s="70" t="s">
        <v>1333</v>
      </c>
      <c r="N195" s="70" t="s">
        <v>1328</v>
      </c>
      <c r="O195" s="70">
        <v>-2.0206004838069226E-17</v>
      </c>
      <c r="P195" s="70">
        <v>-0.11</v>
      </c>
      <c r="Q195" s="70">
        <v>3.1415926535897931E-4</v>
      </c>
      <c r="R195" s="70" t="s">
        <v>596</v>
      </c>
      <c r="S195" s="70"/>
      <c r="T195" s="70"/>
      <c r="U195" s="70">
        <v>0.02</v>
      </c>
      <c r="V195" s="70">
        <v>0</v>
      </c>
      <c r="W195" s="70">
        <v>0</v>
      </c>
      <c r="X195" s="70">
        <v>0</v>
      </c>
      <c r="Y195" s="70">
        <v>0</v>
      </c>
      <c r="Z195" s="202" t="s">
        <v>2539</v>
      </c>
      <c r="AM195" s="128"/>
      <c r="AN195" s="128"/>
      <c r="AO195" s="128"/>
      <c r="AP195" s="128"/>
      <c r="AQ195" s="128"/>
      <c r="AR195" s="128"/>
      <c r="AS195" s="128"/>
      <c r="AT195" s="128"/>
      <c r="AU195" s="128"/>
      <c r="AV195" s="73">
        <v>46311.512175925927</v>
      </c>
      <c r="AW195" s="70" t="s">
        <v>1343</v>
      </c>
      <c r="AX195" s="70" t="s">
        <v>1417</v>
      </c>
      <c r="AY195" s="70">
        <v>4.3055555555555521E-2</v>
      </c>
      <c r="AZ195" s="70" t="s">
        <v>270</v>
      </c>
      <c r="BA195" s="74" t="s">
        <v>1418</v>
      </c>
    </row>
    <row r="196" spans="1:53" ht="15" customHeight="1" x14ac:dyDescent="0.25">
      <c r="A196" s="73">
        <v>46311.512175925927</v>
      </c>
      <c r="B196" s="70">
        <v>1</v>
      </c>
      <c r="C196" s="70" t="s">
        <v>298</v>
      </c>
      <c r="D196" s="70" t="s">
        <v>612</v>
      </c>
      <c r="E196" s="70" t="s">
        <v>1334</v>
      </c>
      <c r="F196" s="70" t="s">
        <v>1328</v>
      </c>
      <c r="G196" s="76">
        <v>-2.4673721257798325E-3</v>
      </c>
      <c r="H196" s="70">
        <v>-350.14347442515594</v>
      </c>
      <c r="I196" s="74" t="s">
        <v>309</v>
      </c>
      <c r="L196" s="73">
        <v>46311.512175925927</v>
      </c>
      <c r="M196" s="70" t="s">
        <v>1334</v>
      </c>
      <c r="N196" s="70" t="s">
        <v>1328</v>
      </c>
      <c r="O196" s="70">
        <v>7.7781745930520202E-2</v>
      </c>
      <c r="P196" s="70">
        <v>-7.7781745930520244E-2</v>
      </c>
      <c r="Q196" s="70">
        <v>3.1415926535897931E-4</v>
      </c>
      <c r="R196" s="70" t="s">
        <v>596</v>
      </c>
      <c r="S196" s="70"/>
      <c r="T196" s="70"/>
      <c r="U196" s="70">
        <v>0.02</v>
      </c>
      <c r="V196" s="70">
        <v>0</v>
      </c>
      <c r="W196" s="70">
        <v>0</v>
      </c>
      <c r="X196" s="70">
        <v>0</v>
      </c>
      <c r="Y196" s="70">
        <v>0</v>
      </c>
      <c r="Z196" s="202" t="s">
        <v>2540</v>
      </c>
      <c r="AM196" s="128"/>
      <c r="AN196" s="128"/>
      <c r="AO196" s="128"/>
      <c r="AP196" s="128"/>
      <c r="AQ196" s="128"/>
      <c r="AR196" s="128"/>
      <c r="AS196" s="128"/>
      <c r="AT196" s="128"/>
      <c r="AU196" s="128"/>
      <c r="AV196" s="73">
        <v>46311.512175925927</v>
      </c>
      <c r="AW196" s="70" t="s">
        <v>1343</v>
      </c>
      <c r="AX196" s="70" t="s">
        <v>1419</v>
      </c>
      <c r="AY196" s="70">
        <v>4.3055555555555555E-2</v>
      </c>
      <c r="AZ196" s="70" t="s">
        <v>270</v>
      </c>
      <c r="BA196" s="74" t="s">
        <v>1420</v>
      </c>
    </row>
    <row r="197" spans="1:53" ht="15" customHeight="1" x14ac:dyDescent="0.25">
      <c r="A197" s="73"/>
      <c r="B197" s="70"/>
      <c r="C197" s="70"/>
      <c r="D197" s="70"/>
      <c r="E197" s="70"/>
      <c r="F197" s="70"/>
      <c r="G197" s="76"/>
      <c r="H197" s="70"/>
      <c r="I197" s="74"/>
      <c r="AM197" s="128"/>
      <c r="AN197" s="128"/>
      <c r="AO197" s="128"/>
      <c r="AP197" s="128"/>
      <c r="AQ197" s="128"/>
      <c r="AR197" s="128"/>
      <c r="AS197" s="128"/>
      <c r="AT197" s="128"/>
      <c r="AU197" s="128"/>
      <c r="AV197" s="73">
        <v>46311.512175925927</v>
      </c>
      <c r="AW197" s="70" t="s">
        <v>1343</v>
      </c>
      <c r="AX197" s="70" t="s">
        <v>1421</v>
      </c>
      <c r="AY197" s="70">
        <v>4.3055555555555555E-2</v>
      </c>
      <c r="AZ197" s="70" t="s">
        <v>270</v>
      </c>
      <c r="BA197" s="74" t="s">
        <v>1422</v>
      </c>
    </row>
    <row r="198" spans="1:53" ht="15" customHeight="1" x14ac:dyDescent="0.25">
      <c r="A198" s="73"/>
      <c r="B198" s="70"/>
      <c r="C198" s="70"/>
      <c r="D198" s="70"/>
      <c r="E198" s="70"/>
      <c r="F198" s="70"/>
      <c r="G198" s="76"/>
      <c r="H198" s="70"/>
      <c r="I198" s="74"/>
      <c r="AM198" s="128"/>
      <c r="AN198" s="128"/>
      <c r="AO198" s="128"/>
      <c r="AP198" s="128"/>
      <c r="AQ198" s="128"/>
      <c r="AR198" s="128"/>
      <c r="AS198" s="128"/>
      <c r="AT198" s="128"/>
      <c r="AU198" s="128"/>
      <c r="AV198" s="73">
        <v>46311.512175925927</v>
      </c>
      <c r="AW198" s="70" t="s">
        <v>1343</v>
      </c>
      <c r="AX198" s="70" t="s">
        <v>1423</v>
      </c>
      <c r="AY198" s="70">
        <v>4.3055555555555521E-2</v>
      </c>
      <c r="AZ198" s="70" t="s">
        <v>270</v>
      </c>
      <c r="BA198" s="74" t="s">
        <v>1424</v>
      </c>
    </row>
    <row r="199" spans="1:53" ht="15" customHeight="1" x14ac:dyDescent="0.25">
      <c r="A199" s="73"/>
      <c r="B199" s="70"/>
      <c r="C199" s="70"/>
      <c r="D199" s="70"/>
      <c r="E199" s="70"/>
      <c r="F199" s="70"/>
      <c r="G199" s="76"/>
      <c r="H199" s="70"/>
      <c r="I199" s="74"/>
      <c r="AM199" s="128"/>
      <c r="AN199" s="128"/>
      <c r="AO199" s="128"/>
      <c r="AP199" s="128"/>
      <c r="AQ199" s="128"/>
      <c r="AR199" s="128"/>
      <c r="AS199" s="128"/>
      <c r="AT199" s="128"/>
      <c r="AU199" s="128"/>
      <c r="AV199" s="73">
        <v>46311.512175925927</v>
      </c>
      <c r="AW199" s="70" t="s">
        <v>1343</v>
      </c>
      <c r="AX199" s="70" t="s">
        <v>1425</v>
      </c>
      <c r="AY199" s="70">
        <v>4.3055555555555521E-2</v>
      </c>
      <c r="AZ199" s="70" t="s">
        <v>270</v>
      </c>
      <c r="BA199" s="74" t="s">
        <v>1426</v>
      </c>
    </row>
    <row r="200" spans="1:53" ht="15" customHeight="1" x14ac:dyDescent="0.25">
      <c r="A200" s="73"/>
      <c r="B200" s="70"/>
      <c r="C200" s="70"/>
      <c r="D200" s="70"/>
      <c r="E200" s="70"/>
      <c r="F200" s="70"/>
      <c r="G200" s="76"/>
      <c r="H200" s="70"/>
      <c r="I200" s="74"/>
      <c r="AM200" s="128"/>
      <c r="AN200" s="128"/>
      <c r="AO200" s="128"/>
      <c r="AP200" s="128"/>
      <c r="AQ200" s="128"/>
      <c r="AR200" s="128"/>
      <c r="AS200" s="128"/>
      <c r="AT200" s="128"/>
      <c r="AU200" s="128"/>
      <c r="AV200" s="73">
        <v>46311.512175925927</v>
      </c>
      <c r="AW200" s="70" t="s">
        <v>1343</v>
      </c>
      <c r="AX200" s="70" t="s">
        <v>1427</v>
      </c>
      <c r="AY200" s="70">
        <v>4.3055555555555555E-2</v>
      </c>
      <c r="AZ200" s="70" t="s">
        <v>270</v>
      </c>
      <c r="BA200" s="74" t="s">
        <v>1428</v>
      </c>
    </row>
    <row r="201" spans="1:53" ht="15" customHeight="1" x14ac:dyDescent="0.25">
      <c r="A201" s="73"/>
      <c r="B201" s="70"/>
      <c r="C201" s="70"/>
      <c r="D201" s="70"/>
      <c r="E201" s="70"/>
      <c r="F201" s="70"/>
      <c r="G201" s="76"/>
      <c r="H201" s="70"/>
      <c r="I201" s="74"/>
      <c r="AM201" s="128"/>
      <c r="AN201" s="128"/>
      <c r="AO201" s="128"/>
      <c r="AP201" s="128"/>
      <c r="AQ201" s="128"/>
      <c r="AR201" s="128"/>
      <c r="AS201" s="128"/>
      <c r="AT201" s="128"/>
      <c r="AU201" s="128"/>
      <c r="AV201" s="73">
        <v>46311.512175925927</v>
      </c>
      <c r="AW201" s="70" t="s">
        <v>1343</v>
      </c>
      <c r="AX201" s="70" t="s">
        <v>1429</v>
      </c>
      <c r="AY201" s="70">
        <v>4.3055555555555555E-2</v>
      </c>
      <c r="AZ201" s="70" t="s">
        <v>270</v>
      </c>
      <c r="BA201" s="74" t="s">
        <v>1430</v>
      </c>
    </row>
    <row r="202" spans="1:53" ht="15" customHeight="1" x14ac:dyDescent="0.25">
      <c r="A202" s="73"/>
      <c r="B202" s="70"/>
      <c r="C202" s="70"/>
      <c r="D202" s="70"/>
      <c r="E202" s="70"/>
      <c r="F202" s="70"/>
      <c r="G202" s="76"/>
      <c r="H202" s="70"/>
      <c r="I202" s="74"/>
      <c r="AM202" s="128"/>
      <c r="AN202" s="128"/>
      <c r="AO202" s="128"/>
      <c r="AP202" s="128"/>
      <c r="AQ202" s="128"/>
      <c r="AR202" s="128"/>
      <c r="AS202" s="128"/>
      <c r="AT202" s="128"/>
      <c r="AU202" s="128"/>
      <c r="AV202" s="73">
        <v>46311.512175925927</v>
      </c>
      <c r="AW202" s="70" t="s">
        <v>1343</v>
      </c>
      <c r="AX202" s="70" t="s">
        <v>1431</v>
      </c>
      <c r="AY202" s="70">
        <v>9.2953028171724059E-2</v>
      </c>
      <c r="AZ202" s="70" t="s">
        <v>273</v>
      </c>
      <c r="BA202" s="74" t="s">
        <v>1432</v>
      </c>
    </row>
    <row r="203" spans="1:53" ht="15" customHeight="1" x14ac:dyDescent="0.25">
      <c r="A203" s="73"/>
      <c r="B203" s="70"/>
      <c r="C203" s="70"/>
      <c r="D203" s="70"/>
      <c r="E203" s="70"/>
      <c r="F203" s="70"/>
      <c r="G203" s="76"/>
      <c r="H203" s="70"/>
      <c r="I203" s="74"/>
      <c r="AM203" s="128"/>
      <c r="AN203" s="128"/>
      <c r="AO203" s="128"/>
      <c r="AP203" s="128"/>
      <c r="AQ203" s="128"/>
      <c r="AR203" s="128"/>
      <c r="AS203" s="128"/>
      <c r="AT203" s="128"/>
      <c r="AU203" s="128"/>
      <c r="AV203" s="73">
        <v>46311.512175925927</v>
      </c>
      <c r="AW203" s="70" t="s">
        <v>1343</v>
      </c>
      <c r="AX203" s="70" t="s">
        <v>1433</v>
      </c>
      <c r="AY203" s="70">
        <v>-4.1683306227977854E-19</v>
      </c>
      <c r="AZ203" s="70" t="s">
        <v>270</v>
      </c>
      <c r="BA203" s="74" t="s">
        <v>1434</v>
      </c>
    </row>
    <row r="204" spans="1:53" ht="15" customHeight="1" x14ac:dyDescent="0.25">
      <c r="A204" s="73"/>
      <c r="B204" s="70"/>
      <c r="C204" s="70"/>
      <c r="D204" s="70"/>
      <c r="E204" s="70"/>
      <c r="F204" s="70"/>
      <c r="G204" s="76"/>
      <c r="H204" s="70"/>
      <c r="I204" s="74"/>
      <c r="AM204" s="128"/>
      <c r="AN204" s="128"/>
      <c r="AO204" s="128"/>
      <c r="AP204" s="128"/>
      <c r="AQ204" s="128"/>
      <c r="AR204" s="128"/>
      <c r="AS204" s="128"/>
      <c r="AT204" s="128"/>
      <c r="AU204" s="128"/>
      <c r="AV204" s="73">
        <v>46311.512175925927</v>
      </c>
      <c r="AW204" s="70" t="s">
        <v>1343</v>
      </c>
      <c r="AX204" s="70" t="s">
        <v>1435</v>
      </c>
      <c r="AY204" s="70">
        <v>-1.268921480624303E-20</v>
      </c>
      <c r="AZ204" s="70" t="s">
        <v>270</v>
      </c>
      <c r="BA204" s="74" t="s">
        <v>1436</v>
      </c>
    </row>
    <row r="205" spans="1:53" ht="15" customHeight="1" x14ac:dyDescent="0.25">
      <c r="A205" s="73"/>
      <c r="B205" s="70"/>
      <c r="C205" s="70"/>
      <c r="D205" s="70"/>
      <c r="E205" s="70"/>
      <c r="F205" s="70"/>
      <c r="G205" s="76"/>
      <c r="H205" s="70"/>
      <c r="I205" s="74"/>
      <c r="AM205" s="128"/>
      <c r="AN205" s="128"/>
      <c r="AO205" s="128"/>
      <c r="AP205" s="128"/>
      <c r="AQ205" s="128"/>
      <c r="AR205" s="128"/>
      <c r="AS205" s="128"/>
      <c r="AT205" s="128"/>
      <c r="AU205" s="128"/>
      <c r="AV205" s="73">
        <v>46311.512175925927</v>
      </c>
      <c r="AW205" s="70" t="s">
        <v>1343</v>
      </c>
      <c r="AX205" s="70" t="s">
        <v>1437</v>
      </c>
      <c r="AY205" s="70">
        <v>5.9535631280989041E-4</v>
      </c>
      <c r="AZ205" s="70" t="s">
        <v>1388</v>
      </c>
      <c r="BA205" s="74" t="s">
        <v>1438</v>
      </c>
    </row>
    <row r="206" spans="1:53" ht="15" customHeight="1" x14ac:dyDescent="0.25">
      <c r="A206" s="73"/>
      <c r="B206" s="70"/>
      <c r="C206" s="70"/>
      <c r="D206" s="70"/>
      <c r="E206" s="70"/>
      <c r="F206" s="70"/>
      <c r="G206" s="76"/>
      <c r="H206" s="70"/>
      <c r="I206" s="74"/>
      <c r="AM206" s="128"/>
      <c r="AN206" s="128"/>
      <c r="AO206" s="128"/>
      <c r="AP206" s="128"/>
      <c r="AQ206" s="128"/>
      <c r="AR206" s="128"/>
      <c r="AS206" s="128"/>
      <c r="AT206" s="128"/>
      <c r="AU206" s="128"/>
      <c r="AV206" s="73">
        <v>46311.512175925927</v>
      </c>
      <c r="AW206" s="70" t="s">
        <v>1343</v>
      </c>
      <c r="AX206" s="70" t="s">
        <v>1439</v>
      </c>
      <c r="AY206" s="70">
        <v>5.953563128098902E-4</v>
      </c>
      <c r="AZ206" s="70" t="s">
        <v>1388</v>
      </c>
      <c r="BA206" s="74" t="s">
        <v>1440</v>
      </c>
    </row>
    <row r="207" spans="1:53" ht="15" customHeight="1" x14ac:dyDescent="0.25">
      <c r="A207" s="73"/>
      <c r="B207" s="70"/>
      <c r="C207" s="70"/>
      <c r="D207" s="70"/>
      <c r="E207" s="70"/>
      <c r="F207" s="70"/>
      <c r="G207" s="76"/>
      <c r="H207" s="70"/>
      <c r="I207" s="74"/>
      <c r="AM207" s="128"/>
      <c r="AN207" s="128"/>
      <c r="AO207" s="128"/>
      <c r="AP207" s="128"/>
      <c r="AQ207" s="128"/>
      <c r="AR207" s="128"/>
      <c r="AS207" s="128"/>
      <c r="AT207" s="128"/>
      <c r="AU207" s="128"/>
      <c r="AV207" s="73">
        <v>46311.512175925927</v>
      </c>
      <c r="AW207" s="70" t="s">
        <v>1343</v>
      </c>
      <c r="AX207" s="70" t="s">
        <v>1441</v>
      </c>
      <c r="AY207" s="70">
        <v>5.8062141761183741E-21</v>
      </c>
      <c r="AZ207" s="70" t="s">
        <v>1388</v>
      </c>
      <c r="BA207" s="74" t="s">
        <v>1442</v>
      </c>
    </row>
    <row r="208" spans="1:53" ht="15" customHeight="1" x14ac:dyDescent="0.25">
      <c r="A208" s="73"/>
      <c r="B208" s="70"/>
      <c r="C208" s="70"/>
      <c r="D208" s="70"/>
      <c r="E208" s="70"/>
      <c r="F208" s="70"/>
      <c r="G208" s="76"/>
      <c r="H208" s="70"/>
      <c r="I208" s="74"/>
      <c r="AM208" s="128"/>
      <c r="AN208" s="128"/>
      <c r="AO208" s="128"/>
      <c r="AP208" s="128"/>
      <c r="AQ208" s="128"/>
      <c r="AR208" s="128"/>
      <c r="AS208" s="128"/>
      <c r="AT208" s="128"/>
      <c r="AU208" s="128"/>
      <c r="AV208" s="73">
        <v>46311.512175925927</v>
      </c>
      <c r="AW208" s="70" t="s">
        <v>1343</v>
      </c>
      <c r="AX208" s="70" t="s">
        <v>1443</v>
      </c>
      <c r="AY208" s="70">
        <v>5.9535631280989041E-4</v>
      </c>
      <c r="AZ208" s="70" t="s">
        <v>1388</v>
      </c>
      <c r="BA208" s="74" t="s">
        <v>1444</v>
      </c>
    </row>
    <row r="209" spans="1:53" ht="15" customHeight="1" x14ac:dyDescent="0.25">
      <c r="A209" s="73"/>
      <c r="B209" s="70"/>
      <c r="C209" s="70"/>
      <c r="D209" s="70"/>
      <c r="E209" s="70"/>
      <c r="F209" s="70"/>
      <c r="G209" s="76"/>
      <c r="H209" s="70"/>
      <c r="I209" s="74"/>
      <c r="AM209" s="128"/>
      <c r="AN209" s="128"/>
      <c r="AO209" s="128"/>
      <c r="AP209" s="128"/>
      <c r="AQ209" s="128"/>
      <c r="AR209" s="128"/>
      <c r="AS209" s="128"/>
      <c r="AT209" s="128"/>
      <c r="AU209" s="128"/>
      <c r="AV209" s="73">
        <v>46311.512175925927</v>
      </c>
      <c r="AW209" s="70" t="s">
        <v>1343</v>
      </c>
      <c r="AX209" s="70" t="s">
        <v>1445</v>
      </c>
      <c r="AY209" s="70">
        <v>5.953563128098902E-4</v>
      </c>
      <c r="AZ209" s="70" t="s">
        <v>1388</v>
      </c>
      <c r="BA209" s="74" t="s">
        <v>1446</v>
      </c>
    </row>
    <row r="210" spans="1:53" ht="15" customHeight="1" x14ac:dyDescent="0.25">
      <c r="A210" s="73"/>
      <c r="B210" s="70"/>
      <c r="C210" s="70"/>
      <c r="D210" s="70"/>
      <c r="E210" s="70"/>
      <c r="F210" s="70"/>
      <c r="G210" s="76"/>
      <c r="H210" s="70"/>
      <c r="I210" s="74"/>
      <c r="AM210" s="128"/>
      <c r="AN210" s="128"/>
      <c r="AO210" s="128"/>
      <c r="AP210" s="128"/>
      <c r="AQ210" s="128"/>
      <c r="AR210" s="128"/>
      <c r="AS210" s="128"/>
      <c r="AT210" s="128"/>
      <c r="AU210" s="128"/>
      <c r="AV210" s="73">
        <v>46311.512175925927</v>
      </c>
      <c r="AW210" s="70" t="s">
        <v>1343</v>
      </c>
      <c r="AX210" s="70" t="s">
        <v>1447</v>
      </c>
      <c r="AY210" s="70">
        <v>5.8062141761183741E-21</v>
      </c>
      <c r="AZ210" s="70" t="s">
        <v>1388</v>
      </c>
      <c r="BA210" s="74" t="s">
        <v>1448</v>
      </c>
    </row>
    <row r="211" spans="1:53" ht="15" customHeight="1" x14ac:dyDescent="0.25">
      <c r="A211" s="73"/>
      <c r="B211" s="70"/>
      <c r="C211" s="70"/>
      <c r="D211" s="70"/>
      <c r="E211" s="70"/>
      <c r="F211" s="70"/>
      <c r="G211" s="76"/>
      <c r="H211" s="70"/>
      <c r="I211" s="74"/>
      <c r="AM211" s="128"/>
      <c r="AN211" s="128"/>
      <c r="AO211" s="128"/>
      <c r="AP211" s="128"/>
      <c r="AQ211" s="128"/>
      <c r="AR211" s="128"/>
      <c r="AS211" s="128"/>
      <c r="AT211" s="128"/>
      <c r="AU211" s="128"/>
      <c r="AV211" s="73">
        <v>46311.512175925927</v>
      </c>
      <c r="AW211" s="70" t="s">
        <v>1343</v>
      </c>
      <c r="AX211" s="70" t="s">
        <v>1449</v>
      </c>
      <c r="AY211" s="70">
        <v>8.0030717450316022E-2</v>
      </c>
      <c r="AZ211" s="70" t="s">
        <v>270</v>
      </c>
      <c r="BA211" s="74" t="s">
        <v>1450</v>
      </c>
    </row>
    <row r="212" spans="1:53" ht="15" customHeight="1" x14ac:dyDescent="0.25">
      <c r="A212" s="73"/>
      <c r="B212" s="70"/>
      <c r="C212" s="70"/>
      <c r="D212" s="70"/>
      <c r="E212" s="70"/>
      <c r="F212" s="70"/>
      <c r="G212" s="76"/>
      <c r="H212" s="70"/>
      <c r="I212" s="74"/>
      <c r="AM212" s="128"/>
      <c r="AN212" s="128"/>
      <c r="AO212" s="128"/>
      <c r="AP212" s="128"/>
      <c r="AQ212" s="128"/>
      <c r="AR212" s="128"/>
      <c r="AS212" s="128"/>
      <c r="AT212" s="128"/>
      <c r="AU212" s="128"/>
      <c r="AV212" s="73">
        <v>46311.512175925927</v>
      </c>
      <c r="AW212" s="70" t="s">
        <v>1343</v>
      </c>
      <c r="AX212" s="70" t="s">
        <v>1451</v>
      </c>
      <c r="AY212" s="70">
        <v>8.0030717450316008E-2</v>
      </c>
      <c r="AZ212" s="70" t="s">
        <v>270</v>
      </c>
      <c r="BA212" s="74" t="s">
        <v>1452</v>
      </c>
    </row>
    <row r="213" spans="1:53" ht="15" customHeight="1" x14ac:dyDescent="0.25">
      <c r="A213" s="73"/>
      <c r="B213" s="70"/>
      <c r="C213" s="70"/>
      <c r="D213" s="70"/>
      <c r="E213" s="70"/>
      <c r="F213" s="70"/>
      <c r="G213" s="76"/>
      <c r="H213" s="70"/>
      <c r="I213" s="74"/>
      <c r="AM213" s="128"/>
      <c r="AN213" s="128"/>
      <c r="AO213" s="128"/>
      <c r="AP213" s="128"/>
      <c r="AQ213" s="128"/>
      <c r="AR213" s="128"/>
      <c r="AS213" s="128"/>
      <c r="AT213" s="128"/>
      <c r="AU213" s="128"/>
      <c r="AV213" s="73">
        <v>46311.512175925927</v>
      </c>
      <c r="AW213" s="70" t="s">
        <v>1343</v>
      </c>
      <c r="AX213" s="70" t="s">
        <v>1453</v>
      </c>
      <c r="AY213" s="70">
        <v>0</v>
      </c>
      <c r="AZ213" s="70" t="s">
        <v>1405</v>
      </c>
      <c r="BA213" s="74" t="s">
        <v>1454</v>
      </c>
    </row>
    <row r="214" spans="1:53" ht="15" customHeight="1" x14ac:dyDescent="0.25">
      <c r="A214" s="73"/>
      <c r="B214" s="70"/>
      <c r="C214" s="70"/>
      <c r="D214" s="70"/>
      <c r="E214" s="70"/>
      <c r="F214" s="70"/>
      <c r="G214" s="76"/>
      <c r="H214" s="70"/>
      <c r="I214" s="74"/>
      <c r="AM214" s="128"/>
      <c r="AN214" s="128"/>
      <c r="AO214" s="128"/>
      <c r="AP214" s="128"/>
      <c r="AQ214" s="128"/>
      <c r="AR214" s="128"/>
      <c r="AS214" s="128"/>
      <c r="AT214" s="128"/>
      <c r="AU214" s="128"/>
      <c r="AV214" s="73">
        <v>46311.512175925927</v>
      </c>
      <c r="AW214" s="70" t="s">
        <v>1343</v>
      </c>
      <c r="AX214" s="70" t="s">
        <v>1455</v>
      </c>
      <c r="AY214" s="70">
        <v>5.9535631280989041E-4</v>
      </c>
      <c r="AZ214" s="70" t="s">
        <v>1388</v>
      </c>
      <c r="BA214" s="74" t="s">
        <v>1456</v>
      </c>
    </row>
    <row r="215" spans="1:53" ht="15" customHeight="1" x14ac:dyDescent="0.25">
      <c r="A215" s="73"/>
      <c r="B215" s="70"/>
      <c r="C215" s="70"/>
      <c r="D215" s="70"/>
      <c r="E215" s="70"/>
      <c r="F215" s="70"/>
      <c r="G215" s="76"/>
      <c r="H215" s="70"/>
      <c r="I215" s="74"/>
      <c r="AM215" s="128"/>
      <c r="AN215" s="128"/>
      <c r="AO215" s="128"/>
      <c r="AP215" s="128"/>
      <c r="AQ215" s="128"/>
      <c r="AR215" s="128"/>
      <c r="AS215" s="128"/>
      <c r="AT215" s="128"/>
      <c r="AU215" s="128"/>
      <c r="AV215" s="73">
        <v>46311.512175925927</v>
      </c>
      <c r="AW215" s="70" t="s">
        <v>1343</v>
      </c>
      <c r="AX215" s="70" t="s">
        <v>1457</v>
      </c>
      <c r="AY215" s="70">
        <v>5.953563128098902E-4</v>
      </c>
      <c r="AZ215" s="70" t="s">
        <v>1388</v>
      </c>
      <c r="BA215" s="74" t="s">
        <v>1458</v>
      </c>
    </row>
    <row r="216" spans="1:53" ht="15" customHeight="1" x14ac:dyDescent="0.25">
      <c r="A216" s="73"/>
      <c r="B216" s="70"/>
      <c r="C216" s="70"/>
      <c r="D216" s="70"/>
      <c r="E216" s="70"/>
      <c r="F216" s="70"/>
      <c r="G216" s="76"/>
      <c r="H216" s="70"/>
      <c r="I216" s="74"/>
      <c r="AM216" s="128"/>
      <c r="AN216" s="128"/>
      <c r="AO216" s="128"/>
      <c r="AP216" s="128"/>
      <c r="AQ216" s="128"/>
      <c r="AR216" s="128"/>
      <c r="AS216" s="128"/>
      <c r="AT216" s="128"/>
      <c r="AU216" s="128"/>
      <c r="AV216" s="73">
        <v>46311.512175925927</v>
      </c>
      <c r="AW216" s="70" t="s">
        <v>1343</v>
      </c>
      <c r="AX216" s="70" t="s">
        <v>1459</v>
      </c>
      <c r="AY216" s="70">
        <v>8.0030717450316022E-2</v>
      </c>
      <c r="AZ216" s="70" t="s">
        <v>270</v>
      </c>
      <c r="BA216" s="74" t="s">
        <v>1460</v>
      </c>
    </row>
    <row r="217" spans="1:53" ht="15" customHeight="1" x14ac:dyDescent="0.25">
      <c r="A217" s="73"/>
      <c r="B217" s="70"/>
      <c r="C217" s="70"/>
      <c r="D217" s="70"/>
      <c r="E217" s="70"/>
      <c r="F217" s="70"/>
      <c r="G217" s="76"/>
      <c r="H217" s="70"/>
      <c r="I217" s="74"/>
      <c r="AM217" s="128"/>
      <c r="AN217" s="128"/>
      <c r="AO217" s="128"/>
      <c r="AP217" s="128"/>
      <c r="AQ217" s="128"/>
      <c r="AR217" s="128"/>
      <c r="AS217" s="128"/>
      <c r="AT217" s="128"/>
      <c r="AU217" s="128"/>
      <c r="AV217" s="73">
        <v>46311.512175925927</v>
      </c>
      <c r="AW217" s="70" t="s">
        <v>1343</v>
      </c>
      <c r="AX217" s="70" t="s">
        <v>1461</v>
      </c>
      <c r="AY217" s="70">
        <v>8.0030717450316008E-2</v>
      </c>
      <c r="AZ217" s="70" t="s">
        <v>270</v>
      </c>
      <c r="BA217" s="74" t="s">
        <v>1462</v>
      </c>
    </row>
    <row r="218" spans="1:53" ht="15" customHeight="1" x14ac:dyDescent="0.25">
      <c r="A218" s="73"/>
      <c r="B218" s="70"/>
      <c r="C218" s="70"/>
      <c r="D218" s="70"/>
      <c r="E218" s="70"/>
      <c r="F218" s="70"/>
      <c r="G218" s="76"/>
      <c r="H218" s="70"/>
      <c r="I218" s="74"/>
      <c r="AM218" s="128"/>
      <c r="AN218" s="128"/>
      <c r="AO218" s="128"/>
      <c r="AP218" s="128"/>
      <c r="AQ218" s="128"/>
      <c r="AR218" s="128"/>
      <c r="AS218" s="128"/>
      <c r="AT218" s="128"/>
      <c r="AU218" s="128"/>
      <c r="AV218" s="73">
        <v>46311.512175925927</v>
      </c>
      <c r="AW218" s="70" t="s">
        <v>1343</v>
      </c>
      <c r="AX218" s="70" t="s">
        <v>1463</v>
      </c>
      <c r="AY218" s="70">
        <v>4.269943823741542E-2</v>
      </c>
      <c r="AZ218" s="70" t="s">
        <v>270</v>
      </c>
      <c r="BA218" s="74" t="s">
        <v>1464</v>
      </c>
    </row>
    <row r="219" spans="1:53" ht="15" customHeight="1" x14ac:dyDescent="0.25">
      <c r="A219" s="73"/>
      <c r="B219" s="70"/>
      <c r="C219" s="70"/>
      <c r="D219" s="70"/>
      <c r="E219" s="70"/>
      <c r="F219" s="70"/>
      <c r="G219" s="76"/>
      <c r="H219" s="70"/>
      <c r="I219" s="74"/>
      <c r="AM219" s="128"/>
      <c r="AN219" s="128"/>
      <c r="AO219" s="128"/>
      <c r="AP219" s="128"/>
      <c r="AQ219" s="128"/>
      <c r="AR219" s="128"/>
      <c r="AS219" s="128"/>
      <c r="AT219" s="128"/>
      <c r="AU219" s="128"/>
      <c r="AV219" s="73">
        <v>46311.512175925927</v>
      </c>
      <c r="AW219" s="70" t="s">
        <v>1343</v>
      </c>
      <c r="AX219" s="70" t="s">
        <v>1465</v>
      </c>
      <c r="AY219" s="70">
        <v>4.269943823741542E-2</v>
      </c>
      <c r="AZ219" s="70" t="s">
        <v>270</v>
      </c>
      <c r="BA219" s="74" t="s">
        <v>1466</v>
      </c>
    </row>
    <row r="220" spans="1:53" ht="15" customHeight="1" x14ac:dyDescent="0.25">
      <c r="A220" s="73"/>
      <c r="B220" s="70"/>
      <c r="C220" s="70"/>
      <c r="D220" s="70"/>
      <c r="E220" s="70"/>
      <c r="F220" s="70"/>
      <c r="G220" s="76"/>
      <c r="H220" s="70"/>
      <c r="I220" s="74"/>
      <c r="AM220" s="128"/>
      <c r="AN220" s="128"/>
      <c r="AO220" s="128"/>
      <c r="AP220" s="128"/>
      <c r="AQ220" s="128"/>
      <c r="AR220" s="128"/>
      <c r="AS220" s="128"/>
      <c r="AT220" s="128"/>
      <c r="AU220" s="128"/>
      <c r="AV220" s="73">
        <v>46311.512175925927</v>
      </c>
      <c r="AW220" s="70" t="s">
        <v>1343</v>
      </c>
      <c r="AX220" s="70" t="s">
        <v>1467</v>
      </c>
      <c r="AY220" s="70">
        <v>4.2699438237415441E-2</v>
      </c>
      <c r="AZ220" s="70" t="s">
        <v>270</v>
      </c>
      <c r="BA220" s="74" t="s">
        <v>1468</v>
      </c>
    </row>
    <row r="221" spans="1:53" ht="15" customHeight="1" x14ac:dyDescent="0.25">
      <c r="A221" s="73"/>
      <c r="B221" s="70"/>
      <c r="C221" s="70"/>
      <c r="D221" s="70"/>
      <c r="E221" s="70"/>
      <c r="F221" s="70"/>
      <c r="G221" s="76"/>
      <c r="H221" s="70"/>
      <c r="I221" s="74"/>
      <c r="AM221" s="128"/>
      <c r="AN221" s="128"/>
      <c r="AO221" s="128"/>
      <c r="AP221" s="128"/>
      <c r="AQ221" s="128"/>
      <c r="AR221" s="128"/>
      <c r="AS221" s="128"/>
      <c r="AT221" s="128"/>
      <c r="AU221" s="128"/>
      <c r="AV221" s="73">
        <v>46311.512175925927</v>
      </c>
      <c r="AW221" s="70" t="s">
        <v>1343</v>
      </c>
      <c r="AX221" s="70" t="s">
        <v>1469</v>
      </c>
      <c r="AY221" s="70">
        <v>4.2699438237415441E-2</v>
      </c>
      <c r="AZ221" s="70" t="s">
        <v>270</v>
      </c>
      <c r="BA221" s="74" t="s">
        <v>1470</v>
      </c>
    </row>
    <row r="222" spans="1:53" ht="15" customHeight="1" x14ac:dyDescent="0.25">
      <c r="A222" s="73"/>
      <c r="B222" s="70"/>
      <c r="C222" s="70"/>
      <c r="D222" s="70"/>
      <c r="E222" s="70"/>
      <c r="F222" s="70"/>
      <c r="G222" s="76"/>
      <c r="H222" s="70"/>
      <c r="I222" s="74"/>
      <c r="AM222" s="128"/>
      <c r="AN222" s="128"/>
      <c r="AO222" s="128"/>
      <c r="AP222" s="128"/>
      <c r="AQ222" s="128"/>
      <c r="AR222" s="128"/>
      <c r="AS222" s="128"/>
      <c r="AT222" s="128"/>
      <c r="AU222" s="128"/>
      <c r="AV222" s="73">
        <v>46311.512175925927</v>
      </c>
      <c r="AW222" s="70" t="s">
        <v>1343</v>
      </c>
      <c r="AX222" s="70" t="s">
        <v>1471</v>
      </c>
      <c r="AY222" s="70">
        <v>4.269943823741542E-2</v>
      </c>
      <c r="AZ222" s="70" t="s">
        <v>270</v>
      </c>
      <c r="BA222" s="74" t="s">
        <v>1472</v>
      </c>
    </row>
    <row r="223" spans="1:53" ht="15" customHeight="1" x14ac:dyDescent="0.25">
      <c r="A223" s="73"/>
      <c r="B223" s="70"/>
      <c r="C223" s="70"/>
      <c r="D223" s="70"/>
      <c r="E223" s="70"/>
      <c r="F223" s="70"/>
      <c r="G223" s="76"/>
      <c r="H223" s="70"/>
      <c r="I223" s="74"/>
      <c r="AM223" s="128"/>
      <c r="AN223" s="128"/>
      <c r="AO223" s="128"/>
      <c r="AP223" s="128"/>
      <c r="AQ223" s="128"/>
      <c r="AR223" s="128"/>
      <c r="AS223" s="128"/>
      <c r="AT223" s="128"/>
      <c r="AU223" s="128"/>
      <c r="AV223" s="73">
        <v>46311.512175925927</v>
      </c>
      <c r="AW223" s="70" t="s">
        <v>1343</v>
      </c>
      <c r="AX223" s="70" t="s">
        <v>1473</v>
      </c>
      <c r="AY223" s="70">
        <v>4.269943823741542E-2</v>
      </c>
      <c r="AZ223" s="70" t="s">
        <v>270</v>
      </c>
      <c r="BA223" s="74" t="s">
        <v>1474</v>
      </c>
    </row>
    <row r="224" spans="1:53" ht="15" customHeight="1" x14ac:dyDescent="0.25">
      <c r="A224" s="73"/>
      <c r="B224" s="70"/>
      <c r="C224" s="70"/>
      <c r="D224" s="70"/>
      <c r="E224" s="70"/>
      <c r="F224" s="70"/>
      <c r="G224" s="76"/>
      <c r="H224" s="70"/>
      <c r="I224" s="74"/>
      <c r="AM224" s="128"/>
      <c r="AN224" s="128"/>
      <c r="AO224" s="128"/>
      <c r="AP224" s="128"/>
      <c r="AQ224" s="128"/>
      <c r="AR224" s="128"/>
      <c r="AS224" s="128"/>
      <c r="AT224" s="128"/>
      <c r="AU224" s="128"/>
      <c r="AV224" s="73">
        <v>46311.512175925927</v>
      </c>
      <c r="AW224" s="70" t="s">
        <v>1343</v>
      </c>
      <c r="AX224" s="70" t="s">
        <v>1475</v>
      </c>
      <c r="AY224" s="70">
        <v>4.2699438237415441E-2</v>
      </c>
      <c r="AZ224" s="70" t="s">
        <v>270</v>
      </c>
      <c r="BA224" s="74" t="s">
        <v>1476</v>
      </c>
    </row>
    <row r="225" spans="1:53" ht="15" customHeight="1" x14ac:dyDescent="0.25">
      <c r="A225" s="73"/>
      <c r="B225" s="70"/>
      <c r="C225" s="70"/>
      <c r="D225" s="70"/>
      <c r="E225" s="70"/>
      <c r="F225" s="70"/>
      <c r="G225" s="76"/>
      <c r="H225" s="70"/>
      <c r="I225" s="74"/>
      <c r="AM225" s="128"/>
      <c r="AN225" s="128"/>
      <c r="AO225" s="128"/>
      <c r="AP225" s="128"/>
      <c r="AQ225" s="128"/>
      <c r="AR225" s="128"/>
      <c r="AS225" s="128"/>
      <c r="AT225" s="128"/>
      <c r="AU225" s="128"/>
      <c r="AV225" s="73">
        <v>46311.512175925927</v>
      </c>
      <c r="AW225" s="70" t="s">
        <v>1343</v>
      </c>
      <c r="AX225" s="70" t="s">
        <v>1477</v>
      </c>
      <c r="AY225" s="70">
        <v>4.2699438237415441E-2</v>
      </c>
      <c r="AZ225" s="70" t="s">
        <v>270</v>
      </c>
      <c r="BA225" s="74" t="s">
        <v>1478</v>
      </c>
    </row>
    <row r="226" spans="1:53" ht="15" customHeight="1" x14ac:dyDescent="0.25">
      <c r="A226" s="73"/>
      <c r="B226" s="70"/>
      <c r="C226" s="70"/>
      <c r="D226" s="70"/>
      <c r="E226" s="70"/>
      <c r="F226" s="70"/>
      <c r="G226" s="76"/>
      <c r="H226" s="70"/>
      <c r="I226" s="74"/>
      <c r="AM226" s="128"/>
      <c r="AN226" s="128"/>
      <c r="AO226" s="128"/>
      <c r="AP226" s="128"/>
      <c r="AQ226" s="128"/>
      <c r="AR226" s="128"/>
      <c r="AS226" s="128"/>
      <c r="AT226" s="128"/>
      <c r="AU226" s="128"/>
      <c r="AV226" s="73">
        <v>46311.512175925927</v>
      </c>
      <c r="AW226" s="70" t="s">
        <v>1343</v>
      </c>
      <c r="AX226" s="70" t="s">
        <v>1479</v>
      </c>
      <c r="AY226" s="70">
        <v>3.1415926535897931</v>
      </c>
      <c r="AZ226" s="70" t="s">
        <v>1480</v>
      </c>
      <c r="BA226" s="74" t="s">
        <v>1481</v>
      </c>
    </row>
    <row r="227" spans="1:53" ht="15" customHeight="1" x14ac:dyDescent="0.25">
      <c r="A227" s="73"/>
      <c r="B227" s="70"/>
      <c r="C227" s="70"/>
      <c r="D227" s="70"/>
      <c r="E227" s="70"/>
      <c r="F227" s="70"/>
      <c r="G227" s="76"/>
      <c r="H227" s="70"/>
      <c r="I227" s="74"/>
      <c r="AM227" s="128"/>
      <c r="AN227" s="128"/>
      <c r="AO227" s="128"/>
      <c r="AP227" s="128"/>
      <c r="AQ227" s="128"/>
      <c r="AR227" s="128"/>
      <c r="AS227" s="128"/>
      <c r="AT227" s="128"/>
      <c r="AU227" s="128"/>
      <c r="AV227" s="73">
        <v>46311.512175925927</v>
      </c>
      <c r="AW227" s="70" t="s">
        <v>1343</v>
      </c>
      <c r="AX227" s="70" t="s">
        <v>1482</v>
      </c>
      <c r="AY227" s="70">
        <v>199.92323584919731</v>
      </c>
      <c r="AZ227" s="70" t="s">
        <v>9</v>
      </c>
      <c r="BA227" s="74" t="s">
        <v>1483</v>
      </c>
    </row>
    <row r="228" spans="1:53" ht="15" customHeight="1" x14ac:dyDescent="0.25">
      <c r="A228" s="73"/>
      <c r="B228" s="70"/>
      <c r="C228" s="70"/>
      <c r="D228" s="70"/>
      <c r="E228" s="70"/>
      <c r="F228" s="70"/>
      <c r="G228" s="76"/>
      <c r="H228" s="70"/>
      <c r="I228" s="74"/>
      <c r="AM228" s="128"/>
      <c r="AN228" s="128"/>
      <c r="AO228" s="128"/>
      <c r="AP228" s="128"/>
      <c r="AQ228" s="128"/>
      <c r="AR228" s="128"/>
      <c r="AS228" s="128"/>
      <c r="AT228" s="128"/>
      <c r="AU228" s="128"/>
      <c r="AV228" s="73">
        <v>46311.512175925927</v>
      </c>
      <c r="AW228" s="70" t="s">
        <v>1343</v>
      </c>
      <c r="AX228" s="70" t="s">
        <v>1484</v>
      </c>
      <c r="AY228" s="70">
        <v>199.92323584919734</v>
      </c>
      <c r="AZ228" s="70" t="s">
        <v>9</v>
      </c>
      <c r="BA228" s="74" t="s">
        <v>1485</v>
      </c>
    </row>
    <row r="229" spans="1:53" ht="15" customHeight="1" x14ac:dyDescent="0.25">
      <c r="A229" s="73"/>
      <c r="B229" s="70"/>
      <c r="C229" s="70"/>
      <c r="D229" s="70"/>
      <c r="E229" s="70"/>
      <c r="F229" s="70"/>
      <c r="G229" s="76"/>
      <c r="H229" s="70"/>
      <c r="I229" s="74"/>
      <c r="AM229" s="128"/>
      <c r="AN229" s="128"/>
      <c r="AO229" s="128"/>
      <c r="AP229" s="128"/>
      <c r="AQ229" s="128"/>
      <c r="AR229" s="128"/>
      <c r="AS229" s="128"/>
      <c r="AT229" s="128"/>
      <c r="AU229" s="128"/>
      <c r="AV229" s="73">
        <v>46311.512175925927</v>
      </c>
      <c r="AW229" s="70">
        <v>1</v>
      </c>
      <c r="AX229" s="70" t="s">
        <v>1486</v>
      </c>
      <c r="AY229" s="70">
        <v>131.21929991718602</v>
      </c>
      <c r="AZ229" s="70" t="s">
        <v>275</v>
      </c>
      <c r="BA229" s="74" t="s">
        <v>1487</v>
      </c>
    </row>
    <row r="230" spans="1:53" ht="15" customHeight="1" x14ac:dyDescent="0.25">
      <c r="A230" s="73"/>
      <c r="B230" s="70"/>
      <c r="C230" s="70"/>
      <c r="D230" s="70"/>
      <c r="E230" s="70"/>
      <c r="F230" s="70"/>
      <c r="G230" s="76"/>
      <c r="H230" s="70"/>
      <c r="I230" s="74"/>
      <c r="AM230" s="128"/>
      <c r="AN230" s="128"/>
      <c r="AO230" s="128"/>
      <c r="AP230" s="128"/>
      <c r="AQ230" s="128"/>
      <c r="AR230" s="128"/>
      <c r="AS230" s="128"/>
      <c r="AT230" s="128"/>
      <c r="AU230" s="128"/>
      <c r="AV230" s="73">
        <v>46311.512175925927</v>
      </c>
      <c r="AW230" s="70">
        <v>1</v>
      </c>
      <c r="AX230" s="70" t="s">
        <v>276</v>
      </c>
      <c r="AY230" s="70">
        <v>1000</v>
      </c>
      <c r="AZ230" s="70" t="s">
        <v>275</v>
      </c>
      <c r="BA230" s="74" t="s">
        <v>1488</v>
      </c>
    </row>
    <row r="231" spans="1:53" ht="15" customHeight="1" x14ac:dyDescent="0.25">
      <c r="A231" s="73"/>
      <c r="B231" s="70"/>
      <c r="C231" s="70"/>
      <c r="D231" s="70"/>
      <c r="E231" s="70"/>
      <c r="F231" s="70"/>
      <c r="G231" s="76"/>
      <c r="H231" s="70"/>
      <c r="I231" s="74"/>
      <c r="AM231" s="128"/>
      <c r="AN231" s="128"/>
      <c r="AO231" s="128"/>
      <c r="AP231" s="128"/>
      <c r="AQ231" s="128"/>
      <c r="AR231" s="128"/>
      <c r="AS231" s="128"/>
      <c r="AT231" s="128"/>
      <c r="AU231" s="128"/>
      <c r="AV231" s="73">
        <v>46311.512175925927</v>
      </c>
      <c r="AW231" s="70">
        <v>1</v>
      </c>
      <c r="AX231" s="70" t="s">
        <v>1489</v>
      </c>
      <c r="AY231" s="70">
        <v>100</v>
      </c>
      <c r="AZ231" s="70" t="s">
        <v>278</v>
      </c>
      <c r="BA231" s="74" t="s">
        <v>1490</v>
      </c>
    </row>
    <row r="232" spans="1:53" ht="15" customHeight="1" x14ac:dyDescent="0.25">
      <c r="A232" s="73"/>
      <c r="B232" s="70"/>
      <c r="C232" s="70"/>
      <c r="D232" s="70"/>
      <c r="E232" s="70"/>
      <c r="F232" s="70"/>
      <c r="G232" s="76"/>
      <c r="H232" s="70"/>
      <c r="I232" s="74"/>
      <c r="AM232" s="128"/>
      <c r="AN232" s="128"/>
      <c r="AO232" s="128"/>
      <c r="AP232" s="128"/>
      <c r="AQ232" s="128"/>
      <c r="AR232" s="128"/>
      <c r="AS232" s="128"/>
      <c r="AT232" s="128"/>
      <c r="AU232" s="128"/>
      <c r="AV232" s="73">
        <v>46311.512175925927</v>
      </c>
      <c r="AW232" s="70">
        <v>1</v>
      </c>
      <c r="AX232" s="70" t="s">
        <v>1491</v>
      </c>
      <c r="AY232" s="70">
        <v>0</v>
      </c>
      <c r="AZ232" s="70" t="s">
        <v>278</v>
      </c>
      <c r="BA232" s="74" t="s">
        <v>1492</v>
      </c>
    </row>
    <row r="233" spans="1:53" ht="15" customHeight="1" x14ac:dyDescent="0.25">
      <c r="A233" s="73"/>
      <c r="B233" s="70"/>
      <c r="C233" s="70"/>
      <c r="D233" s="70"/>
      <c r="E233" s="70"/>
      <c r="F233" s="70"/>
      <c r="G233" s="76"/>
      <c r="H233" s="70"/>
      <c r="I233" s="74"/>
      <c r="AM233" s="128"/>
      <c r="AN233" s="128"/>
      <c r="AO233" s="128"/>
      <c r="AP233" s="128"/>
      <c r="AQ233" s="128"/>
      <c r="AR233" s="128"/>
      <c r="AS233" s="128"/>
      <c r="AT233" s="128"/>
      <c r="AU233" s="128"/>
      <c r="AV233" s="73">
        <v>46311.512175925927</v>
      </c>
      <c r="AW233" s="70">
        <v>1</v>
      </c>
      <c r="AX233" s="70" t="s">
        <v>1493</v>
      </c>
      <c r="AY233" s="70">
        <v>100</v>
      </c>
      <c r="AZ233" s="70" t="s">
        <v>278</v>
      </c>
      <c r="BA233" s="74" t="s">
        <v>1494</v>
      </c>
    </row>
    <row r="234" spans="1:53" ht="15" customHeight="1" x14ac:dyDescent="0.25">
      <c r="A234" s="73"/>
      <c r="B234" s="70"/>
      <c r="C234" s="70"/>
      <c r="D234" s="70"/>
      <c r="E234" s="70"/>
      <c r="F234" s="70"/>
      <c r="G234" s="76"/>
      <c r="H234" s="70"/>
      <c r="I234" s="74"/>
      <c r="AM234" s="128"/>
      <c r="AN234" s="128"/>
      <c r="AO234" s="128"/>
      <c r="AP234" s="128"/>
      <c r="AQ234" s="128"/>
      <c r="AR234" s="128"/>
      <c r="AS234" s="128"/>
      <c r="AT234" s="128"/>
      <c r="AU234" s="128"/>
      <c r="AV234" s="73">
        <v>46311.512175925927</v>
      </c>
      <c r="AW234" s="70">
        <v>1</v>
      </c>
      <c r="AX234" s="70" t="s">
        <v>1495</v>
      </c>
      <c r="AY234" s="70">
        <v>0</v>
      </c>
      <c r="AZ234" s="70" t="s">
        <v>278</v>
      </c>
      <c r="BA234" s="74" t="s">
        <v>1496</v>
      </c>
    </row>
    <row r="235" spans="1:53" ht="15" customHeight="1" x14ac:dyDescent="0.25">
      <c r="A235" s="73"/>
      <c r="B235" s="70"/>
      <c r="C235" s="70"/>
      <c r="D235" s="70"/>
      <c r="E235" s="70"/>
      <c r="F235" s="70"/>
      <c r="G235" s="76"/>
      <c r="H235" s="70"/>
      <c r="I235" s="74"/>
      <c r="AM235" s="128"/>
      <c r="AN235" s="128"/>
      <c r="AO235" s="128"/>
      <c r="AP235" s="128"/>
      <c r="AQ235" s="128"/>
      <c r="AR235" s="128"/>
      <c r="AS235" s="128"/>
      <c r="AT235" s="128"/>
      <c r="AU235" s="128"/>
      <c r="AV235" s="73">
        <v>46311.512175925927</v>
      </c>
      <c r="AW235" s="70">
        <v>1</v>
      </c>
      <c r="AX235" s="70" t="s">
        <v>1497</v>
      </c>
      <c r="AY235" s="70" t="s">
        <v>638</v>
      </c>
      <c r="AZ235" s="70" t="s">
        <v>9</v>
      </c>
      <c r="BA235" s="74" t="s">
        <v>1498</v>
      </c>
    </row>
    <row r="236" spans="1:53" ht="15" customHeight="1" x14ac:dyDescent="0.25">
      <c r="A236" s="73"/>
      <c r="B236" s="70"/>
      <c r="C236" s="70"/>
      <c r="D236" s="70"/>
      <c r="E236" s="70"/>
      <c r="F236" s="70"/>
      <c r="G236" s="76"/>
      <c r="H236" s="70"/>
      <c r="I236" s="74"/>
      <c r="AM236" s="128"/>
      <c r="AN236" s="128"/>
      <c r="AO236" s="128"/>
      <c r="AP236" s="128"/>
      <c r="AQ236" s="128"/>
      <c r="AR236" s="128"/>
      <c r="AS236" s="128"/>
      <c r="AT236" s="128"/>
      <c r="AU236" s="128"/>
      <c r="AV236" s="73">
        <v>46311.512175925927</v>
      </c>
      <c r="AW236" s="70">
        <v>1</v>
      </c>
      <c r="AX236" s="70" t="s">
        <v>295</v>
      </c>
      <c r="AY236" s="70" t="s">
        <v>298</v>
      </c>
      <c r="AZ236" s="70" t="s">
        <v>9</v>
      </c>
      <c r="BA236" s="74" t="s">
        <v>1499</v>
      </c>
    </row>
    <row r="237" spans="1:53" ht="15" customHeight="1" x14ac:dyDescent="0.25">
      <c r="AM237" s="128"/>
      <c r="AN237" s="128"/>
      <c r="AO237" s="128"/>
      <c r="AP237" s="128"/>
      <c r="AQ237" s="128"/>
      <c r="AR237" s="128"/>
      <c r="AS237" s="128"/>
      <c r="AT237" s="128"/>
      <c r="AU237" s="128"/>
      <c r="AV237" s="73">
        <v>46311.512175925927</v>
      </c>
      <c r="AW237" s="70">
        <v>1</v>
      </c>
      <c r="AX237" s="70" t="s">
        <v>1500</v>
      </c>
      <c r="AY237" s="70" t="s">
        <v>638</v>
      </c>
      <c r="AZ237" s="70" t="s">
        <v>9</v>
      </c>
      <c r="BA237" s="74" t="s">
        <v>1501</v>
      </c>
    </row>
    <row r="238" spans="1:53" ht="15" customHeight="1" x14ac:dyDescent="0.25">
      <c r="AM238" s="128"/>
      <c r="AN238" s="128"/>
      <c r="AO238" s="128"/>
      <c r="AP238" s="128"/>
      <c r="AQ238" s="128"/>
      <c r="AR238" s="128"/>
      <c r="AS238" s="128"/>
      <c r="AT238" s="128"/>
      <c r="AU238" s="128"/>
      <c r="AV238" s="73">
        <v>46311.512175925927</v>
      </c>
      <c r="AW238" s="70">
        <v>1</v>
      </c>
      <c r="AX238" s="70" t="s">
        <v>1502</v>
      </c>
      <c r="AY238" s="70" t="s">
        <v>636</v>
      </c>
      <c r="AZ238" s="70" t="s">
        <v>9</v>
      </c>
      <c r="BA238" s="74" t="s">
        <v>1503</v>
      </c>
    </row>
    <row r="239" spans="1:53" ht="15" customHeight="1" x14ac:dyDescent="0.25">
      <c r="AM239" s="128"/>
      <c r="AN239" s="128"/>
      <c r="AO239" s="128"/>
      <c r="AP239" s="128"/>
      <c r="AQ239" s="128"/>
      <c r="AR239" s="128"/>
      <c r="AS239" s="128"/>
      <c r="AT239" s="128"/>
      <c r="AU239" s="128"/>
      <c r="AV239" s="73">
        <v>46311.512175925927</v>
      </c>
      <c r="AW239" s="70">
        <v>1</v>
      </c>
      <c r="AX239" s="70" t="s">
        <v>296</v>
      </c>
      <c r="AY239" s="70" t="s">
        <v>303</v>
      </c>
      <c r="AZ239" s="70" t="s">
        <v>9</v>
      </c>
      <c r="BA239" s="74" t="s">
        <v>1504</v>
      </c>
    </row>
    <row r="240" spans="1:53" ht="15" customHeight="1" x14ac:dyDescent="0.25">
      <c r="AM240" s="128"/>
      <c r="AN240" s="128"/>
      <c r="AO240" s="128"/>
      <c r="AP240" s="128"/>
      <c r="AQ240" s="128"/>
      <c r="AR240" s="128"/>
      <c r="AS240" s="128"/>
      <c r="AT240" s="128"/>
      <c r="AU240" s="128"/>
      <c r="AV240" s="73">
        <v>46311.512175925927</v>
      </c>
      <c r="AW240" s="70">
        <v>1</v>
      </c>
      <c r="AX240" s="70" t="s">
        <v>1505</v>
      </c>
      <c r="AY240" s="70" t="s">
        <v>598</v>
      </c>
      <c r="AZ240" s="70" t="s">
        <v>9</v>
      </c>
      <c r="BA240" s="74" t="s">
        <v>1506</v>
      </c>
    </row>
    <row r="241" spans="39:53" ht="15" customHeight="1" x14ac:dyDescent="0.25">
      <c r="AM241" s="128"/>
      <c r="AN241" s="128"/>
      <c r="AO241" s="128"/>
      <c r="AP241" s="128"/>
      <c r="AQ241" s="128"/>
      <c r="AR241" s="128"/>
      <c r="AS241" s="128"/>
      <c r="AT241" s="128"/>
      <c r="AU241" s="128"/>
      <c r="AV241" s="73">
        <v>46311.512175925927</v>
      </c>
      <c r="AW241" s="70">
        <v>1</v>
      </c>
      <c r="AX241" s="70" t="s">
        <v>1507</v>
      </c>
      <c r="AY241" s="70">
        <v>8.9204810446849248E-2</v>
      </c>
      <c r="AZ241" s="70" t="s">
        <v>9</v>
      </c>
      <c r="BA241" s="74" t="s">
        <v>1508</v>
      </c>
    </row>
    <row r="242" spans="39:53" ht="15" customHeight="1" x14ac:dyDescent="0.25">
      <c r="AM242" s="128"/>
      <c r="AN242" s="128"/>
      <c r="AO242" s="128"/>
      <c r="AP242" s="128"/>
      <c r="AQ242" s="128"/>
      <c r="AR242" s="128"/>
      <c r="AS242" s="128"/>
      <c r="AT242" s="128"/>
      <c r="AU242" s="128"/>
      <c r="AV242" s="73">
        <v>46311.512175925927</v>
      </c>
      <c r="AW242" s="70">
        <v>1</v>
      </c>
      <c r="AX242" s="70" t="s">
        <v>1509</v>
      </c>
      <c r="AY242" s="70">
        <v>89.204810446849251</v>
      </c>
      <c r="AZ242" s="70" t="s">
        <v>275</v>
      </c>
      <c r="BA242" s="74" t="s">
        <v>2414</v>
      </c>
    </row>
    <row r="243" spans="39:53" ht="15" customHeight="1" x14ac:dyDescent="0.25">
      <c r="AM243" s="128"/>
      <c r="AN243" s="128"/>
      <c r="AO243" s="128"/>
      <c r="AP243" s="128"/>
      <c r="AQ243" s="128"/>
      <c r="AR243" s="128"/>
      <c r="AS243" s="128"/>
      <c r="AT243" s="128"/>
      <c r="AU243" s="128"/>
      <c r="AV243" s="73">
        <v>46311.512175925927</v>
      </c>
      <c r="AW243" s="70">
        <v>1</v>
      </c>
      <c r="AX243" s="70" t="s">
        <v>1510</v>
      </c>
      <c r="AY243" s="70">
        <v>8.920481044712492</v>
      </c>
      <c r="AZ243" s="70" t="s">
        <v>278</v>
      </c>
      <c r="BA243" s="74" t="s">
        <v>2415</v>
      </c>
    </row>
    <row r="244" spans="39:53" ht="15" customHeight="1" x14ac:dyDescent="0.25">
      <c r="AM244" s="128"/>
      <c r="AN244" s="128"/>
      <c r="AO244" s="128"/>
      <c r="AP244" s="128"/>
      <c r="AQ244" s="128"/>
      <c r="AR244" s="128"/>
      <c r="AS244" s="128"/>
      <c r="AT244" s="128"/>
      <c r="AU244" s="128"/>
      <c r="AV244" s="73">
        <v>46311.512175925927</v>
      </c>
      <c r="AW244" s="70">
        <v>1</v>
      </c>
      <c r="AX244" s="70" t="s">
        <v>1511</v>
      </c>
      <c r="AY244" s="70">
        <v>0</v>
      </c>
      <c r="AZ244" s="70" t="s">
        <v>278</v>
      </c>
      <c r="BA244" s="74" t="s">
        <v>2416</v>
      </c>
    </row>
    <row r="245" spans="39:53" ht="15" customHeight="1" x14ac:dyDescent="0.25">
      <c r="AM245" s="128"/>
      <c r="AN245" s="128"/>
      <c r="AO245" s="128"/>
      <c r="AP245" s="128"/>
      <c r="AQ245" s="128"/>
      <c r="AR245" s="128"/>
      <c r="AS245" s="128"/>
      <c r="AT245" s="128"/>
      <c r="AU245" s="128"/>
      <c r="AV245" s="73">
        <v>46311.512175925927</v>
      </c>
      <c r="AW245" s="70">
        <v>1</v>
      </c>
      <c r="AX245" s="70" t="s">
        <v>1512</v>
      </c>
      <c r="AY245" s="70" t="s">
        <v>642</v>
      </c>
      <c r="AZ245" s="70" t="s">
        <v>9</v>
      </c>
      <c r="BA245" s="74" t="s">
        <v>1513</v>
      </c>
    </row>
    <row r="246" spans="39:53" ht="15" customHeight="1" x14ac:dyDescent="0.25">
      <c r="AM246" s="128"/>
      <c r="AN246" s="128"/>
      <c r="AO246" s="128"/>
      <c r="AP246" s="128"/>
      <c r="AQ246" s="128"/>
      <c r="AR246" s="128"/>
      <c r="AS246" s="128"/>
      <c r="AT246" s="128"/>
      <c r="AU246" s="128"/>
      <c r="AV246" s="73">
        <v>46311.512175925927</v>
      </c>
      <c r="AW246" s="70">
        <v>1</v>
      </c>
      <c r="AX246" s="70" t="s">
        <v>1514</v>
      </c>
      <c r="AY246" s="70" t="s">
        <v>642</v>
      </c>
      <c r="AZ246" s="70" t="s">
        <v>9</v>
      </c>
      <c r="BA246" s="74" t="s">
        <v>1515</v>
      </c>
    </row>
    <row r="247" spans="39:53" ht="15" customHeight="1" x14ac:dyDescent="0.25">
      <c r="AM247" s="128"/>
      <c r="AN247" s="128"/>
      <c r="AO247" s="128"/>
      <c r="AP247" s="128"/>
      <c r="AQ247" s="128"/>
      <c r="AR247" s="128"/>
      <c r="AS247" s="128"/>
      <c r="AT247" s="128"/>
      <c r="AU247" s="128"/>
      <c r="AV247" s="73">
        <v>46311.512175925927</v>
      </c>
      <c r="AW247" s="70">
        <v>1</v>
      </c>
      <c r="AX247" s="70" t="s">
        <v>1516</v>
      </c>
      <c r="AY247" s="70">
        <v>0</v>
      </c>
      <c r="AZ247" s="70" t="s">
        <v>281</v>
      </c>
      <c r="BA247" s="74" t="s">
        <v>1517</v>
      </c>
    </row>
    <row r="248" spans="39:53" ht="15" customHeight="1" x14ac:dyDescent="0.25">
      <c r="AM248" s="128"/>
      <c r="AN248" s="128"/>
      <c r="AO248" s="128"/>
      <c r="AP248" s="128"/>
      <c r="AQ248" s="128"/>
      <c r="AR248" s="128"/>
      <c r="AS248" s="128"/>
      <c r="AT248" s="128"/>
      <c r="AU248" s="128"/>
      <c r="AV248" s="73">
        <v>46311.512175925927</v>
      </c>
      <c r="AW248" s="70">
        <v>1</v>
      </c>
      <c r="AX248" s="70" t="s">
        <v>1518</v>
      </c>
      <c r="AY248" s="70">
        <v>0</v>
      </c>
      <c r="AZ248" s="70" t="s">
        <v>281</v>
      </c>
      <c r="BA248" s="74" t="s">
        <v>1519</v>
      </c>
    </row>
    <row r="249" spans="39:53" ht="15" customHeight="1" x14ac:dyDescent="0.25">
      <c r="AM249" s="128"/>
      <c r="AN249" s="128"/>
      <c r="AO249" s="128"/>
      <c r="AP249" s="128"/>
      <c r="AQ249" s="128"/>
      <c r="AR249" s="128"/>
      <c r="AS249" s="128"/>
      <c r="AT249" s="128"/>
      <c r="AU249" s="128"/>
      <c r="AV249" s="73">
        <v>46311.512175925927</v>
      </c>
      <c r="AW249" s="70">
        <v>1</v>
      </c>
      <c r="AX249" s="70" t="s">
        <v>1520</v>
      </c>
      <c r="AY249" s="70">
        <v>0</v>
      </c>
      <c r="AZ249" s="70" t="s">
        <v>9</v>
      </c>
      <c r="BA249" s="74" t="s">
        <v>1521</v>
      </c>
    </row>
    <row r="250" spans="39:53" ht="15" customHeight="1" x14ac:dyDescent="0.25">
      <c r="AM250" s="128"/>
      <c r="AN250" s="128"/>
      <c r="AO250" s="128"/>
      <c r="AP250" s="128"/>
      <c r="AQ250" s="128"/>
      <c r="AR250" s="128"/>
      <c r="AS250" s="128"/>
      <c r="AT250" s="128"/>
      <c r="AU250" s="128"/>
      <c r="AV250" s="73">
        <v>46311.512175925927</v>
      </c>
      <c r="AW250" s="70">
        <v>1</v>
      </c>
      <c r="AX250" s="70" t="s">
        <v>1522</v>
      </c>
      <c r="AY250" s="70" t="b">
        <v>0</v>
      </c>
      <c r="AZ250" s="70" t="s">
        <v>9</v>
      </c>
      <c r="BA250" s="74" t="s">
        <v>1523</v>
      </c>
    </row>
    <row r="251" spans="39:53" ht="15" customHeight="1" x14ac:dyDescent="0.25">
      <c r="AM251" s="128"/>
      <c r="AN251" s="128"/>
      <c r="AO251" s="128"/>
      <c r="AP251" s="128"/>
      <c r="AQ251" s="128"/>
      <c r="AR251" s="128"/>
      <c r="AS251" s="128"/>
      <c r="AT251" s="128"/>
      <c r="AU251" s="128"/>
      <c r="AV251" s="73">
        <v>46311.512175925927</v>
      </c>
      <c r="AW251" s="70">
        <v>1</v>
      </c>
      <c r="AX251" s="70" t="s">
        <v>15</v>
      </c>
      <c r="AY251" s="70" t="b">
        <v>0</v>
      </c>
      <c r="AZ251" s="70" t="s">
        <v>9</v>
      </c>
      <c r="BA251" s="74" t="s">
        <v>1524</v>
      </c>
    </row>
    <row r="252" spans="39:53" ht="15" customHeight="1" x14ac:dyDescent="0.25">
      <c r="AM252" s="128"/>
      <c r="AN252" s="128"/>
      <c r="AO252" s="128"/>
      <c r="AP252" s="128"/>
      <c r="AQ252" s="128"/>
      <c r="AR252" s="128"/>
      <c r="AS252" s="128"/>
      <c r="AT252" s="128"/>
      <c r="AU252" s="128"/>
      <c r="AV252" s="73">
        <v>46311.512175925927</v>
      </c>
      <c r="AW252" s="70">
        <v>1</v>
      </c>
      <c r="AX252" s="70" t="s">
        <v>2417</v>
      </c>
      <c r="AY252" s="70" t="s">
        <v>2365</v>
      </c>
      <c r="AZ252" s="70" t="s">
        <v>9</v>
      </c>
      <c r="BA252" s="74" t="s">
        <v>1525</v>
      </c>
    </row>
    <row r="253" spans="39:53" ht="15" customHeight="1" x14ac:dyDescent="0.25">
      <c r="AM253" s="128"/>
      <c r="AN253" s="128"/>
      <c r="AO253" s="128"/>
      <c r="AP253" s="128"/>
      <c r="AQ253" s="128"/>
      <c r="AR253" s="128"/>
      <c r="AS253" s="128"/>
      <c r="AT253" s="128"/>
      <c r="AU253" s="128"/>
      <c r="AV253" s="73">
        <v>46311.512175925927</v>
      </c>
      <c r="AW253" s="70">
        <v>1</v>
      </c>
      <c r="AX253" s="70" t="s">
        <v>2418</v>
      </c>
      <c r="AY253" s="70" t="s">
        <v>2366</v>
      </c>
      <c r="AZ253" s="70" t="s">
        <v>9</v>
      </c>
      <c r="BA253" s="74" t="s">
        <v>1526</v>
      </c>
    </row>
    <row r="254" spans="39:53" ht="15" customHeight="1" x14ac:dyDescent="0.25">
      <c r="AM254" s="128"/>
      <c r="AN254" s="128"/>
      <c r="AO254" s="128"/>
      <c r="AP254" s="128"/>
      <c r="AQ254" s="128"/>
      <c r="AR254" s="128"/>
      <c r="AS254" s="128"/>
      <c r="AT254" s="128"/>
      <c r="AU254" s="128"/>
      <c r="AV254" s="73">
        <v>46311.512175925927</v>
      </c>
      <c r="AW254" s="70">
        <v>1</v>
      </c>
      <c r="AX254" s="70" t="s">
        <v>2419</v>
      </c>
      <c r="AY254" s="70" t="s">
        <v>2555</v>
      </c>
      <c r="AZ254" s="70" t="s">
        <v>9</v>
      </c>
      <c r="BA254" s="74" t="s">
        <v>1527</v>
      </c>
    </row>
    <row r="255" spans="39:53" ht="15" customHeight="1" x14ac:dyDescent="0.25">
      <c r="AM255" s="128"/>
      <c r="AN255" s="128"/>
      <c r="AO255" s="128"/>
      <c r="AP255" s="128"/>
      <c r="AQ255" s="128"/>
      <c r="AR255" s="128"/>
      <c r="AS255" s="128"/>
      <c r="AT255" s="128"/>
      <c r="AU255" s="128"/>
      <c r="AV255" s="73">
        <v>46311.512175925927</v>
      </c>
      <c r="AW255" s="70">
        <v>1</v>
      </c>
      <c r="AX255" s="70" t="s">
        <v>2420</v>
      </c>
      <c r="AY255" s="70" t="s">
        <v>2556</v>
      </c>
      <c r="AZ255" s="70" t="s">
        <v>9</v>
      </c>
      <c r="BA255" s="74" t="s">
        <v>1528</v>
      </c>
    </row>
    <row r="256" spans="39:53" ht="15" customHeight="1" x14ac:dyDescent="0.25">
      <c r="AM256" s="128"/>
      <c r="AN256" s="128"/>
      <c r="AO256" s="128"/>
      <c r="AP256" s="128"/>
      <c r="AQ256" s="128"/>
      <c r="AR256" s="128"/>
      <c r="AS256" s="128"/>
      <c r="AT256" s="128"/>
      <c r="AU256" s="128"/>
      <c r="AV256" s="73">
        <v>46311.512175925927</v>
      </c>
      <c r="AW256" s="70">
        <v>1</v>
      </c>
      <c r="AX256" s="70" t="s">
        <v>2421</v>
      </c>
      <c r="AY256" s="70">
        <v>-7.6634356095795452E-4</v>
      </c>
      <c r="AZ256" s="70" t="s">
        <v>9</v>
      </c>
      <c r="BA256" s="74" t="s">
        <v>2422</v>
      </c>
    </row>
    <row r="257" spans="39:53" ht="15" customHeight="1" x14ac:dyDescent="0.25">
      <c r="AM257" s="128"/>
      <c r="AN257" s="128"/>
      <c r="AO257" s="128"/>
      <c r="AP257" s="128"/>
      <c r="AQ257" s="128"/>
      <c r="AR257" s="128"/>
      <c r="AS257" s="128"/>
      <c r="AT257" s="128"/>
      <c r="AU257" s="128"/>
      <c r="AV257" s="73">
        <v>46311.512175925927</v>
      </c>
      <c r="AW257" s="70">
        <v>1</v>
      </c>
      <c r="AX257" s="70" t="s">
        <v>2423</v>
      </c>
      <c r="AY257" s="70">
        <v>2.1869251512320214E-5</v>
      </c>
      <c r="AZ257" s="70" t="s">
        <v>283</v>
      </c>
      <c r="BA257" s="74" t="s">
        <v>1529</v>
      </c>
    </row>
    <row r="258" spans="39:53" ht="15" customHeight="1" x14ac:dyDescent="0.25">
      <c r="AM258" s="128"/>
      <c r="AN258" s="128"/>
      <c r="AO258" s="128"/>
      <c r="AP258" s="128"/>
      <c r="AQ258" s="128"/>
      <c r="AR258" s="128"/>
      <c r="AS258" s="128"/>
      <c r="AT258" s="128"/>
      <c r="AU258" s="128"/>
      <c r="AV258" s="73">
        <v>46311.512175925927</v>
      </c>
      <c r="AW258" s="70">
        <v>1</v>
      </c>
      <c r="AX258" s="70" t="s">
        <v>2424</v>
      </c>
      <c r="AY258" s="70">
        <v>7.5446008385238649E-19</v>
      </c>
      <c r="AZ258" s="70" t="s">
        <v>283</v>
      </c>
      <c r="BA258" s="74" t="s">
        <v>1530</v>
      </c>
    </row>
    <row r="259" spans="39:53" ht="15" customHeight="1" x14ac:dyDescent="0.25">
      <c r="AM259" s="128"/>
      <c r="AN259" s="128"/>
      <c r="AO259" s="128"/>
      <c r="AP259" s="128"/>
      <c r="AQ259" s="128"/>
      <c r="AR259" s="128"/>
      <c r="AS259" s="128"/>
      <c r="AT259" s="128"/>
      <c r="AU259" s="128"/>
      <c r="AV259" s="73">
        <v>46311.512175925927</v>
      </c>
      <c r="AW259" s="70">
        <v>1</v>
      </c>
      <c r="AX259" s="70" t="s">
        <v>2425</v>
      </c>
      <c r="AY259" s="70">
        <v>-3.4498669669940715E-14</v>
      </c>
      <c r="AZ259" s="70" t="s">
        <v>1405</v>
      </c>
      <c r="BA259" s="74" t="s">
        <v>1531</v>
      </c>
    </row>
    <row r="260" spans="39:53" ht="15" customHeight="1" x14ac:dyDescent="0.25">
      <c r="AM260" s="128"/>
      <c r="AN260" s="128"/>
      <c r="AO260" s="128"/>
      <c r="AP260" s="128"/>
      <c r="AQ260" s="128"/>
      <c r="AR260" s="128"/>
      <c r="AS260" s="128"/>
      <c r="AT260" s="128"/>
      <c r="AU260" s="128"/>
      <c r="AV260" s="73">
        <v>46311.512175925927</v>
      </c>
      <c r="AW260" s="70">
        <v>1</v>
      </c>
      <c r="AX260" s="70" t="s">
        <v>2426</v>
      </c>
      <c r="AY260" s="70">
        <v>-3.504205713333302E-2</v>
      </c>
      <c r="AZ260" s="70" t="s">
        <v>270</v>
      </c>
      <c r="BA260" s="74" t="s">
        <v>1532</v>
      </c>
    </row>
    <row r="261" spans="39:53" ht="15" customHeight="1" x14ac:dyDescent="0.25">
      <c r="AM261" s="128"/>
      <c r="AN261" s="128"/>
      <c r="AO261" s="128"/>
      <c r="AP261" s="128"/>
      <c r="AQ261" s="128"/>
      <c r="AR261" s="128"/>
      <c r="AS261" s="128"/>
      <c r="AT261" s="128"/>
      <c r="AU261" s="128"/>
      <c r="AV261" s="73">
        <v>46311.512175925927</v>
      </c>
      <c r="AW261" s="70">
        <v>1</v>
      </c>
      <c r="AX261" s="70" t="s">
        <v>2427</v>
      </c>
      <c r="AY261" s="70" t="b">
        <v>0</v>
      </c>
      <c r="AZ261" s="70" t="s">
        <v>9</v>
      </c>
      <c r="BA261" s="74" t="s">
        <v>1533</v>
      </c>
    </row>
    <row r="262" spans="39:53" ht="15" customHeight="1" x14ac:dyDescent="0.25">
      <c r="AM262" s="128"/>
      <c r="AN262" s="128"/>
      <c r="AO262" s="128"/>
      <c r="AP262" s="128"/>
      <c r="AQ262" s="128"/>
      <c r="AR262" s="128"/>
      <c r="AS262" s="128"/>
      <c r="AT262" s="128"/>
      <c r="AU262" s="128"/>
      <c r="AV262" s="73">
        <v>46311.512175925927</v>
      </c>
      <c r="AW262" s="70">
        <v>1</v>
      </c>
      <c r="AX262" s="70" t="s">
        <v>2428</v>
      </c>
      <c r="AY262" s="70" t="s">
        <v>634</v>
      </c>
      <c r="AZ262" s="70" t="s">
        <v>9</v>
      </c>
      <c r="BA262" s="74" t="s">
        <v>1534</v>
      </c>
    </row>
    <row r="263" spans="39:53" ht="15" customHeight="1" x14ac:dyDescent="0.25">
      <c r="AM263" s="128"/>
      <c r="AN263" s="128"/>
      <c r="AO263" s="128"/>
      <c r="AP263" s="128"/>
      <c r="AQ263" s="128"/>
      <c r="AR263" s="128"/>
      <c r="AS263" s="128"/>
      <c r="AT263" s="128"/>
      <c r="AU263" s="128"/>
      <c r="AV263" s="73">
        <v>46311.512175925927</v>
      </c>
      <c r="AW263" s="70">
        <v>1</v>
      </c>
      <c r="AX263" s="70" t="s">
        <v>2429</v>
      </c>
      <c r="AY263" s="70" t="s">
        <v>2430</v>
      </c>
      <c r="AZ263" s="70" t="s">
        <v>9</v>
      </c>
      <c r="BA263" s="74" t="s">
        <v>1535</v>
      </c>
    </row>
    <row r="264" spans="39:53" ht="15" customHeight="1" x14ac:dyDescent="0.25">
      <c r="AM264" s="128"/>
      <c r="AN264" s="128"/>
      <c r="AO264" s="128"/>
      <c r="AP264" s="128"/>
      <c r="AQ264" s="128"/>
      <c r="AR264" s="128"/>
      <c r="AS264" s="128"/>
      <c r="AT264" s="128"/>
      <c r="AU264" s="128"/>
      <c r="AV264" s="73">
        <v>46311.512175925927</v>
      </c>
      <c r="AW264" s="70">
        <v>1</v>
      </c>
      <c r="AX264" s="70" t="s">
        <v>2431</v>
      </c>
      <c r="AY264" s="70" t="s">
        <v>2430</v>
      </c>
      <c r="AZ264" s="70" t="s">
        <v>9</v>
      </c>
      <c r="BA264" s="74" t="s">
        <v>1536</v>
      </c>
    </row>
    <row r="265" spans="39:53" ht="15" customHeight="1" x14ac:dyDescent="0.25">
      <c r="AM265" s="128"/>
      <c r="AN265" s="128"/>
      <c r="AO265" s="128"/>
      <c r="AP265" s="128"/>
      <c r="AQ265" s="128"/>
      <c r="AR265" s="128"/>
      <c r="AS265" s="128"/>
      <c r="AT265" s="128"/>
      <c r="AU265" s="128"/>
      <c r="AV265" s="73">
        <v>46311.512175925927</v>
      </c>
      <c r="AW265" s="70">
        <v>1</v>
      </c>
      <c r="AX265" s="70" t="s">
        <v>2367</v>
      </c>
      <c r="AY265" s="70" t="s">
        <v>2365</v>
      </c>
      <c r="AZ265" s="70" t="s">
        <v>9</v>
      </c>
      <c r="BA265" s="74" t="s">
        <v>1525</v>
      </c>
    </row>
    <row r="266" spans="39:53" ht="15" customHeight="1" x14ac:dyDescent="0.25">
      <c r="AM266" s="128"/>
      <c r="AN266" s="128"/>
      <c r="AO266" s="128"/>
      <c r="AP266" s="128"/>
      <c r="AQ266" s="128"/>
      <c r="AR266" s="128"/>
      <c r="AS266" s="128"/>
      <c r="AT266" s="128"/>
      <c r="AU266" s="128"/>
      <c r="AV266" s="73">
        <v>46311.512175925927</v>
      </c>
      <c r="AW266" s="70">
        <v>1</v>
      </c>
      <c r="AX266" s="70" t="s">
        <v>2368</v>
      </c>
      <c r="AY266" s="70" t="s">
        <v>2366</v>
      </c>
      <c r="AZ266" s="70" t="s">
        <v>9</v>
      </c>
      <c r="BA266" s="74" t="s">
        <v>1526</v>
      </c>
    </row>
    <row r="267" spans="39:53" ht="15" customHeight="1" x14ac:dyDescent="0.25">
      <c r="AM267" s="128"/>
      <c r="AN267" s="128"/>
      <c r="AO267" s="128"/>
      <c r="AP267" s="128"/>
      <c r="AQ267" s="128"/>
      <c r="AR267" s="128"/>
      <c r="AS267" s="128"/>
      <c r="AT267" s="128"/>
      <c r="AU267" s="128"/>
      <c r="AV267" s="73">
        <v>46311.512175925927</v>
      </c>
      <c r="AW267" s="70">
        <v>1</v>
      </c>
      <c r="AX267" s="70" t="s">
        <v>2369</v>
      </c>
      <c r="AY267" s="70" t="s">
        <v>2557</v>
      </c>
      <c r="AZ267" s="70" t="s">
        <v>9</v>
      </c>
      <c r="BA267" s="74" t="s">
        <v>1527</v>
      </c>
    </row>
    <row r="268" spans="39:53" ht="15" customHeight="1" x14ac:dyDescent="0.25">
      <c r="AM268" s="128"/>
      <c r="AN268" s="128"/>
      <c r="AO268" s="128"/>
      <c r="AP268" s="128"/>
      <c r="AQ268" s="128"/>
      <c r="AR268" s="128"/>
      <c r="AS268" s="128"/>
      <c r="AT268" s="128"/>
      <c r="AU268" s="128"/>
      <c r="AV268" s="73">
        <v>46311.512175925927</v>
      </c>
      <c r="AW268" s="70">
        <v>1</v>
      </c>
      <c r="AX268" s="70" t="s">
        <v>2370</v>
      </c>
      <c r="AY268" s="70" t="s">
        <v>2558</v>
      </c>
      <c r="AZ268" s="70" t="s">
        <v>9</v>
      </c>
      <c r="BA268" s="74" t="s">
        <v>1528</v>
      </c>
    </row>
    <row r="269" spans="39:53" ht="15" customHeight="1" x14ac:dyDescent="0.25">
      <c r="AM269" s="128"/>
      <c r="AN269" s="128"/>
      <c r="AO269" s="128"/>
      <c r="AP269" s="128"/>
      <c r="AQ269" s="128"/>
      <c r="AR269" s="128"/>
      <c r="AS269" s="128"/>
      <c r="AT269" s="128"/>
      <c r="AU269" s="128"/>
      <c r="AV269" s="73">
        <v>46311.512175925927</v>
      </c>
      <c r="AW269" s="70">
        <v>1</v>
      </c>
      <c r="AX269" s="70" t="s">
        <v>2371</v>
      </c>
      <c r="AY269" s="70">
        <v>-16.654282693080056</v>
      </c>
      <c r="AZ269" s="70" t="s">
        <v>9</v>
      </c>
      <c r="BA269" s="74" t="s">
        <v>2422</v>
      </c>
    </row>
    <row r="270" spans="39:53" ht="15" customHeight="1" x14ac:dyDescent="0.25">
      <c r="AM270" s="128"/>
      <c r="AN270" s="128"/>
      <c r="AO270" s="128"/>
      <c r="AP270" s="128"/>
      <c r="AQ270" s="128"/>
      <c r="AR270" s="128"/>
      <c r="AS270" s="128"/>
      <c r="AT270" s="128"/>
      <c r="AU270" s="128"/>
      <c r="AV270" s="73">
        <v>46311.512175925927</v>
      </c>
      <c r="AW270" s="70">
        <v>1</v>
      </c>
      <c r="AX270" s="70" t="s">
        <v>2372</v>
      </c>
      <c r="AY270" s="70">
        <v>0.21462724614060236</v>
      </c>
      <c r="AZ270" s="70" t="s">
        <v>283</v>
      </c>
      <c r="BA270" s="74" t="s">
        <v>1529</v>
      </c>
    </row>
    <row r="271" spans="39:53" ht="15" customHeight="1" x14ac:dyDescent="0.25">
      <c r="AM271" s="128"/>
      <c r="AN271" s="128"/>
      <c r="AO271" s="128"/>
      <c r="AP271" s="128"/>
      <c r="AQ271" s="128"/>
      <c r="AR271" s="128"/>
      <c r="AS271" s="128"/>
      <c r="AT271" s="128"/>
      <c r="AU271" s="128"/>
      <c r="AV271" s="73">
        <v>46311.512175925927</v>
      </c>
      <c r="AW271" s="70">
        <v>1</v>
      </c>
      <c r="AX271" s="70" t="s">
        <v>2373</v>
      </c>
      <c r="AY271" s="70">
        <v>2.2892726129063133E-17</v>
      </c>
      <c r="AZ271" s="70" t="s">
        <v>283</v>
      </c>
      <c r="BA271" s="74" t="s">
        <v>1530</v>
      </c>
    </row>
    <row r="272" spans="39:53" ht="15" customHeight="1" x14ac:dyDescent="0.25">
      <c r="AM272" s="128"/>
      <c r="AN272" s="128"/>
      <c r="AO272" s="128"/>
      <c r="AP272" s="128"/>
      <c r="AQ272" s="128"/>
      <c r="AR272" s="128"/>
      <c r="AS272" s="128"/>
      <c r="AT272" s="128"/>
      <c r="AU272" s="128"/>
      <c r="AV272" s="73">
        <v>46311.512175925927</v>
      </c>
      <c r="AW272" s="70">
        <v>1</v>
      </c>
      <c r="AX272" s="70" t="s">
        <v>2374</v>
      </c>
      <c r="AY272" s="70">
        <v>-1.0666272125611724E-16</v>
      </c>
      <c r="AZ272" s="70" t="s">
        <v>1405</v>
      </c>
      <c r="BA272" s="74" t="s">
        <v>1531</v>
      </c>
    </row>
    <row r="273" spans="39:53" ht="15" customHeight="1" x14ac:dyDescent="0.25">
      <c r="AM273" s="128"/>
      <c r="AN273" s="128"/>
      <c r="AO273" s="128"/>
      <c r="AP273" s="128"/>
      <c r="AQ273" s="128"/>
      <c r="AR273" s="128"/>
      <c r="AS273" s="128"/>
      <c r="AT273" s="128"/>
      <c r="AU273" s="128"/>
      <c r="AV273" s="73">
        <v>46311.512175925927</v>
      </c>
      <c r="AW273" s="70">
        <v>1</v>
      </c>
      <c r="AX273" s="70" t="s">
        <v>2375</v>
      </c>
      <c r="AY273" s="70">
        <v>-7.7596311710442539E-2</v>
      </c>
      <c r="AZ273" s="70" t="s">
        <v>270</v>
      </c>
      <c r="BA273" s="74" t="s">
        <v>1532</v>
      </c>
    </row>
    <row r="274" spans="39:53" ht="15" customHeight="1" x14ac:dyDescent="0.25">
      <c r="AM274" s="128"/>
      <c r="AN274" s="128"/>
      <c r="AO274" s="128"/>
      <c r="AP274" s="128"/>
      <c r="AQ274" s="128"/>
      <c r="AR274" s="128"/>
      <c r="AS274" s="128"/>
      <c r="AT274" s="128"/>
      <c r="AU274" s="128"/>
      <c r="AV274" s="73">
        <v>46311.512175925927</v>
      </c>
      <c r="AW274" s="70">
        <v>1</v>
      </c>
      <c r="AX274" s="70" t="s">
        <v>2376</v>
      </c>
      <c r="AY274" s="70" t="b">
        <v>0</v>
      </c>
      <c r="AZ274" s="70" t="s">
        <v>9</v>
      </c>
      <c r="BA274" s="74" t="s">
        <v>1533</v>
      </c>
    </row>
    <row r="275" spans="39:53" ht="15" customHeight="1" x14ac:dyDescent="0.25">
      <c r="AM275" s="128"/>
      <c r="AN275" s="128"/>
      <c r="AO275" s="128"/>
      <c r="AP275" s="128"/>
      <c r="AQ275" s="128"/>
      <c r="AR275" s="128"/>
      <c r="AS275" s="128"/>
      <c r="AT275" s="128"/>
      <c r="AU275" s="128"/>
      <c r="AV275" s="73">
        <v>46311.512175925927</v>
      </c>
      <c r="AW275" s="70">
        <v>1</v>
      </c>
      <c r="AX275" s="70" t="s">
        <v>2377</v>
      </c>
      <c r="AY275" s="70" t="s">
        <v>638</v>
      </c>
      <c r="AZ275" s="70" t="s">
        <v>9</v>
      </c>
      <c r="BA275" s="74" t="s">
        <v>1534</v>
      </c>
    </row>
    <row r="276" spans="39:53" ht="15" customHeight="1" x14ac:dyDescent="0.25">
      <c r="AM276" s="128"/>
      <c r="AN276" s="128"/>
      <c r="AO276" s="128"/>
      <c r="AP276" s="128"/>
      <c r="AQ276" s="128"/>
      <c r="AR276" s="128"/>
      <c r="AS276" s="128"/>
      <c r="AT276" s="128"/>
      <c r="AU276" s="128"/>
      <c r="AV276" s="73">
        <v>46311.512175925927</v>
      </c>
      <c r="AW276" s="70">
        <v>1</v>
      </c>
      <c r="AX276" s="70" t="s">
        <v>2378</v>
      </c>
      <c r="AY276" s="70" t="s">
        <v>2559</v>
      </c>
      <c r="AZ276" s="70" t="s">
        <v>9</v>
      </c>
      <c r="BA276" s="74" t="s">
        <v>1535</v>
      </c>
    </row>
    <row r="277" spans="39:53" ht="15" customHeight="1" x14ac:dyDescent="0.25">
      <c r="AM277" s="128"/>
      <c r="AN277" s="128"/>
      <c r="AO277" s="128"/>
      <c r="AP277" s="128"/>
      <c r="AQ277" s="128"/>
      <c r="AR277" s="128"/>
      <c r="AS277" s="128"/>
      <c r="AT277" s="128"/>
      <c r="AU277" s="128"/>
      <c r="AV277" s="73">
        <v>46311.512175925927</v>
      </c>
      <c r="AW277" s="70">
        <v>1</v>
      </c>
      <c r="AX277" s="70" t="s">
        <v>2379</v>
      </c>
      <c r="AY277" s="70" t="s">
        <v>2559</v>
      </c>
      <c r="AZ277" s="70" t="s">
        <v>9</v>
      </c>
      <c r="BA277" s="74" t="s">
        <v>1536</v>
      </c>
    </row>
    <row r="278" spans="39:53" ht="15" customHeight="1" x14ac:dyDescent="0.25">
      <c r="AM278" s="128"/>
      <c r="AN278" s="128"/>
      <c r="AO278" s="128"/>
      <c r="AP278" s="128"/>
      <c r="AQ278" s="128"/>
      <c r="AR278" s="128"/>
      <c r="AS278" s="128"/>
      <c r="AT278" s="128"/>
      <c r="AU278" s="128"/>
    </row>
    <row r="279" spans="39:53" ht="15" customHeight="1" x14ac:dyDescent="0.25">
      <c r="AM279" s="128"/>
      <c r="AN279" s="128"/>
      <c r="AO279" s="128"/>
      <c r="AP279" s="128"/>
      <c r="AQ279" s="128"/>
      <c r="AR279" s="128"/>
      <c r="AS279" s="128"/>
      <c r="AT279" s="128"/>
      <c r="AU279" s="128"/>
    </row>
    <row r="280" spans="39:53" ht="15" customHeight="1" x14ac:dyDescent="0.25">
      <c r="AM280" s="128"/>
      <c r="AN280" s="128"/>
      <c r="AO280" s="128"/>
      <c r="AP280" s="128"/>
      <c r="AQ280" s="128"/>
      <c r="AR280" s="128"/>
      <c r="AS280" s="128"/>
      <c r="AT280" s="128"/>
      <c r="AU280" s="128"/>
    </row>
    <row r="281" spans="39:53" ht="15" customHeight="1" x14ac:dyDescent="0.25">
      <c r="AM281" s="128"/>
      <c r="AN281" s="128"/>
      <c r="AO281" s="128"/>
      <c r="AP281" s="128"/>
      <c r="AQ281" s="128"/>
      <c r="AR281" s="128"/>
      <c r="AS281" s="128"/>
      <c r="AT281" s="128"/>
      <c r="AU281" s="128"/>
    </row>
    <row r="282" spans="39:53" ht="15" customHeight="1" x14ac:dyDescent="0.25">
      <c r="AM282" s="128"/>
      <c r="AN282" s="128"/>
      <c r="AO282" s="128"/>
      <c r="AP282" s="128"/>
      <c r="AQ282" s="128"/>
      <c r="AR282" s="128"/>
      <c r="AS282" s="128"/>
      <c r="AT282" s="128"/>
      <c r="AU282" s="128"/>
    </row>
    <row r="283" spans="39:53" ht="15" customHeight="1" x14ac:dyDescent="0.25">
      <c r="AM283" s="128"/>
      <c r="AN283" s="128"/>
      <c r="AO283" s="128"/>
      <c r="AP283" s="128"/>
      <c r="AQ283" s="128"/>
      <c r="AR283" s="128"/>
      <c r="AS283" s="128"/>
      <c r="AT283" s="128"/>
      <c r="AU283" s="128"/>
    </row>
    <row r="284" spans="39:53" ht="15" customHeight="1" x14ac:dyDescent="0.25">
      <c r="AM284" s="128"/>
      <c r="AN284" s="128"/>
      <c r="AO284" s="128"/>
      <c r="AP284" s="128"/>
      <c r="AQ284" s="128"/>
      <c r="AR284" s="128"/>
      <c r="AS284" s="128"/>
      <c r="AT284" s="128"/>
      <c r="AU284" s="128"/>
    </row>
    <row r="285" spans="39:53" ht="15" customHeight="1" x14ac:dyDescent="0.25">
      <c r="AM285" s="128"/>
      <c r="AN285" s="128"/>
      <c r="AO285" s="128"/>
      <c r="AP285" s="128"/>
      <c r="AQ285" s="128"/>
      <c r="AR285" s="128"/>
      <c r="AS285" s="128"/>
      <c r="AT285" s="128"/>
      <c r="AU285" s="128"/>
    </row>
    <row r="286" spans="39:53" ht="15" customHeight="1" x14ac:dyDescent="0.25">
      <c r="AM286" s="128"/>
      <c r="AN286" s="128"/>
      <c r="AO286" s="128"/>
      <c r="AP286" s="128"/>
      <c r="AQ286" s="128"/>
      <c r="AR286" s="128"/>
      <c r="AS286" s="128"/>
      <c r="AT286" s="128"/>
      <c r="AU286" s="128"/>
    </row>
    <row r="287" spans="39:53" ht="15" customHeight="1" x14ac:dyDescent="0.25">
      <c r="AM287" s="128"/>
      <c r="AN287" s="128"/>
      <c r="AO287" s="128"/>
      <c r="AP287" s="128"/>
      <c r="AQ287" s="128"/>
      <c r="AR287" s="128"/>
      <c r="AS287" s="128"/>
      <c r="AT287" s="128"/>
      <c r="AU287" s="128"/>
    </row>
    <row r="288" spans="39:53" ht="15" customHeight="1" x14ac:dyDescent="0.25">
      <c r="AM288" s="128"/>
      <c r="AN288" s="128"/>
      <c r="AO288" s="128"/>
      <c r="AP288" s="128"/>
      <c r="AQ288" s="128"/>
      <c r="AR288" s="128"/>
      <c r="AS288" s="128"/>
      <c r="AT288" s="128"/>
      <c r="AU288" s="128"/>
    </row>
    <row r="289" spans="39:47" ht="15" customHeight="1" x14ac:dyDescent="0.25">
      <c r="AM289" s="128"/>
      <c r="AN289" s="128"/>
      <c r="AO289" s="128"/>
      <c r="AP289" s="128"/>
      <c r="AQ289" s="128"/>
      <c r="AR289" s="128"/>
      <c r="AS289" s="128"/>
      <c r="AT289" s="128"/>
      <c r="AU289" s="128"/>
    </row>
    <row r="290" spans="39:47" ht="15" customHeight="1" x14ac:dyDescent="0.25">
      <c r="AM290" s="128"/>
      <c r="AN290" s="128"/>
      <c r="AO290" s="128"/>
      <c r="AP290" s="128"/>
      <c r="AQ290" s="128"/>
      <c r="AR290" s="128"/>
      <c r="AS290" s="128"/>
      <c r="AT290" s="128"/>
      <c r="AU290" s="128"/>
    </row>
    <row r="291" spans="39:47" ht="15" customHeight="1" x14ac:dyDescent="0.25">
      <c r="AM291" s="128"/>
      <c r="AN291" s="128"/>
      <c r="AO291" s="128"/>
      <c r="AP291" s="128"/>
      <c r="AQ291" s="128"/>
      <c r="AR291" s="128"/>
      <c r="AS291" s="128"/>
      <c r="AT291" s="128"/>
      <c r="AU291" s="128"/>
    </row>
    <row r="292" spans="39:47" ht="15" customHeight="1" x14ac:dyDescent="0.25">
      <c r="AM292" s="128"/>
      <c r="AN292" s="128"/>
      <c r="AO292" s="128"/>
      <c r="AP292" s="128"/>
      <c r="AQ292" s="128"/>
      <c r="AR292" s="128"/>
      <c r="AS292" s="128"/>
      <c r="AT292" s="128"/>
      <c r="AU292" s="128"/>
    </row>
    <row r="293" spans="39:47" ht="15" customHeight="1" x14ac:dyDescent="0.25">
      <c r="AM293" s="128"/>
      <c r="AN293" s="128"/>
      <c r="AO293" s="128"/>
      <c r="AP293" s="128"/>
      <c r="AQ293" s="128"/>
      <c r="AR293" s="128"/>
      <c r="AS293" s="128"/>
      <c r="AT293" s="128"/>
      <c r="AU293" s="128"/>
    </row>
    <row r="294" spans="39:47" ht="15" customHeight="1" x14ac:dyDescent="0.25">
      <c r="AM294" s="128"/>
      <c r="AN294" s="128"/>
      <c r="AO294" s="128"/>
      <c r="AP294" s="128"/>
      <c r="AQ294" s="128"/>
      <c r="AR294" s="128"/>
      <c r="AS294" s="128"/>
      <c r="AT294" s="128"/>
      <c r="AU294" s="128"/>
    </row>
    <row r="295" spans="39:47" ht="15" customHeight="1" x14ac:dyDescent="0.25">
      <c r="AM295" s="128"/>
      <c r="AN295" s="128"/>
      <c r="AO295" s="128"/>
      <c r="AP295" s="128"/>
      <c r="AQ295" s="128"/>
      <c r="AR295" s="128"/>
      <c r="AS295" s="128"/>
      <c r="AT295" s="128"/>
      <c r="AU295" s="128"/>
    </row>
    <row r="296" spans="39:47" ht="15" customHeight="1" x14ac:dyDescent="0.25">
      <c r="AM296" s="128"/>
      <c r="AN296" s="128"/>
      <c r="AO296" s="128"/>
      <c r="AP296" s="128"/>
      <c r="AQ296" s="128"/>
      <c r="AR296" s="128"/>
      <c r="AS296" s="128"/>
      <c r="AT296" s="128"/>
      <c r="AU296" s="128"/>
    </row>
    <row r="297" spans="39:47" ht="15" customHeight="1" x14ac:dyDescent="0.25">
      <c r="AM297" s="128"/>
      <c r="AN297" s="128"/>
      <c r="AO297" s="128"/>
      <c r="AP297" s="128"/>
      <c r="AQ297" s="128"/>
      <c r="AR297" s="128"/>
      <c r="AS297" s="128"/>
      <c r="AT297" s="128"/>
      <c r="AU297" s="128"/>
    </row>
    <row r="298" spans="39:47" ht="15" customHeight="1" x14ac:dyDescent="0.25">
      <c r="AM298" s="128"/>
      <c r="AN298" s="128"/>
      <c r="AO298" s="128"/>
      <c r="AP298" s="128"/>
      <c r="AQ298" s="128"/>
      <c r="AR298" s="128"/>
      <c r="AS298" s="128"/>
      <c r="AT298" s="128"/>
      <c r="AU298" s="128"/>
    </row>
    <row r="299" spans="39:47" ht="15" customHeight="1" x14ac:dyDescent="0.25">
      <c r="AM299" s="128"/>
      <c r="AN299" s="128"/>
      <c r="AO299" s="128"/>
      <c r="AP299" s="128"/>
      <c r="AQ299" s="128"/>
      <c r="AR299" s="128"/>
      <c r="AS299" s="128"/>
      <c r="AT299" s="128"/>
      <c r="AU299" s="128"/>
    </row>
    <row r="300" spans="39:47" ht="15" customHeight="1" x14ac:dyDescent="0.25">
      <c r="AM300" s="128"/>
      <c r="AN300" s="128"/>
      <c r="AO300" s="128"/>
      <c r="AP300" s="128"/>
      <c r="AQ300" s="128"/>
      <c r="AR300" s="128"/>
      <c r="AS300" s="128"/>
      <c r="AT300" s="128"/>
      <c r="AU300" s="128"/>
    </row>
    <row r="301" spans="39:47" ht="15" customHeight="1" x14ac:dyDescent="0.25">
      <c r="AM301" s="128"/>
      <c r="AN301" s="128"/>
      <c r="AO301" s="128"/>
      <c r="AP301" s="128"/>
      <c r="AQ301" s="128"/>
      <c r="AR301" s="128"/>
      <c r="AS301" s="128"/>
      <c r="AT301" s="128"/>
      <c r="AU301" s="128"/>
    </row>
    <row r="302" spans="39:47" ht="15" customHeight="1" x14ac:dyDescent="0.25">
      <c r="AM302" s="128"/>
      <c r="AN302" s="128"/>
      <c r="AO302" s="128"/>
      <c r="AP302" s="128"/>
      <c r="AQ302" s="128"/>
      <c r="AR302" s="128"/>
      <c r="AS302" s="128"/>
      <c r="AT302" s="128"/>
      <c r="AU302" s="128"/>
    </row>
    <row r="303" spans="39:47" ht="15" customHeight="1" x14ac:dyDescent="0.25">
      <c r="AM303" s="128"/>
      <c r="AN303" s="128"/>
      <c r="AO303" s="128"/>
      <c r="AP303" s="128"/>
      <c r="AQ303" s="128"/>
      <c r="AR303" s="128"/>
      <c r="AS303" s="128"/>
      <c r="AT303" s="128"/>
      <c r="AU303" s="128"/>
    </row>
    <row r="304" spans="39:47" ht="15" customHeight="1" x14ac:dyDescent="0.25">
      <c r="AM304" s="128"/>
      <c r="AN304" s="128"/>
      <c r="AO304" s="128"/>
      <c r="AP304" s="128"/>
      <c r="AQ304" s="128"/>
      <c r="AR304" s="128"/>
      <c r="AS304" s="128"/>
      <c r="AT304" s="128"/>
      <c r="AU304" s="128"/>
    </row>
    <row r="305" spans="39:47" ht="15" customHeight="1" x14ac:dyDescent="0.25">
      <c r="AM305" s="128"/>
      <c r="AN305" s="128"/>
      <c r="AO305" s="128"/>
      <c r="AP305" s="128"/>
      <c r="AQ305" s="128"/>
      <c r="AR305" s="128"/>
      <c r="AS305" s="128"/>
      <c r="AT305" s="128"/>
      <c r="AU305" s="128"/>
    </row>
    <row r="306" spans="39:47" ht="15" customHeight="1" x14ac:dyDescent="0.25">
      <c r="AM306" s="128"/>
      <c r="AN306" s="128"/>
      <c r="AO306" s="128"/>
      <c r="AP306" s="128"/>
      <c r="AQ306" s="128"/>
      <c r="AR306" s="128"/>
      <c r="AS306" s="128"/>
      <c r="AT306" s="128"/>
      <c r="AU306" s="128"/>
    </row>
    <row r="307" spans="39:47" ht="15" customHeight="1" x14ac:dyDescent="0.25">
      <c r="AM307" s="128"/>
      <c r="AN307" s="128"/>
      <c r="AO307" s="128"/>
      <c r="AP307" s="128"/>
      <c r="AQ307" s="128"/>
      <c r="AR307" s="128"/>
      <c r="AS307" s="128"/>
      <c r="AT307" s="128"/>
      <c r="AU307" s="128"/>
    </row>
    <row r="308" spans="39:47" ht="15" customHeight="1" x14ac:dyDescent="0.25">
      <c r="AM308" s="128"/>
      <c r="AN308" s="128"/>
      <c r="AO308" s="128"/>
      <c r="AP308" s="128"/>
      <c r="AQ308" s="128"/>
      <c r="AR308" s="128"/>
      <c r="AS308" s="128"/>
      <c r="AT308" s="128"/>
      <c r="AU308" s="128"/>
    </row>
    <row r="309" spans="39:47" ht="15" customHeight="1" x14ac:dyDescent="0.25">
      <c r="AM309" s="128"/>
      <c r="AN309" s="128"/>
      <c r="AO309" s="128"/>
      <c r="AP309" s="128"/>
      <c r="AQ309" s="128"/>
      <c r="AR309" s="128"/>
      <c r="AS309" s="128"/>
      <c r="AT309" s="128"/>
      <c r="AU309" s="128"/>
    </row>
    <row r="310" spans="39:47" ht="15" customHeight="1" x14ac:dyDescent="0.25">
      <c r="AM310" s="128"/>
      <c r="AN310" s="128"/>
      <c r="AO310" s="128"/>
      <c r="AP310" s="128"/>
      <c r="AQ310" s="128"/>
      <c r="AR310" s="128"/>
      <c r="AS310" s="128"/>
      <c r="AT310" s="128"/>
      <c r="AU310" s="128"/>
    </row>
    <row r="311" spans="39:47" ht="15" customHeight="1" x14ac:dyDescent="0.25">
      <c r="AM311" s="128"/>
      <c r="AN311" s="128"/>
      <c r="AO311" s="128"/>
      <c r="AP311" s="128"/>
      <c r="AQ311" s="128"/>
      <c r="AR311" s="128"/>
      <c r="AS311" s="128"/>
      <c r="AT311" s="128"/>
      <c r="AU311" s="128"/>
    </row>
    <row r="312" spans="39:47" ht="15" customHeight="1" x14ac:dyDescent="0.25">
      <c r="AM312" s="128"/>
      <c r="AN312" s="128"/>
      <c r="AO312" s="128"/>
      <c r="AP312" s="128"/>
      <c r="AQ312" s="128"/>
      <c r="AR312" s="128"/>
      <c r="AS312" s="128"/>
      <c r="AT312" s="128"/>
      <c r="AU312" s="128"/>
    </row>
    <row r="313" spans="39:47" ht="15" customHeight="1" x14ac:dyDescent="0.25">
      <c r="AM313" s="128"/>
      <c r="AN313" s="128"/>
      <c r="AO313" s="128"/>
      <c r="AP313" s="128"/>
      <c r="AQ313" s="128"/>
      <c r="AR313" s="128"/>
      <c r="AS313" s="128"/>
      <c r="AT313" s="128"/>
      <c r="AU313" s="128"/>
    </row>
    <row r="314" spans="39:47" ht="15" customHeight="1" x14ac:dyDescent="0.25">
      <c r="AM314" s="128"/>
      <c r="AN314" s="128"/>
      <c r="AO314" s="128"/>
      <c r="AP314" s="128"/>
      <c r="AQ314" s="128"/>
      <c r="AR314" s="128"/>
      <c r="AS314" s="128"/>
      <c r="AT314" s="128"/>
      <c r="AU314" s="128"/>
    </row>
    <row r="315" spans="39:47" ht="15" customHeight="1" x14ac:dyDescent="0.25">
      <c r="AM315" s="128"/>
      <c r="AN315" s="128"/>
      <c r="AO315" s="128"/>
      <c r="AP315" s="128"/>
      <c r="AQ315" s="128"/>
      <c r="AR315" s="128"/>
      <c r="AS315" s="128"/>
      <c r="AT315" s="128"/>
      <c r="AU315" s="128"/>
    </row>
    <row r="316" spans="39:47" ht="15" customHeight="1" x14ac:dyDescent="0.25">
      <c r="AM316" s="128"/>
      <c r="AN316" s="128"/>
      <c r="AO316" s="128"/>
      <c r="AP316" s="128"/>
      <c r="AQ316" s="128"/>
      <c r="AR316" s="128"/>
      <c r="AS316" s="128"/>
      <c r="AT316" s="128"/>
      <c r="AU316" s="128"/>
    </row>
    <row r="317" spans="39:47" ht="15" customHeight="1" x14ac:dyDescent="0.25">
      <c r="AM317" s="128"/>
      <c r="AN317" s="128"/>
      <c r="AO317" s="128"/>
      <c r="AP317" s="128"/>
      <c r="AQ317" s="128"/>
      <c r="AR317" s="128"/>
      <c r="AS317" s="128"/>
      <c r="AT317" s="128"/>
      <c r="AU317" s="128"/>
    </row>
    <row r="318" spans="39:47" ht="15" customHeight="1" x14ac:dyDescent="0.25">
      <c r="AM318" s="128"/>
      <c r="AN318" s="128"/>
      <c r="AO318" s="128"/>
      <c r="AP318" s="128"/>
      <c r="AQ318" s="128"/>
      <c r="AR318" s="128"/>
      <c r="AS318" s="128"/>
      <c r="AT318" s="128"/>
      <c r="AU318" s="128"/>
    </row>
    <row r="319" spans="39:47" ht="15" customHeight="1" x14ac:dyDescent="0.25">
      <c r="AM319" s="128"/>
      <c r="AN319" s="128"/>
      <c r="AO319" s="128"/>
      <c r="AP319" s="128"/>
      <c r="AQ319" s="128"/>
      <c r="AR319" s="128"/>
      <c r="AS319" s="128"/>
      <c r="AT319" s="128"/>
      <c r="AU319" s="128"/>
    </row>
    <row r="320" spans="39:47" ht="15" customHeight="1" x14ac:dyDescent="0.25">
      <c r="AM320" s="128"/>
      <c r="AN320" s="128"/>
      <c r="AO320" s="128"/>
      <c r="AP320" s="128"/>
      <c r="AQ320" s="128"/>
      <c r="AR320" s="128"/>
      <c r="AS320" s="128"/>
      <c r="AT320" s="128"/>
      <c r="AU320" s="128"/>
    </row>
    <row r="321" spans="39:47" ht="15" customHeight="1" x14ac:dyDescent="0.25">
      <c r="AM321" s="128"/>
      <c r="AN321" s="128"/>
      <c r="AO321" s="128"/>
      <c r="AP321" s="128"/>
      <c r="AQ321" s="128"/>
      <c r="AR321" s="128"/>
      <c r="AS321" s="128"/>
      <c r="AT321" s="128"/>
      <c r="AU321" s="128"/>
    </row>
    <row r="322" spans="39:47" ht="15" customHeight="1" x14ac:dyDescent="0.25">
      <c r="AM322" s="128"/>
      <c r="AN322" s="128"/>
      <c r="AO322" s="128"/>
      <c r="AP322" s="128"/>
      <c r="AQ322" s="128"/>
      <c r="AR322" s="128"/>
      <c r="AS322" s="128"/>
      <c r="AT322" s="128"/>
      <c r="AU322" s="128"/>
    </row>
    <row r="323" spans="39:47" ht="15" customHeight="1" x14ac:dyDescent="0.25">
      <c r="AM323" s="128"/>
      <c r="AN323" s="128"/>
      <c r="AO323" s="128"/>
      <c r="AP323" s="128"/>
      <c r="AQ323" s="128"/>
      <c r="AR323" s="128"/>
      <c r="AS323" s="128"/>
      <c r="AT323" s="128"/>
      <c r="AU323" s="128"/>
    </row>
    <row r="324" spans="39:47" ht="15" customHeight="1" x14ac:dyDescent="0.25">
      <c r="AM324" s="128"/>
      <c r="AN324" s="128"/>
      <c r="AO324" s="128"/>
      <c r="AP324" s="128"/>
      <c r="AQ324" s="128"/>
      <c r="AR324" s="128"/>
      <c r="AS324" s="128"/>
      <c r="AT324" s="128"/>
      <c r="AU324" s="128"/>
    </row>
    <row r="325" spans="39:47" ht="15" customHeight="1" x14ac:dyDescent="0.25">
      <c r="AM325" s="128"/>
      <c r="AN325" s="128"/>
      <c r="AO325" s="128"/>
      <c r="AP325" s="128"/>
      <c r="AQ325" s="128"/>
      <c r="AR325" s="128"/>
      <c r="AS325" s="128"/>
      <c r="AT325" s="128"/>
      <c r="AU325" s="128"/>
    </row>
    <row r="326" spans="39:47" ht="15" customHeight="1" x14ac:dyDescent="0.25">
      <c r="AM326" s="128"/>
      <c r="AN326" s="128"/>
      <c r="AO326" s="128"/>
      <c r="AP326" s="128"/>
      <c r="AQ326" s="128"/>
      <c r="AR326" s="128"/>
      <c r="AS326" s="128"/>
      <c r="AT326" s="128"/>
      <c r="AU326" s="128"/>
    </row>
    <row r="327" spans="39:47" ht="15" customHeight="1" x14ac:dyDescent="0.25">
      <c r="AM327" s="128"/>
      <c r="AN327" s="128"/>
      <c r="AO327" s="128"/>
      <c r="AP327" s="128"/>
      <c r="AQ327" s="128"/>
      <c r="AR327" s="128"/>
      <c r="AS327" s="128"/>
      <c r="AT327" s="128"/>
      <c r="AU327" s="128"/>
    </row>
    <row r="328" spans="39:47" ht="15" customHeight="1" x14ac:dyDescent="0.25">
      <c r="AM328" s="128"/>
      <c r="AN328" s="128"/>
      <c r="AO328" s="128"/>
      <c r="AP328" s="128"/>
      <c r="AQ328" s="128"/>
      <c r="AR328" s="128"/>
      <c r="AS328" s="128"/>
      <c r="AT328" s="128"/>
      <c r="AU328" s="128"/>
    </row>
    <row r="329" spans="39:47" ht="15" customHeight="1" x14ac:dyDescent="0.25">
      <c r="AM329" s="128"/>
      <c r="AN329" s="128"/>
      <c r="AO329" s="128"/>
      <c r="AP329" s="128"/>
      <c r="AQ329" s="128"/>
      <c r="AR329" s="128"/>
      <c r="AS329" s="128"/>
      <c r="AT329" s="128"/>
      <c r="AU329" s="128"/>
    </row>
    <row r="330" spans="39:47" ht="15" customHeight="1" x14ac:dyDescent="0.25">
      <c r="AM330" s="128"/>
      <c r="AN330" s="128"/>
      <c r="AO330" s="128"/>
      <c r="AP330" s="128"/>
      <c r="AQ330" s="128"/>
      <c r="AR330" s="128"/>
      <c r="AS330" s="128"/>
      <c r="AT330" s="128"/>
      <c r="AU330" s="128"/>
    </row>
    <row r="331" spans="39:47" ht="15" customHeight="1" x14ac:dyDescent="0.25">
      <c r="AM331" s="128"/>
      <c r="AN331" s="128"/>
      <c r="AO331" s="128"/>
      <c r="AP331" s="128"/>
      <c r="AQ331" s="128"/>
      <c r="AR331" s="128"/>
      <c r="AS331" s="128"/>
      <c r="AT331" s="128"/>
      <c r="AU331" s="128"/>
    </row>
    <row r="332" spans="39:47" ht="15" customHeight="1" x14ac:dyDescent="0.25">
      <c r="AM332" s="128"/>
      <c r="AN332" s="128"/>
      <c r="AO332" s="128"/>
      <c r="AP332" s="128"/>
      <c r="AQ332" s="128"/>
      <c r="AR332" s="128"/>
      <c r="AS332" s="128"/>
      <c r="AT332" s="128"/>
      <c r="AU332" s="128"/>
    </row>
    <row r="333" spans="39:47" ht="15" customHeight="1" x14ac:dyDescent="0.25">
      <c r="AM333" s="128"/>
      <c r="AN333" s="128"/>
      <c r="AO333" s="128"/>
      <c r="AP333" s="128"/>
      <c r="AQ333" s="128"/>
      <c r="AR333" s="128"/>
      <c r="AS333" s="128"/>
      <c r="AT333" s="128"/>
      <c r="AU333" s="128"/>
    </row>
    <row r="334" spans="39:47" ht="15" customHeight="1" x14ac:dyDescent="0.25">
      <c r="AM334" s="128"/>
      <c r="AN334" s="128"/>
      <c r="AO334" s="128"/>
      <c r="AP334" s="128"/>
      <c r="AQ334" s="128"/>
      <c r="AR334" s="128"/>
      <c r="AS334" s="128"/>
      <c r="AT334" s="128"/>
      <c r="AU334" s="128"/>
    </row>
    <row r="335" spans="39:47" ht="15" customHeight="1" x14ac:dyDescent="0.25">
      <c r="AM335" s="128"/>
      <c r="AN335" s="128"/>
      <c r="AO335" s="128"/>
      <c r="AP335" s="128"/>
      <c r="AQ335" s="128"/>
      <c r="AR335" s="128"/>
      <c r="AS335" s="128"/>
      <c r="AT335" s="128"/>
      <c r="AU335" s="128"/>
    </row>
    <row r="336" spans="39:47" ht="15" customHeight="1" x14ac:dyDescent="0.25">
      <c r="AM336" s="128"/>
      <c r="AN336" s="128"/>
      <c r="AO336" s="128"/>
      <c r="AP336" s="128"/>
      <c r="AQ336" s="128"/>
      <c r="AR336" s="128"/>
      <c r="AS336" s="128"/>
      <c r="AT336" s="128"/>
      <c r="AU336" s="128"/>
    </row>
  </sheetData>
  <mergeCells count="108">
    <mergeCell ref="A6:A10"/>
    <mergeCell ref="H1:M1"/>
    <mergeCell ref="H2:M2"/>
    <mergeCell ref="H3:M3"/>
    <mergeCell ref="L155:Z155"/>
    <mergeCell ref="AC155:AS155"/>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Q81:BT82"/>
    <mergeCell ref="AE81:AR81"/>
    <mergeCell ref="AE82:AJ82"/>
    <mergeCell ref="AK82:AN82"/>
    <mergeCell ref="AO82:AR82"/>
    <mergeCell ref="AT81:BO81"/>
    <mergeCell ref="AT82:AY82"/>
    <mergeCell ref="AZ82:BB82"/>
    <mergeCell ref="BL82:BO82"/>
    <mergeCell ref="BC82:BF82"/>
    <mergeCell ref="BG82:BJ82"/>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29</vt:i4>
      </vt:variant>
    </vt:vector>
  </HeadingPairs>
  <TitlesOfParts>
    <vt:vector size="33" baseType="lpstr">
      <vt:lpstr>Config</vt:lpstr>
      <vt:lpstr>Справка</vt:lpstr>
      <vt:lpstr>Расчет</vt:lpstr>
      <vt:lpstr>Results</vt:lpstr>
      <vt:lpstr>rngBatchSummary</vt:lpstr>
      <vt:lpstr>rngCalculationProfiles</vt:lpstr>
      <vt:lpstr>rngCircleBind2Choices</vt:lpstr>
      <vt:lpstr>rngCircleBind3Choices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2026-10-16T11:01:47Z</dcterms:modified>
</cp:coreProperties>
</file>