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47925414-9274-4C09-B282-55A13FB137A0}" xr6:coauthVersionLast="36" xr6:coauthVersionMax="36" xr10:uidLastSave="{00000000-0000-0000-0000-000000000000}"/>
  <bookViews>
    <workbookView xWindow="0" yWindow="0" windowWidth="38400" windowHeight="20115" xr2:uid="{B4466C5D-A1F1-40C6-85FC-FA35F7D04ED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Results!$A$1:$AT$31</definedName>
    <definedName name="rngCircleGeometry">Config!$F$16:$J$25</definedName>
    <definedName name="rngConcreteDiagramPoints">Config!$F$4:$H$13</definedName>
    <definedName name="rngLoadCombinations">Расчет!$A$40:$F$60</definedName>
    <definedName name="rngLShapeGeometry">Config!$F$30:$N$54</definedName>
    <definedName name="rngNDMElementResults">Results!$A$34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Config!$P$56:$T$68</definedName>
    <definedName name="rngResultSection">Расчет!$S$17:$AH$35</definedName>
    <definedName name="rngRoundedRectangleGeometry">Config!$Q$16:$U$22</definedName>
    <definedName name="rngSignConventionSettings">Config!$N$13:$P$16</definedName>
    <definedName name="rngSteelDiagramPoints">Config!$J$4:$L$13</definedName>
    <definedName name="rngSystemSettings">Config!$A$3:$E$107</definedName>
    <definedName name="rngUnitSettings">Config!$N$3:$Q$9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AT10" i="1" s="1"/>
  <c r="Z159" i="1"/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M54" i="4"/>
  <c r="M53" i="4"/>
  <c r="M52" i="4"/>
  <c r="M51" i="4"/>
  <c r="M50" i="4"/>
  <c r="M49" i="4"/>
  <c r="M48" i="4"/>
  <c r="M47" i="4"/>
  <c r="L43" i="4"/>
  <c r="L42" i="4"/>
  <c r="L41" i="4"/>
  <c r="L40" i="4"/>
  <c r="L39" i="4"/>
  <c r="L38" i="4"/>
  <c r="L37" i="4"/>
  <c r="L36" i="4"/>
  <c r="J31" i="4"/>
  <c r="S22" i="4"/>
  <c r="S21" i="4"/>
  <c r="S20" i="4"/>
  <c r="S19" i="4"/>
  <c r="S18" i="4"/>
  <c r="S17" i="4"/>
  <c r="H23" i="4"/>
  <c r="H22" i="4"/>
  <c r="H20" i="4"/>
  <c r="H18" i="4"/>
  <c r="H17" i="4"/>
  <c r="L3" i="4"/>
  <c r="H3" i="4"/>
  <c r="C96" i="4"/>
  <c r="C87" i="4"/>
  <c r="C61" i="4"/>
  <c r="C43" i="4"/>
  <c r="C38" i="4"/>
  <c r="C37" i="4"/>
  <c r="C36" i="4"/>
  <c r="C29" i="4"/>
  <c r="C28" i="4"/>
  <c r="C27" i="4"/>
  <c r="C20" i="4"/>
  <c r="C19" i="4"/>
  <c r="C18" i="4"/>
  <c r="C17" i="4"/>
  <c r="C16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<sst xmlns="http://schemas.openxmlformats.org/spreadsheetml/2006/main" count="2823" uniqueCount="1432">
  <si>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</si>
  <si>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</si>
  <si>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</si>
  <si>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</si>
  <si>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</si>
  <si>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</si>
  <si>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</si>
  <si>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</si>
  <si>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</si>
  <si>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</si>
  <si>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</si>
  <si>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</si>
  <si>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</si>
  <si>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</si>
  <si>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</si>
  <si>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</si>
  <si>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</si>
  <si>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</si>
  <si>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</si>
  <si>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Значение</t>
  </si>
  <si>
    <t>Ед.</t>
  </si>
  <si>
    <t>Комментарий</t>
  </si>
  <si>
    <t>Config</t>
  </si>
  <si>
    <t>Параметр</t>
  </si>
  <si>
    <t>Инструкции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</si>
  <si>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</si>
  <si>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</si>
  <si>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</si>
  <si>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</si>
  <si>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</si>
  <si>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</si>
  <si>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</si>
  <si>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</si>
  <si>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</si>
  <si>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</si>
  <si>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</si>
  <si>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</si>
  <si>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</si>
  <si>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</si>
  <si>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</si>
  <si>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</si>
  <si>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</si>
  <si>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</si>
  <si>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</si>
  <si>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</si>
  <si>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</si>
  <si>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</si>
  <si>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</si>
  <si>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</si>
  <si>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</si>
  <si>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</si>
  <si>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</si>
  <si>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</si>
  <si>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</si>
  <si>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</si>
  <si>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Rbt,ser для II группы: образование трещин, Ncrc и SLS-ветвь растянутого бетона.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</si>
  <si>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</si>
  <si>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</si>
  <si>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</si>
  <si>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</si>
  <si>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</si>
  <si>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</si>
  <si>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</si>
  <si>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</si>
  <si>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</si>
  <si>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</si>
  <si>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Steel.RebarProfile</t>
  </si>
  <si>
    <t>Ribbed</t>
  </si>
  <si>
    <t>Профиль арматуры для расчета трещин: Ribbed - периодический профиль, Smooth - гладкая арматура.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</si>
  <si>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</si>
  <si>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</si>
  <si>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</si>
  <si>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</si>
  <si>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</si>
  <si>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</si>
  <si>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</si>
  <si>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</si>
  <si>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</si>
  <si>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</si>
  <si>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</si>
  <si>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</si>
  <si>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</si>
  <si>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</si>
  <si>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</si>
  <si>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</si>
  <si>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</si>
  <si>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</si>
  <si>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</si>
  <si>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</si>
  <si>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</si>
  <si>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</si>
  <si>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</si>
  <si>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</si>
  <si>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</si>
  <si>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</si>
  <si>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</si>
  <si>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</si>
  <si>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</si>
  <si>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</si>
  <si>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</si>
  <si>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</si>
  <si>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</si>
  <si>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</si>
  <si>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</si>
  <si>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</si>
  <si>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</si>
  <si>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</si>
  <si>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</si>
  <si>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</si>
  <si>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 I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</si>
  <si>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</si>
  <si>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</si>
  <si>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</si>
  <si>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</si>
  <si>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</si>
  <si>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</si>
  <si>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</si>
  <si>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</si>
  <si>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</si>
  <si>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</si>
  <si>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</si>
  <si>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</si>
  <si>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</si>
  <si>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</si>
  <si>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</si>
  <si>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</si>
  <si>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</si>
  <si>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</si>
  <si>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</si>
  <si>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</si>
  <si>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</si>
  <si>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</si>
  <si>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</si>
  <si>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</si>
  <si>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</si>
  <si>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</si>
  <si>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</si>
  <si>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</si>
  <si>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</si>
  <si>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</si>
  <si>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</si>
  <si>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</si>
  <si>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</si>
  <si>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</si>
  <si>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</si>
  <si>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</si>
  <si>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</si>
  <si>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</si>
  <si>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</si>
  <si>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</si>
  <si>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</si>
  <si>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</si>
  <si>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</si>
  <si>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</si>
  <si>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</si>
  <si>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</si>
  <si>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</si>
  <si>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</si>
  <si>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</si>
  <si>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</si>
  <si>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</si>
  <si>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</si>
  <si>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</si>
  <si>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</si>
  <si>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</si>
  <si>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</si>
  <si>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</si>
  <si>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</si>
  <si>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</si>
  <si>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</si>
  <si>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</si>
  <si>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</si>
  <si>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</si>
  <si>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</si>
  <si>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</si>
  <si>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</si>
  <si>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</si>
  <si>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</si>
  <si>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</si>
  <si>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</si>
  <si>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</si>
  <si>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</si>
  <si>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</si>
  <si>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</si>
  <si>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</si>
  <si>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</si>
  <si>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</si>
  <si>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</si>
  <si>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</si>
  <si>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</si>
  <si>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</si>
  <si>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</si>
  <si>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</si>
  <si>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</si>
  <si>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</si>
  <si>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</si>
  <si>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</si>
  <si>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</si>
  <si>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</si>
  <si>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</si>
  <si>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</si>
  <si>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</si>
  <si>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</si>
  <si>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</si>
  <si>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</si>
  <si>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</si>
  <si>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</si>
  <si>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</si>
  <si>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</si>
  <si>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</si>
  <si>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</si>
  <si>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</si>
  <si>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</si>
  <si>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</si>
  <si>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</si>
  <si>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</si>
  <si>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</si>
  <si>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</si>
  <si>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</si>
  <si>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</si>
  <si>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</si>
  <si>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</si>
  <si>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</si>
  <si>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</si>
  <si>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</si>
  <si>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</si>
  <si>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</si>
  <si>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</si>
  <si>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</si>
  <si>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</si>
  <si>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</si>
  <si>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</si>
  <si>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</si>
  <si>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</si>
  <si>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</si>
  <si>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</si>
  <si>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Точки диаграммы бетона</t>
  </si>
  <si>
    <t>Point</t>
  </si>
  <si>
    <t>Strain</t>
  </si>
  <si>
    <t>Точки диаграммы арматуры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</si>
  <si>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</si>
  <si>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</si>
  <si>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</si>
  <si>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</si>
  <si>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</si>
  <si>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</si>
  <si>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</si>
  <si>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</si>
  <si>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</si>
  <si>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</si>
  <si>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</si>
  <si>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</si>
  <si>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</si>
  <si>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</si>
  <si>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</si>
  <si>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</si>
  <si>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</si>
  <si>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</si>
  <si>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</si>
  <si>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</si>
  <si>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</si>
  <si>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</si>
  <si>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</si>
  <si>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</si>
  <si>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</si>
  <si>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</si>
  <si>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</si>
  <si>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</si>
  <si>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</si>
  <si>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</si>
  <si>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</si>
  <si>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</si>
  <si>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</si>
  <si>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</si>
  <si>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</si>
  <si>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</si>
  <si>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</si>
  <si>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</si>
  <si>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</si>
  <si>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</si>
  <si>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</si>
  <si>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</si>
  <si>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</si>
  <si>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</si>
  <si>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</si>
  <si>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</si>
  <si>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</si>
  <si>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</si>
  <si>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</si>
  <si>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</si>
  <si>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</si>
  <si>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</si>
  <si>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</si>
  <si>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</si>
  <si>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</si>
  <si>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</si>
  <si>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</si>
  <si>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</si>
  <si>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</si>
  <si>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</si>
  <si>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</si>
  <si>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</si>
  <si>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</si>
  <si>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</si>
  <si>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</si>
  <si>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</si>
  <si>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</si>
  <si>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</si>
  <si>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</si>
  <si>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</si>
  <si>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</si>
  <si>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</si>
  <si>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</si>
  <si>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</si>
  <si>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</si>
  <si>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</si>
  <si>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</si>
  <si>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</si>
  <si>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</si>
  <si>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</si>
  <si>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</si>
  <si>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</si>
  <si>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</si>
  <si>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</si>
  <si>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</si>
  <si>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</si>
  <si>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</si>
  <si>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</si>
  <si>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</si>
  <si>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</si>
  <si>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</si>
  <si>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</si>
  <si>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</si>
  <si>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</si>
  <si>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</si>
  <si>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</si>
  <si>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</si>
  <si>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</si>
  <si>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</si>
  <si>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</si>
  <si>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</si>
  <si>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</si>
  <si>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</si>
  <si>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</si>
  <si>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</si>
  <si>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</si>
  <si>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</si>
  <si>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</si>
  <si>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</si>
  <si>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</si>
  <si>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</si>
  <si>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</si>
  <si>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</si>
  <si>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</si>
  <si>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</si>
  <si>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</si>
  <si>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</si>
  <si>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</si>
  <si>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</si>
  <si>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</si>
  <si>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</si>
  <si>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</si>
  <si>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</si>
  <si>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</si>
  <si>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</si>
  <si>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</si>
  <si>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</si>
  <si>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</si>
  <si>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</si>
  <si>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</si>
  <si>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</si>
  <si>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</si>
  <si>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</si>
  <si>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</si>
  <si>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</si>
  <si>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</si>
  <si>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</si>
  <si>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</si>
  <si>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</si>
  <si>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</si>
  <si>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</si>
  <si>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</si>
  <si>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</si>
  <si>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</si>
  <si>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</si>
  <si>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</si>
  <si>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</si>
  <si>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</si>
  <si>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</si>
  <si>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</si>
  <si>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UseDiagram</t>
  </si>
  <si>
    <t>Smooth</t>
  </si>
  <si>
    <t>DirectState</t>
  </si>
  <si>
    <t>Secant</t>
  </si>
  <si>
    <t>LoadMultiplier</t>
  </si>
  <si>
    <t>Brent</t>
  </si>
  <si>
    <t>Auto</t>
  </si>
  <si>
    <t>FullTension</t>
  </si>
  <si>
    <t>ValuesOnly</t>
  </si>
  <si>
    <t>Common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</si>
  <si>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</si>
  <si>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</si>
  <si>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</si>
  <si>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</si>
  <si>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</si>
  <si>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</si>
  <si>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</si>
  <si>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</si>
  <si>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</si>
  <si>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</si>
  <si>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</si>
  <si>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</si>
  <si>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</si>
  <si>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</si>
  <si>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</si>
  <si>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</si>
  <si>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</si>
  <si>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</si>
  <si>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</si>
  <si>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</si>
  <si>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</si>
  <si>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</si>
  <si>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</si>
  <si>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</si>
  <si>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</si>
  <si>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</si>
  <si>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</si>
  <si>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</si>
  <si>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</si>
  <si>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</si>
  <si>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</si>
  <si>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</si>
  <si>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</si>
  <si>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</si>
  <si>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</si>
  <si>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</si>
  <si>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</si>
  <si>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</si>
  <si>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</si>
  <si>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должны быть равны нулю в пределах допуска решателя.</t>
  </si>
  <si>
    <t>При этом Mx_cg и My_cg учитывают Load.ReferenceOffset: Mx_cg = Mx_user + N·OffsetY, My_cg = My_user + N·OffsetX. Поэтому N при Mx_user = My_user = 0, но с ненулевым offset, считается внецентренным</t>
  </si>
  <si>
    <t>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</si>
  <si>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</si>
  <si>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</si>
  <si>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</si>
  <si>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</si>
  <si>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</si>
  <si>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</si>
  <si>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</si>
  <si>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</si>
  <si>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</si>
  <si>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</si>
  <si>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</si>
  <si>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</si>
  <si>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</si>
  <si>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</si>
  <si>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</si>
  <si>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</si>
  <si>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</si>
  <si>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</si>
  <si>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</si>
  <si>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</si>
  <si>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</si>
  <si>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</si>
  <si>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</si>
  <si>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</si>
  <si>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</si>
  <si>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</si>
  <si>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</si>
  <si>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</si>
  <si>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</si>
  <si>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</si>
  <si>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</si>
  <si>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</si>
  <si>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</si>
  <si>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</si>
  <si>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</si>
  <si>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</si>
  <si>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</si>
  <si>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</si>
  <si>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</si>
  <si>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</si>
  <si>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</si>
  <si>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</si>
  <si>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</si>
  <si>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</si>
  <si>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</si>
  <si>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</si>
  <si>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</si>
  <si>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</si>
  <si>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</si>
  <si>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</si>
  <si>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</si>
  <si>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</si>
  <si>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</si>
  <si>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</si>
  <si>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</si>
  <si>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</si>
  <si>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</si>
  <si>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</si>
  <si>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</si>
  <si>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</si>
  <si>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</si>
  <si>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</si>
  <si>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</si>
  <si>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</si>
  <si>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</si>
  <si>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</si>
  <si>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</si>
  <si>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</si>
  <si>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</si>
  <si>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</si>
  <si>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</si>
  <si>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</si>
  <si>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</si>
  <si>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</si>
  <si>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</si>
  <si>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</si>
  <si>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</si>
  <si>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</si>
  <si>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</si>
  <si>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</si>
  <si>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</si>
  <si>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</si>
  <si>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</si>
  <si>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</si>
  <si>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</si>
  <si>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</si>
  <si>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</si>
  <si>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</si>
  <si>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</si>
  <si>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</si>
  <si>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</si>
  <si>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</si>
  <si>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</si>
  <si>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Единицы измерения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</si>
  <si>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</si>
  <si>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</si>
  <si>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</si>
  <si>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</si>
  <si>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</si>
  <si>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</si>
  <si>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</si>
  <si>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</si>
  <si>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Система знаков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</si>
  <si>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</si>
  <si>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</si>
  <si>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</si>
  <si>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</si>
  <si>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</si>
  <si>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</si>
  <si>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</si>
  <si>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расчетную диаграмму бетона как набор точек strain-stress. Программа не хранит отдельные типы ConcreteBilinear, ConcreteTrilinear и не переключает название диаграммы.</t>
  </si>
  <si>
    <t>Каждая строка - одна точка диаграммы. Деформация задается безразмерно, напряжение задается в выбранной INPUT единице Stress и перед расчетом переводится в МПа.</t>
  </si>
  <si>
    <t>Точки можно вводить в любом порядке по деформациям: CConcreteDiagramMaterial перед расчетом сортирует их от наиболее сжатой деформации к наиболее растянутой.</t>
  </si>
  <si>
    <t>Формула: σ = σᵢ + (σᵢ₊₁ − σᵢ) · (ε − εᵢ) / (εᵢ₊₁ − εᵢ).</t>
  </si>
  <si>
    <t>Касательная жесткость на участке равна наклону этого отрезка: E_t = (σᵢ₊₁ − σᵢ) / (εᵢ₊₁ − εᵢ). Именно этот E_t попадает в касательную матрицу Newton.</t>
  </si>
  <si>
    <t>Для двухлинейной или трехлинейной диаграммы пользователь просто меняет координаты точек. Все заданные точки участвуют в построении.</t>
  </si>
  <si>
    <t>Если деформация вышла за крайнюю сжатую или крайнюю растянутую точку диаграммы, программа не экстраполирует наклон последнего участка. Напряжение остается равным напряжению крайней точки, а касательная жесткость становится нулевой.</t>
  </si>
  <si>
    <t>Поэтому после предельной деформации необязательно продолжать график, если нужно расчетное плато с постоянным напряжением. Если нужно падение напряжения или другая ветвь после предела, ее надо явно задать дополнительными точками.</t>
  </si>
  <si>
    <t>Если график оборвать прямо на предельной деформации, за этой деформацией будет плато. Это может помочь устойчивости solve-а, но пользователь должен понимать: разрушение по предельной деформации контролируется настройками Capacity.*, а не автоматическим обрывом диаграммы.</t>
  </si>
  <si>
    <t>Если Concrete.TensionMode = Ignore, все положительные деформации бетона дают σ = 0 и E_t = 0, даже если в таблице заданы растянутые точки. Это режим расчета с неработающим растянутым бетоном.</t>
  </si>
  <si>
    <t>Если Concrete.TensionMode = UseDiagram и в таблице есть положительные точки, растянутый бетон работает по этим точкам так же кусочно-линейно, как сжатая ветвь.</t>
  </si>
  <si>
    <t>Если Concrete.TensionMode = UseDiagram, но положительные точки не заданы, действует fallback-ветвь: σ_bt = min(E_b · ε_bt; R_bt,ser), а касательный модуль равен E_b до достижения R_bt,ser и нулю после него.</t>
  </si>
  <si>
    <t>В расчете ширины уже образовавшейся трещины растянутый бетон не учитывается. Но при поиске образования трещины в режиме SLS.Crack.PsiMode = Auto растянутый бетон учитывается по SLS-ветви, потому что нужно найти момент достижения ε_bt,crc = R_bt,ser / E_b.</t>
  </si>
  <si>
    <t>Если для Auto не задана явная растянутая часть диаграммы, программа использует описанную fallback-ветвь по Concrete.Eb и Concrete.Rbt.SLS. Поэтому для трещин растянутая ветвь в таблице не обязательна, но Eb и Rbt.SLS должны быть заданы осознанно.</t>
  </si>
  <si>
    <t>Нормативная трассировка: форма диаграммы и предельные деформации должны сверяться пользователем по СП 63/СП 35. Программа принимает точки как исходные данные и не доказывает их нормативную корректность.</t>
  </si>
  <si>
    <t>Таблица задает диаграмму работы арматуры как набор точек strain-stress.</t>
  </si>
  <si>
    <t>Для каждого стержня решатель сначала вычисляет деформацию по плоскости epsilon(x,y), затем CSteelDiagramMaterial получает напряжение по этой диаграмме.</t>
  </si>
  <si>
    <t>Несколько рядов и разные диаметры стержней меняют геометрию и площадь арматуры, но материал на текущем этапе остается один: Steel.RebarProfile и одна пользовательская диаграмма.</t>
  </si>
  <si>
    <t>Нормативный статус: программа не проверяет, что точки соответствуют конкретному классу арматуры по СП. Пользователь отвечает за корректность заданной диаграммы.</t>
  </si>
  <si>
    <t>Аннотации схемы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</si>
  <si>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</si>
  <si>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</si>
  <si>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</si>
  <si>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</si>
  <si>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</si>
  <si>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</si>
  <si>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</si>
  <si>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</si>
  <si>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</si>
  <si>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</si>
  <si>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</si>
  <si>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</si>
  <si>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</si>
  <si>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</si>
  <si>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</si>
  <si>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где сработали предельные деформации, какой запас по моменту и что получилось по раскрытию трещин.</t>
  </si>
  <si>
    <t>Первые пять строк - служебная часть. Определяющее сочетание по прочности берется по минимальному коэффициенту запаса среди проверок прочности: по относительным деформациям и по предельному моменту.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</si>
  <si>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</si>
  <si>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приведенного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</si>
  <si>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</si>
  <si>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</si>
  <si>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</si>
  <si>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Status (статус) - общий статус обработки LC. OK означает, что для сочетания найдено состояние НДС. NotCalcul. означает, что соответствующая часть проверки не выполнялась для этого LC или выбранного режима.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</si>
  <si>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</si>
  <si>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</si>
  <si>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</si>
  <si>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</si>
  <si>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пользовательский предел Capacity.ConcreteCompressionLimit, с которым сравнивается eps_c,min.</t>
  </si>
  <si>
    <t>eps_cu,tens (предел бетона растяжение) - предел Capacity.ConcreteTensionLimit. Он выводится только если активен учет растянутого бетона по диаграмме.</t>
  </si>
  <si>
    <t>eps_su,comp (предел арматуры сжатие) и eps_su,tens (предел арматуры растяжение) - отрицательный и положительный пределы по Capacity.SteelStrainLimit.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</si>
  <si>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</si>
  <si>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</si>
  <si>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StrainSafetyFactor (запас по деформациям) - минимальное отношение допустимой деформации к фактической по всем реально активным предельным деформациям.</t>
  </si>
  <si>
    <t>Формула: SFε = min(|εcu,comp/εc,min|; |εcu,tens/εc,max|; |εsu,comp/εs,min|; |εsu,tens/εs,max|), но в min включаются только физически применимые ветви: сжатие при отрицательной деформации, растяжение при положительной и только при наличии соответствующего предела.</t>
  </si>
  <si>
    <t>Важное следствие для осевого растяжения: растянутая деформация бетона входит в StrainSafetyFactor только при Concrete.TensionMode = UseDiagram. Если выбран Ignore, растянутый бетон не ограничивает запас по деформациям, и проверка может фактически определяться только деформацией арматуры.</t>
  </si>
  <si>
    <t>CapacityLimitState (предельное состояние) относится к блоку предельного момента. Это причина остановки поиска MxyUltimate: ConcreteStrainLimit, SteelStrainLimit, NumericalFailure и т.п. NumericalFailure не является физическим разрушением.</t>
  </si>
  <si>
    <t>Mxy (действующий момент) - модуль заданного пользовательского моментного вектора: Mxy = sqrt(Mx² + My²).</t>
  </si>
  <si>
    <t>MxyUltimate (несущий момент) - найденный предельный модуль моментного вектора при заданной N и сохраненном направлении Mx/My.</t>
  </si>
  <si>
    <t>h в блоке предельного момента - высота бетонного сечения по нормали к нейтральной линии именно в найденном состоянии MxyUltimate. В DirectState или при неудачном capacity-поиске поле остается пустым.</t>
  </si>
  <si>
    <t>x в блоке предельного момента - сжатая зона именно при найденном MxyUltimate. Она не подменяется текущим состоянием LC, потому что нейтральная линия при увеличении Mxy может повернуться.</t>
  </si>
  <si>
    <t>MomentSafetyFactor (запас по моменту) - отношение несущего момента к действующему: SFM = MxyUltimate / Mxy.</t>
  </si>
  <si>
    <t>CrackStatus (статус трещин) - статус расчета ширины раскрытия нормальных трещин по II группе.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</si>
  <si>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</si>
  <si>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</si>
  <si>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</si>
  <si>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</si>
  <si>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</si>
  <si>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</si>
  <si>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</si>
  <si>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</si>
  <si>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</si>
  <si>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</si>
  <si>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</si>
  <si>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</si>
  <si>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</si>
  <si>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</si>
  <si>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</si>
  <si>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</si>
  <si>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</si>
  <si>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</si>
  <si>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</si>
  <si>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</si>
  <si>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</si>
  <si>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</si>
  <si>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</si>
  <si>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</si>
  <si>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</si>
  <si>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StrainSafetyFactor, MomentSafetyFactor и CrackSafetyFactor. Столбец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</si>
  <si>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</si>
  <si>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</si>
  <si>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</si>
  <si>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</si>
  <si>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</si>
  <si>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</si>
  <si>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</si>
  <si>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</si>
  <si>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</si>
  <si>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</si>
  <si>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</si>
  <si>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</si>
  <si>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</si>
  <si>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</si>
  <si>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специализированный provider создает геометрию, расстановку арматуры и semantic-аннотации, а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</si>
  <si>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</si>
  <si>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компоненты уровня конкретной формы и точка регистрации provider.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</si>
  <si>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</si>
  <si>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</si>
  <si>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</si>
  <si>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</si>
  <si>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</si>
  <si>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</si>
  <si>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</si>
  <si>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</si>
  <si>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</si>
  <si>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</si>
  <si>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</si>
  <si>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</si>
  <si>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</si>
  <si>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Если Load.ReferenceOffsetX = 0 и Load.ReferenceOffsetY = 0, заданные N, Mx и My относятся к центру тяжести приведенного сечения бетон + арматура.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</si>
  <si>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</si>
  <si>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</si>
  <si>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</si>
  <si>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Units и Sign convention.</t>
  </si>
  <si>
    <t>Практическая проверка: при чистом N и нулевом offset для симметричного сечения кривизны должны быть близки к нулю; для несимметричного сечения они также не должны появляться только из-за выбора внутреннего начала координат.</t>
  </si>
  <si>
    <t>Load.ReferenceOffsetY - 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</si>
  <si>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Concrete.Rb.ULS - Расчетное сопротивление бетона осевому сжатию.</t>
  </si>
  <si>
    <t>Это исходное значение материала бетона в Config. Оно хранится отдельно от расчетных точек диаграммы, чтобы пользователь видел принятый набор характеристик.</t>
  </si>
  <si>
    <t>Фактическое напряжение бетонного элемента в НДМ определяется по rngConcreteDiagramPoints. Поэтому после изменения сопротивлений или модуля нужно убедиться, что точки диаграммы также соответствуют принятой модели материала.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</si>
  <si>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</si>
  <si>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</si>
  <si>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значения сопротивлений и модуля следует сверять по СП 63.13330.2018 и при необходимости по СП 35.13330.2011. Конкретные таблицы/пункты в этой версии справки требуют дополнительного подтверждения по локальным norm-файлам.</t>
  </si>
  <si>
    <t>Concrete.Rbt.ULS - Расчетное сопротивление бетона осевому растяжению.</t>
  </si>
  <si>
    <t>Concrete.Rb.SLS - Сопротивление бетона сжатию для эксплуатационных расчетов.</t>
  </si>
  <si>
    <t>Concrete.Rbt.SLS - Rbt,ser для II группы: образование трещин, Ncrc и SLS-ветвь растянутого бетона.</t>
  </si>
  <si>
    <t>Это Rbt,ser - сопротивление бетона осевому растяжению для предельных состояний II группы.</t>
  </si>
  <si>
    <t>В расчете трещин оно используется независимо от Concrete.TensionMode: для предельной растягивающей деформации ε_bt,crc = Rbt,ser / E_b и для N_crc при центральном растяжении.</t>
  </si>
  <si>
    <t>Если SLS.Crack.PsiMode = Auto, Rbt,ser задает уровень, при котором программа считает трещину образованной при поиске λcrc.</t>
  </si>
  <si>
    <t>Если в rngConcreteDiagramPoints не задана явная растянутая ветвь, CConcreteDiagramMaterial строит служебную SLS-ветвь растяжения по Concrete.Eb и Concrete.Rbt.SLS. Поэтому параметр связан с диаграммой только как fallback, а не как замена пользовательских точек диаграммы.</t>
  </si>
  <si>
    <t>Значение вводится в текущей INPUT-единице напряжения и перед расчетом переводится в МПа. Пользователь должен назначить Rbt,ser по принятому классу бетона и проверяемой нормативной ситуации.</t>
  </si>
  <si>
    <t>Concrete.Eb - Начальный модуль деформации бетона.</t>
  </si>
  <si>
    <t>Concrete.TensionMode - 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</si>
  <si>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Ignore: если деформация бетонного элемента соответствует растяжению, расчетное напряжение бетона и касательная жесткость принимаются равными нулю. Такие элементы на схеме получают физическое состояние InactiveTensionConcrete и отдельный серый цвет.</t>
  </si>
  <si>
    <t>UseDiagram: для растянутых деформаций напряжение и касательная жесткость берутся из пользовательских точек rngConcreteDiagramPoints. В этом режиме пользователь сам задает растянутую ветвь диаграммы.</t>
  </si>
  <si>
    <t>Формула кусочно-линейной диаграммы: σ = σᵢ + (σᵢ₊₁ − σᵢ) · (ε − εᵢ) / (εᵢ₊₁ − εᵢ).</t>
  </si>
  <si>
    <t>Связанные настройки: при UseDiagram становится физически осмысленным Capacity.ConcreteTensionLimit. При Ignore растянутый бетон не несет усилий, поэтому такой предел внутри программы не является обязательным критерием.</t>
  </si>
  <si>
    <t>Нормативный статус: учет или неучет растянутого бетона зависит от расчетной стадии и принятой методики. Нельзя считать это автоматической нормативной проверкой; пользователь должен сверить выбранный режим с СП 63/СП 35 для конкретной задачи.</t>
  </si>
  <si>
    <t>Capacity.ConcreteCompressionLimit - Предельная сжимающая деформация бетона для фиксации ConcreteStrainLimit при поиске несущей способности.</t>
  </si>
  <si>
    <t>Это физический критерий предельного состояния для наиболее сжатого бетонного элемента.</t>
  </si>
  <si>
    <t>В LoadMultiplier предел проверяется на каждой пробной lambda. В UltimateStrain он входит в условие достижения предельной деформации.</t>
  </si>
  <si>
    <t>Изменение этого значения напрямую меняет lambdaUltimate и критический элемент. Это не параметр точности.</t>
  </si>
  <si>
    <t>Значение задается как относительная деформация со знаком, принятым во внутренней НДМ: сжатие отрицательное. Типовой ориентир для тяжелого бетона в текущих примерах - около -0.0035. При смене пользовательских единиц значение не пересчитывается.</t>
  </si>
  <si>
    <t>Нормативная трассировка: конкретное значение пользователь должен сверять по применяемой версии СП 63/СП 35.</t>
  </si>
  <si>
    <t>Capacity.ConcreteTensionLimit - Предельная растягивающая деформация бетона для ConcreteTensionStrainLimit; используется только при Concrete.TensionMode = UseDiagram.</t>
  </si>
  <si>
    <t>Это физический критерий предельного растяжения бетона, но только когда Concrete.TensionMode = UseDiagram.</t>
  </si>
  <si>
    <t>Если Concrete.TensionMode = Ignore, растянутый бетон не несет усилий и отдельный предел растяжения бетона внутри расчета не является обязательным критерием.</t>
  </si>
  <si>
    <t>Настройка нужна для тех случаев, когда пользователь явно задал растянутую ветвь бетонной диаграммы.</t>
  </si>
  <si>
    <t>Значение задается как положительная относительная деформация растянутого бетона. Ориентир текущих примеров - 0.00015. Это безразмерная величина; переход между mm/m или N/tf ее не меняет.</t>
  </si>
  <si>
    <t>Steel.RebarProfile - Профиль арматуры для расчета трещин: Ribbed - периодический профиль, Smooth - гладкая арматура.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</si>
  <si>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</si>
  <si>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</si>
  <si>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</si>
  <si>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</si>
  <si>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отдельным материалом в таблице Results: расчетный snapshot хранит тип элемента и геометрию, а напряжения по-прежнему берутся из rngSteelDiagramPoints.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</si>
  <si>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</si>
  <si>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Steel.Rs.ULS - Расчетное сопротивление арматуры растяжению.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</si>
  <si>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</si>
  <si>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rngSteelDiagramPoints. Переключателей двухлинейная/трехлинейная диаграмма нет: расчет всегда получает массив точек и выполняет кусочно-линейную интерполяцию.</t>
  </si>
  <si>
    <t>Единицы Rs/Rsc/Es и точек диаграммы арматуры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</si>
  <si>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</si>
  <si>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</si>
  <si>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Steel.Rsc.ULS - Расчетное сопротивление арматуры сжатию.</t>
  </si>
  <si>
    <t>Steel.Es - Модуль упругости обычной ненапрягаемой арматуры.</t>
  </si>
  <si>
    <t>Capacity.SteelStrainLimit - Предельная деформация обычной ненапрягаемой арматуры для фиксации SteelStrainLimit при поиске несущей способности.</t>
  </si>
  <si>
    <t>Это физический критерий предельной деформации обычной ненапрягаемой арматуры.</t>
  </si>
  <si>
    <t>Capacity solver сравнивает с этим пределом критические стержни при поиске несущей способности.</t>
  </si>
  <si>
    <t>Изменение значения напрямую влияет на предельный коэффициент lambda и на то, какой элемент станет критическим.</t>
  </si>
  <si>
    <t>Значение задается как положительная относительная деформация. В текущих примерах используется 0.025. Это не мм и не процент: 0.025 означает 2.5% относительной деформации, а при смене единиц не пересчитывается.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</si>
  <si>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</si>
  <si>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</si>
  <si>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</si>
  <si>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</si>
  <si>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</si>
  <si>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</si>
  <si>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текущая ступень получает NumericalFailure.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</si>
  <si>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</si>
  <si>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</si>
  <si>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</si>
  <si>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</si>
  <si>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</si>
  <si>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</si>
  <si>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</si>
  <si>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</si>
  <si>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</si>
  <si>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</si>
  <si>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</si>
  <si>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NumericalFailure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</si>
  <si>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</si>
  <si>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</si>
  <si>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</si>
  <si>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</si>
  <si>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</si>
  <si>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</si>
  <si>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</si>
  <si>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</si>
  <si>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</si>
  <si>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</si>
  <si>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</si>
  <si>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</si>
  <si>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</si>
  <si>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</si>
  <si>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</si>
  <si>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</si>
  <si>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</si>
  <si>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</si>
  <si>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</si>
  <si>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</si>
  <si>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</si>
  <si>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</si>
  <si>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</si>
  <si>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</si>
  <si>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</si>
  <si>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</si>
  <si>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</si>
  <si>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</si>
  <si>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</si>
  <si>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</si>
  <si>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</si>
  <si>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</si>
  <si>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</si>
  <si>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</si>
  <si>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</si>
  <si>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</si>
  <si>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NumericalFailure.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</si>
  <si>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</si>
  <si>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</si>
  <si>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</si>
  <si>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</si>
  <si>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</si>
  <si>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</si>
  <si>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</si>
  <si>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</si>
  <si>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</si>
  <si>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</si>
  <si>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lambdaUltimate для сочетаний I группы.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</si>
  <si>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</si>
  <si>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</si>
  <si>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в результатах выводится StrainSafetyFactor. Это не полноценный коэффициент несущей способности, а ориентировочная оценка по фактически достигнутым деформациям без дополнительного расчета.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</si>
  <si>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</si>
  <si>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</si>
  <si>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</si>
  <si>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</si>
  <si>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</si>
  <si>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</si>
  <si>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</si>
  <si>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статус должен показывать NumericalFailure, а не ConcreteStrainLimit или SteelStrainLimit.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</si>
  <si>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</si>
  <si>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</si>
  <si>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</si>
  <si>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</si>
  <si>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</si>
  <si>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</si>
  <si>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</si>
  <si>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</si>
  <si>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</si>
  <si>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</si>
  <si>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</si>
  <si>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</si>
  <si>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</si>
  <si>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</si>
  <si>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</si>
  <si>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</si>
  <si>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</si>
  <si>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</si>
  <si>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</si>
  <si>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</si>
  <si>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NumericalFailure.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</si>
  <si>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</si>
  <si>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</si>
  <si>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</si>
  <si>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</si>
  <si>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</si>
  <si>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Ориентиры: 1 - быстро и обычно достаточно; 2...4 - мягче для нелинейных диаграмм; 8 и больше - только если отдельные probe-точки часто дают NumericalFailure. Это количество ступеней, не размерная величина.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</si>
  <si>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</si>
  <si>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</si>
  <si>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</si>
  <si>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задаются отдельно: Capacity.ConcreteCompressionLimit, Capacity.ConcreteTensionLimit и Capacity.SteelStrainLimit.</t>
  </si>
  <si>
    <t>Меньший допуск дает более строгую численную остановку, но может увеличить число итераций или привести к NumericalFailure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</si>
  <si>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</si>
  <si>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</si>
  <si>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</si>
  <si>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</si>
  <si>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</si>
  <si>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</si>
  <si>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</si>
  <si>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</si>
  <si>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</si>
  <si>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</si>
  <si>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NumericalFailure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</si>
  <si>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</si>
  <si>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</si>
  <si>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</si>
  <si>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</si>
  <si>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NotCalculated,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</si>
  <si>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</si>
  <si>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</si>
  <si>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</si>
  <si>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</si>
  <si>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</si>
  <si>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</si>
  <si>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</si>
  <si>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</si>
  <si>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</si>
  <si>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</si>
  <si>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</si>
  <si>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</si>
  <si>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</si>
  <si>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</si>
  <si>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</si>
  <si>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</si>
  <si>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</si>
  <si>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</si>
  <si>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Concrete.TensionMode из прочностного расчета здесь не управляет моментом образования трещины. Для lambda_crc растянутый бетон всегда учитывается по SLS-ветви: либо по положительным точкам rngConcreteDiagramPoints, либо по fallback-линии с Concrete.Eb и Concrete.Rbt.SLS.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</si>
  <si>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</si>
  <si>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</si>
  <si>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</si>
  <si>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</si>
  <si>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</si>
  <si>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</si>
  <si>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</si>
  <si>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</si>
  <si>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</si>
  <si>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</si>
  <si>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</si>
  <si>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</si>
  <si>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</si>
  <si>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</si>
  <si>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</si>
  <si>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</si>
  <si>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</si>
  <si>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</si>
  <si>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</si>
  <si>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</si>
  <si>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</si>
  <si>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</si>
  <si>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</si>
  <si>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</si>
  <si>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</si>
  <si>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</si>
  <si>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</si>
  <si>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</si>
  <si>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</si>
  <si>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</si>
  <si>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знаку напряжения: растяжение, сжатие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</si>
  <si>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</si>
  <si>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</si>
  <si>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</si>
  <si>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 - Слой для подписей положительных напряжений бетона, то есть растянутых бетонных волокон.</t>
  </si>
  <si>
    <t>AutoCAD.Layer.ConcreteCompression - Слой для подписей отрицательных, нулевых и почти нулевых напряжений бетона.</t>
  </si>
  <si>
    <t>AutoCAD.Layer.RebarTension - Слой для подписей положительных напряжений арматуры, то есть растянутых стержней.</t>
  </si>
  <si>
    <t>AutoCAD.Layer.RebarCompression - Слой для подписей отрицательных, нулевых и почти нулевых напряжений арматуры.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</si>
  <si>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</si>
  <si>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</si>
  <si>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</si>
  <si>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</si>
  <si>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</si>
  <si>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</si>
  <si>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</si>
  <si>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</si>
  <si>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</si>
  <si>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</si>
  <si>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</si>
  <si>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</si>
  <si>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</si>
  <si>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Диаграмма арматуры берется из rngSteelDiagramPoints, а профиль для расчета трещин -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</si>
  <si>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</si>
  <si>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</si>
  <si>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</si>
  <si>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</si>
  <si>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</si>
  <si>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</si>
  <si>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</si>
  <si>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</si>
  <si>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</si>
  <si>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</si>
  <si>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</si>
  <si>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</si>
  <si>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</si>
  <si>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</si>
  <si>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</si>
  <si>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</si>
  <si>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</si>
  <si>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</si>
  <si>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</si>
  <si>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</si>
  <si>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</si>
  <si>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</si>
  <si>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</si>
  <si>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</si>
  <si>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</si>
  <si>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</si>
  <si>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</si>
  <si>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</si>
  <si>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</si>
  <si>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</si>
  <si>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</si>
  <si>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</si>
  <si>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</si>
  <si>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</si>
  <si>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</si>
  <si>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</si>
  <si>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</si>
  <si>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</si>
  <si>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</si>
  <si>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</si>
  <si>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</si>
  <si>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</si>
  <si>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</si>
  <si>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</si>
  <si>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</si>
  <si>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</si>
  <si>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</si>
  <si>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</si>
  <si>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</si>
  <si>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</si>
  <si>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</si>
  <si>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</si>
  <si>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</si>
  <si>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</si>
  <si>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</si>
  <si>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</si>
  <si>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</si>
  <si>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приведенного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</si>
  <si>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</si>
  <si>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</si>
  <si>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</si>
  <si>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</si>
  <si>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</si>
  <si>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</si>
  <si>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</si>
  <si>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</si>
  <si>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</si>
  <si>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</si>
  <si>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</si>
  <si>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</si>
  <si>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</si>
  <si>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</si>
  <si>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</si>
  <si>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</si>
  <si>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</si>
  <si>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</si>
  <si>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</si>
  <si>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</si>
  <si>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</si>
  <si>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</si>
  <si>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</si>
  <si>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</si>
  <si>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</si>
  <si>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</si>
  <si>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</si>
  <si>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</si>
  <si>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</si>
  <si>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</si>
  <si>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</si>
  <si>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</si>
  <si>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</si>
  <si>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</si>
  <si>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</si>
  <si>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</si>
  <si>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</si>
  <si>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</si>
  <si>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</si>
  <si>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</si>
  <si>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</si>
  <si>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</si>
  <si>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Точки диаграммы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</si>
  <si>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Точки диаграммы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</si>
  <si>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Units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</si>
  <si>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Sign convention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</si>
  <si>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</si>
  <si>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[Аннотации схемы]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</si>
  <si>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Определяющее сочетание по прочности</t>
  </si>
  <si>
    <t>Комментарий определяющего сочетания</t>
  </si>
  <si>
    <t>Определяющее сочетание по трещинам</t>
  </si>
  <si>
    <t>Время расчета, с</t>
  </si>
  <si>
    <t>Точка приложения нагрузки (относительно центра тяжести сечения)</t>
  </si>
  <si>
    <t>X=0 mm</t>
  </si>
  <si>
    <t>Y=0 mm</t>
  </si>
  <si>
    <t>Расчет несущей способности по относительным деформациям</t>
  </si>
  <si>
    <t>Расчет несущей способности по предельному моменту</t>
  </si>
  <si>
    <t>Расчет ширины раскрытия нормальных трещин</t>
  </si>
  <si>
    <t>Минимальный запас</t>
  </si>
  <si>
    <t>Фактическое НДС от LC</t>
  </si>
  <si>
    <t>Предельные деформации</t>
  </si>
  <si>
    <t>Запас</t>
  </si>
  <si>
    <t>Предельное состояние</t>
  </si>
  <si>
    <t>Моменты</t>
  </si>
  <si>
    <t>Геометрия при MxyUltimate</t>
  </si>
  <si>
    <t>Арматура и бетон</t>
  </si>
  <si>
    <t>Расстояние между трещинами</t>
  </si>
  <si>
    <t>Коэффициенты phi</t>
  </si>
  <si>
    <t>Расчет psi_s</t>
  </si>
  <si>
    <t>Модуль арматуры</t>
  </si>
  <si>
    <t>Проверка a_crc</t>
  </si>
  <si>
    <t>Итог</t>
  </si>
  <si>
    <t>CombinationID (сочетание)</t>
  </si>
  <si>
    <t>Comment (комментарий)</t>
  </si>
  <si>
    <t>CalculationType (группа)</t>
  </si>
  <si>
    <t>Status (статус)</t>
  </si>
  <si>
    <t>eps_c,min (бетон сжатие)</t>
  </si>
  <si>
    <t>eps_c,max (бетон растяжение)</t>
  </si>
  <si>
    <t>eps_s,min (арматура сжатие)</t>
  </si>
  <si>
    <t>eps_s,max (арматура растяжение)</t>
  </si>
  <si>
    <t>h, mm (высота текущего НДС)</t>
  </si>
  <si>
    <t>x, mm (сжатая зона текущего НДС)</t>
  </si>
  <si>
    <t>eps_cu,comp (предел бетона сжатие)</t>
  </si>
  <si>
    <t>eps_cu,tens (предел бетона растяжение)</t>
  </si>
  <si>
    <t>eps_su,comp (предел арматуры сжатие)</t>
  </si>
  <si>
    <t>eps_su,tens (предел арматуры растяжение)</t>
  </si>
  <si>
    <t>StrainSafetyFactor (запас по деформациям)</t>
  </si>
  <si>
    <t>CapacityLimitState (предельное состояние)</t>
  </si>
  <si>
    <t>Mxy, tf*m (действующий момент)</t>
  </si>
  <si>
    <t>MxyUltimate, tf*m (несущий момент)</t>
  </si>
  <si>
    <t>h, mm (высота при MxyUltimate)</t>
  </si>
  <si>
    <t>x, mm (сжатая зона при MxyUltimate)</t>
  </si>
  <si>
    <t>MomentSafetyFactor (запас по моменту)</t>
  </si>
  <si>
    <t>CrackStatus (статус трещин)</t>
  </si>
  <si>
    <t>CrackFormed (трещина есть)</t>
  </si>
  <si>
    <t>h, mm (высота сечения)</t>
  </si>
  <si>
    <t>a, mm (от края до стержня)</t>
  </si>
  <si>
    <t>TensionZoneDepth, mm (растянутая зона)</t>
  </si>
  <si>
    <t>EffectiveZoneDepth, mm (эффективная зона)</t>
  </si>
  <si>
    <t>As, mm2 (растянутая арматура)</t>
  </si>
  <si>
    <t>Abt, mm2 (растянутый бетон)</t>
  </si>
  <si>
    <t>ds_eq, mm (экв. диаметр)</t>
  </si>
  <si>
    <t>TensionRebarCount (стержней в зоне)</t>
  </si>
  <si>
    <t>ls_raw, mm (шаг до ограничений)</t>
  </si>
  <si>
    <t>ls, mm (принятый шаг)</t>
  </si>
  <si>
    <t>phi1 (длительность)</t>
  </si>
  <si>
    <t>phi2 (профиль арматуры)</t>
  </si>
  <si>
    <t>phi3 (характер нагрузки)</t>
  </si>
  <si>
    <t>Ncrc, tf (усилие образования трещин при центральном растяжении)</t>
  </si>
  <si>
    <t>lambda_crc (множитель трещины)</t>
  </si>
  <si>
    <t>sigma_s, MPa (напряжение арматуры)</t>
  </si>
  <si>
    <t>sigma_s,crc, MPa (при образовании трещины)</t>
  </si>
  <si>
    <t>psi_s (работа растянутого бетона)</t>
  </si>
  <si>
    <t>Es, MPa (модуль арматуры)</t>
  </si>
  <si>
    <t>a_crc, mm (ширина трещины)</t>
  </si>
  <si>
    <t>a_crc,ult, mm (допустимая ширина)</t>
  </si>
  <si>
    <t>CrackSafetyFactor (запас по трещинам)</t>
  </si>
  <si>
    <t>MinSafetyFactor (общий запас)</t>
  </si>
  <si>
    <t>OK</t>
  </si>
  <si>
    <t>SkippedZeroBaseMoment</t>
  </si>
  <si>
    <t>NotCalcul.</t>
  </si>
  <si>
    <r>
      <t>Сводка пакетного расчета</t>
    </r>
    <r>
      <rPr>
        <b/>
        <u/>
        <sz val="9"/>
        <color theme="10"/>
        <rFont val="Arial"/>
        <family val="2"/>
        <charset val="204"/>
      </rPr>
      <t xml:space="preserve"> </t>
    </r>
    <r>
      <rPr>
        <b/>
        <u/>
        <sz val="9"/>
        <color rgb="FF0000FF"/>
        <rFont val="Arial"/>
        <family val="2"/>
        <charset val="204"/>
      </rPr>
      <t>(Подробнее)</t>
    </r>
  </si>
  <si>
    <t>RunID</t>
  </si>
  <si>
    <t>ElementID</t>
  </si>
  <si>
    <t>MaterialType</t>
  </si>
  <si>
    <t>X, mm</t>
  </si>
  <si>
    <t>Y, mm</t>
  </si>
  <si>
    <t>Area, mm2</t>
  </si>
  <si>
    <t>ShapeType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</si>
  <si>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</si>
  <si>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</si>
  <si>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</si>
  <si>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</si>
  <si>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</si>
  <si>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</si>
  <si>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</si>
  <si>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</si>
  <si>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Rectangle</t>
  </si>
  <si>
    <t>generated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</si>
  <si>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</si>
  <si>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</si>
  <si>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</si>
  <si>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</si>
  <si>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</si>
  <si>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</si>
  <si>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</si>
  <si>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</si>
  <si>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</si>
  <si>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</si>
  <si>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</si>
  <si>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</si>
  <si>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</si>
  <si>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</si>
  <si>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</si>
  <si>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</si>
  <si>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</si>
  <si>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</si>
  <si>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</si>
  <si>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</si>
  <si>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</si>
  <si>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</si>
  <si>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</si>
  <si>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</si>
  <si>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</si>
  <si>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</si>
  <si>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</si>
  <si>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</si>
  <si>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</si>
  <si>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</si>
  <si>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</si>
  <si>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</si>
  <si>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</si>
  <si>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</si>
  <si>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</si>
  <si>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</si>
  <si>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</si>
  <si>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</si>
  <si>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</si>
  <si>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</si>
  <si>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</si>
  <si>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</si>
  <si>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</si>
  <si>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</si>
  <si>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</si>
  <si>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</si>
  <si>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</si>
  <si>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</si>
  <si>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</si>
  <si>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</si>
  <si>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</si>
  <si>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</si>
  <si>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</si>
  <si>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</si>
  <si>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</si>
  <si>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</si>
  <si>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</si>
  <si>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</si>
  <si>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</si>
  <si>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</si>
  <si>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</si>
  <si>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</si>
  <si>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</si>
  <si>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</si>
  <si>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</si>
  <si>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</si>
  <si>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</si>
  <si>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</si>
  <si>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</si>
  <si>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</si>
  <si>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</si>
  <si>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</si>
  <si>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</si>
  <si>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</si>
  <si>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</si>
  <si>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</si>
  <si>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</si>
  <si>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</si>
  <si>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</si>
  <si>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</si>
  <si>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</si>
  <si>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</si>
  <si>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</si>
  <si>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</si>
  <si>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</si>
  <si>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</si>
  <si>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</si>
  <si>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</si>
  <si>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</si>
  <si>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</si>
  <si>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</si>
  <si>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</si>
  <si>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</si>
  <si>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</si>
  <si>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</si>
  <si>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</si>
  <si>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</si>
  <si>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</si>
  <si>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</si>
  <si>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</si>
  <si>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</si>
  <si>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</si>
  <si>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</si>
  <si>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</si>
  <si>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</si>
  <si>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</si>
  <si>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</si>
  <si>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</si>
  <si>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</si>
  <si>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</si>
  <si>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</si>
  <si>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</si>
  <si>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</si>
  <si>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</si>
  <si>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R1</t>
  </si>
  <si>
    <t>Rebar</t>
  </si>
  <si>
    <t>auto lshape H1.as_1 row 1</t>
  </si>
  <si>
    <t>R2</t>
  </si>
  <si>
    <t>R3</t>
  </si>
  <si>
    <t>R4</t>
  </si>
  <si>
    <t>R5</t>
  </si>
  <si>
    <t>R6</t>
  </si>
  <si>
    <t>auto lshape H1.as_2 row 1</t>
  </si>
  <si>
    <t>R7</t>
  </si>
  <si>
    <t>R8</t>
  </si>
  <si>
    <t>R9</t>
  </si>
  <si>
    <t>R10</t>
  </si>
  <si>
    <t>R11</t>
  </si>
  <si>
    <t>auto lshape B1.as_1 row 1</t>
  </si>
  <si>
    <t>R12</t>
  </si>
  <si>
    <t>R13</t>
  </si>
  <si>
    <t>auto lshape B1.as_2 row 1</t>
  </si>
  <si>
    <t>R14</t>
  </si>
  <si>
    <t>R15</t>
  </si>
  <si>
    <t>auto lshape H2.as_1 row 1</t>
  </si>
  <si>
    <t>R16</t>
  </si>
  <si>
    <t>R17</t>
  </si>
  <si>
    <t>auto lshape H2.as_2 row 1</t>
  </si>
  <si>
    <t>R18</t>
  </si>
  <si>
    <t>R19</t>
  </si>
  <si>
    <t>auto lshape B2.as_1 row 1</t>
  </si>
  <si>
    <t>R20</t>
  </si>
  <si>
    <t>R21</t>
  </si>
  <si>
    <t>R22</t>
  </si>
  <si>
    <t>R23</t>
  </si>
  <si>
    <t>R24</t>
  </si>
  <si>
    <t>auto lshape B2.as_2 row 1</t>
  </si>
  <si>
    <t>R25</t>
  </si>
  <si>
    <t>R26</t>
  </si>
  <si>
    <t>R27</t>
  </si>
  <si>
    <t>R28</t>
  </si>
  <si>
    <t>Расчетная геометрия элементов</t>
  </si>
  <si>
    <t>LoadCase</t>
  </si>
  <si>
    <t>Stress, MPa</t>
  </si>
  <si>
    <t>PhysicalState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</si>
  <si>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</si>
  <si>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</si>
  <si>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</si>
  <si>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</si>
  <si>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</si>
  <si>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</si>
  <si>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</si>
  <si>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</si>
  <si>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</si>
  <si>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</si>
  <si>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</si>
  <si>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</si>
  <si>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</si>
  <si>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Источник геометрии расчетной модели.</t>
  </si>
  <si>
    <t>CentroidX</t>
  </si>
  <si>
    <t>Центр тяжести приведенного сечения.</t>
  </si>
  <si>
    <t>CentroidY</t>
  </si>
  <si>
    <t>PrincipalAngle</t>
  </si>
  <si>
    <t>rad</t>
  </si>
  <si>
    <t>Угол главных центральных осей.</t>
  </si>
  <si>
    <t>PrincipalI1</t>
  </si>
  <si>
    <t>mm4</t>
  </si>
  <si>
    <t>Главный момент инерции I1.</t>
  </si>
  <si>
    <t>PrincipalI2</t>
  </si>
  <si>
    <t>Главный момент инерции I2.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</si>
  <si>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</si>
  <si>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</si>
  <si>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</si>
  <si>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</si>
  <si>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</si>
  <si>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</si>
  <si>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</si>
  <si>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</si>
  <si>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</si>
  <si>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</si>
  <si>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</si>
  <si>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</si>
  <si>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</si>
  <si>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</si>
  <si>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</si>
  <si>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</si>
  <si>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</si>
  <si>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</si>
  <si>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</si>
  <si>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</si>
  <si>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</si>
  <si>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</si>
  <si>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Epsilon0</t>
  </si>
  <si>
    <t>Деформация в начале координат расчетной модели.</t>
  </si>
  <si>
    <t>KappaX</t>
  </si>
  <si>
    <t>Кривизна KappaX.</t>
  </si>
  <si>
    <t>KappaY</t>
  </si>
  <si>
    <t>Кривизна KappaY.</t>
  </si>
  <si>
    <t>LoadReferenceX</t>
  </si>
  <si>
    <t>X точки приложения нагрузки.</t>
  </si>
  <si>
    <t>LoadReferenceY</t>
  </si>
  <si>
    <t>Y точки приложения нагрузки.</t>
  </si>
  <si>
    <t>Заданная продольная сила.</t>
  </si>
  <si>
    <t>MxUser</t>
  </si>
  <si>
    <t>Пользовательский Mx.</t>
  </si>
  <si>
    <t>MyUser</t>
  </si>
  <si>
    <t>Пользовательский My.</t>
  </si>
  <si>
    <t>MxInternal</t>
  </si>
  <si>
    <t>Mx после переноса к координатам элементов.</t>
  </si>
  <si>
    <t>MyInternal</t>
  </si>
  <si>
    <t>My после переноса к координатам элементов.</t>
  </si>
  <si>
    <t>Nint</t>
  </si>
  <si>
    <t>Внутренняя продольная сила.</t>
  </si>
  <si>
    <t>Status</t>
  </si>
  <si>
    <t>Сводный статус сочетания.</t>
  </si>
  <si>
    <t>Свойства всего сечения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</si>
  <si>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</si>
  <si>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</si>
  <si>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</si>
  <si>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</si>
  <si>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</si>
  <si>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</si>
  <si>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</si>
  <si>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</si>
  <si>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</si>
  <si>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CONTOUR_LINE</t>
  </si>
  <si>
    <t>CONTOUR_LINE_1</t>
  </si>
  <si>
    <t>Сегмент контура параметрического сечения.</t>
  </si>
  <si>
    <t>CONTOUR_LINE_2</t>
  </si>
  <si>
    <t>CONTOUR_LINE_3</t>
  </si>
  <si>
    <t>CONTOUR_LINE_4</t>
  </si>
  <si>
    <t>CONTOUR_LINE_5</t>
  </si>
  <si>
    <t>CONTOUR_LINE_6</t>
  </si>
  <si>
    <t>DIMENSION</t>
  </si>
  <si>
    <t>DIM_B</t>
  </si>
  <si>
    <t>B=600 mm</t>
  </si>
  <si>
    <t>Общая ширина бетонного сечения.</t>
  </si>
  <si>
    <t>DIM_H</t>
  </si>
  <si>
    <t>H=800 mm</t>
  </si>
  <si>
    <t>Общая высота бетонного сечения.</t>
  </si>
  <si>
    <t>DIM_TOP_WIDTH</t>
  </si>
  <si>
    <t>B1=250 mm</t>
  </si>
  <si>
    <t>Ширина верхнего прямоугольника Г-образного сечения.</t>
  </si>
  <si>
    <t>DIM_RIGHT_HEIGHT</t>
  </si>
  <si>
    <t>H2=250 mm</t>
  </si>
  <si>
    <t>Высота нижнего прямоугольника Г-образного сечения.</t>
  </si>
  <si>
    <t>REBAR_ANNOTATION</t>
  </si>
  <si>
    <t>REBAR_H1.as_1</t>
  </si>
  <si>
    <t>5Ø32</t>
  </si>
  <si>
    <t>Групповая подпись арматуры по смысловой грани.</t>
  </si>
  <si>
    <t>REBAR_H1.as_2</t>
  </si>
  <si>
    <t>REBAR_B1.as_1</t>
  </si>
  <si>
    <t>2Ø32</t>
  </si>
  <si>
    <t>REBAR_B1.as_2</t>
  </si>
  <si>
    <t>REBAR_H2.as_1</t>
  </si>
  <si>
    <t>REBAR_H2.as_2</t>
  </si>
  <si>
    <t>REBAR_B2.as_1</t>
  </si>
  <si>
    <t>REBAR_B2.as_2</t>
  </si>
  <si>
    <t>Indicator</t>
  </si>
  <si>
    <t>Mode</t>
  </si>
  <si>
    <t>Converged</t>
  </si>
  <si>
    <t>LimitState</t>
  </si>
  <si>
    <t>LambdaUltimate</t>
  </si>
  <si>
    <t>MxUltimate</t>
  </si>
  <si>
    <t>MyUltimate</t>
  </si>
  <si>
    <t>MomentResultant</t>
  </si>
  <si>
    <t>SafetyFactor</t>
  </si>
  <si>
    <t>MomentResidual</t>
  </si>
  <si>
    <t>N+Mx+My</t>
  </si>
  <si>
    <t>Единый расчет по направлению вектора моментов</t>
  </si>
  <si>
    <t>Физические и численные причины остановки разделяются</t>
  </si>
  <si>
    <t>SafetyFactor = LambdaUltimate</t>
  </si>
  <si>
    <t>Внутренние единицы: N*mm</t>
  </si>
  <si>
    <t>Результирующий момент вектора Mx/My</t>
  </si>
  <si>
    <t>Utilization=0</t>
  </si>
  <si>
    <t>Независимая проверка равновесия</t>
  </si>
  <si>
    <t>CrackConverged</t>
  </si>
  <si>
    <t>CrackFormed</t>
  </si>
  <si>
    <t>CrackWidth</t>
  </si>
  <si>
    <t>CrackAllowable</t>
  </si>
  <si>
    <t>CrackModes</t>
  </si>
  <si>
    <t>SigmaS</t>
  </si>
  <si>
    <t>SigmaS_crc</t>
  </si>
  <si>
    <t>PsiS</t>
  </si>
  <si>
    <t>CrackSpacing</t>
  </si>
  <si>
    <t>Abt_As_ds</t>
  </si>
  <si>
    <t>LambdaCrc</t>
  </si>
  <si>
    <t>SteelMax</t>
  </si>
  <si>
    <t>mm2; mm</t>
  </si>
  <si>
    <t>Auto/central branch can return No when lambda_crc &gt; 1</t>
  </si>
  <si>
    <t>a_crc for long-term SLS crack opening</t>
  </si>
  <si>
    <t>sigma_s averaged by selected tensile As</t>
  </si>
  <si>
    <t>Не считалось: Fixed1 или Auto-проверка с psi_s=1 прошла</t>
  </si>
  <si>
    <t>psi_s = 1 или Auto-уточнение 1 - 0.8*sigma_s,crc/sigma_s</t>
  </si>
  <si>
    <t>ls after limits 10ds/100/40ds/400</t>
  </si>
  <si>
    <t>Abt; As; ds,eq</t>
  </si>
  <si>
    <t>0; 0; 0</t>
  </si>
  <si>
    <t>В текущем состоянии нет растянутой бетонной зоны.</t>
  </si>
  <si>
    <t>Stress=0 MPa; tensionBars=0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</si>
</sst>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"/>
  </numFmts>
  <fonts count="17" x14ac:knownFonts="1">
    <font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u/>
      <sz val="9"/>
      <color theme="10"/>
      <name val="Arial"/>
      <family val="2"/>
      <charset val="204"/>
    </font>
    <font>
      <b/>
      <u/>
      <sz val="9"/>
      <color rgb="FF0000FF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6E7"/>
        <bgColor indexed="64"/>
      </patternFill>
    </fill>
    <fill>
      <patternFill patternType="solid">
        <fgColor rgb="FFBFBFBF"/>
        <bgColor indexed="64"/>
      </patternFill>
    </fill>
  </fills>
  <borders count="7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0" borderId="0" xfId="0" applyFont="1"/>
    <xf numFmtId="0" fontId="3" fillId="4" borderId="0" xfId="0" applyFont="1" applyFill="1"/>
    <xf numFmtId="0" fontId="3" fillId="5" borderId="0" xfId="0" applyFont="1" applyFill="1"/>
    <xf numFmtId="0" fontId="2" fillId="5" borderId="0" xfId="0" applyFont="1" applyFill="1"/>
    <xf numFmtId="49" fontId="2" fillId="0" borderId="0" xfId="0" applyNumberFormat="1" applyFont="1"/>
    <xf numFmtId="0" fontId="5" fillId="0" borderId="0" xfId="0" applyFont="1"/>
    <xf numFmtId="0" fontId="5" fillId="0" borderId="0" xfId="0" applyFont="1" applyAlignment="1">
      <alignment wrapText="1"/>
    </xf>
    <xf numFmtId="0" fontId="5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5" borderId="3" xfId="0" applyFont="1" applyFill="1" applyBorder="1" applyAlignment="1">
      <alignment vertical="top" wrapText="1"/>
    </xf>
    <xf numFmtId="0" fontId="5" fillId="5" borderId="3" xfId="0" applyFont="1" applyFill="1" applyBorder="1" applyAlignment="1">
      <alignment vertical="top" wrapText="1"/>
    </xf>
    <xf numFmtId="0" fontId="5" fillId="0" borderId="3" xfId="0" applyFont="1" applyBorder="1" applyAlignment="1">
      <alignment horizontal="left" vertical="top" wrapText="1"/>
    </xf>
    <xf numFmtId="0" fontId="9" fillId="6" borderId="3" xfId="0" applyFont="1" applyFill="1" applyBorder="1" applyAlignment="1">
      <alignment horizontal="left" vertical="top" wrapText="1"/>
    </xf>
    <xf numFmtId="0" fontId="10" fillId="0" borderId="0" xfId="1"/>
    <xf numFmtId="0" fontId="12" fillId="0" borderId="0" xfId="1" applyFont="1"/>
    <xf numFmtId="0" fontId="11" fillId="5" borderId="0" xfId="1" applyFont="1" applyFill="1" applyAlignment="1"/>
    <xf numFmtId="0" fontId="11" fillId="5" borderId="0" xfId="1" applyFont="1" applyFill="1"/>
    <xf numFmtId="0" fontId="2" fillId="0" borderId="0" xfId="0" applyFont="1"/>
    <xf numFmtId="0" fontId="3" fillId="5" borderId="0" xfId="0" applyFont="1" applyFill="1"/>
    <xf numFmtId="0" fontId="7" fillId="5" borderId="3" xfId="0" applyFont="1" applyFill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8" fillId="6" borderId="3" xfId="0" applyFont="1" applyFill="1" applyBorder="1" applyAlignment="1">
      <alignment horizontal="center" vertical="top" wrapText="1"/>
    </xf>
    <xf numFmtId="0" fontId="4" fillId="5" borderId="3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right" vertical="center"/>
    </xf>
    <xf numFmtId="0" fontId="2" fillId="7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49" fontId="14" fillId="4" borderId="0" xfId="1" applyNumberFormat="1" applyFont="1" applyFill="1" applyBorder="1" applyAlignment="1">
      <alignment horizontal="left" vertical="center"/>
    </xf>
    <xf numFmtId="49" fontId="3" fillId="4" borderId="0" xfId="0" applyNumberFormat="1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left" vertical="center"/>
    </xf>
    <xf numFmtId="164" fontId="3" fillId="4" borderId="5" xfId="0" applyNumberFormat="1" applyFont="1" applyFill="1" applyBorder="1" applyAlignment="1">
      <alignment horizontal="left" vertical="center"/>
    </xf>
    <xf numFmtId="164" fontId="2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right" vertical="center"/>
    </xf>
    <xf numFmtId="0" fontId="3" fillId="4" borderId="6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Config!$K$4:$K$10</c:f>
              <c:numCache>
                <c:formatCode>General</c:formatCode>
                <c:ptCount val="7"/>
                <c:pt idx="0">
                  <c:v>-2.5000000000000001E-2</c:v>
                </c:pt>
                <c:pt idx="1">
                  <c:v>-0.01</c:v>
                </c:pt>
                <c:pt idx="2">
                  <c:v>-1.75E-3</c:v>
                </c:pt>
                <c:pt idx="3">
                  <c:v>0</c:v>
                </c:pt>
                <c:pt idx="4">
                  <c:v>1.75E-3</c:v>
                </c:pt>
                <c:pt idx="5">
                  <c:v>0.01</c:v>
                </c:pt>
                <c:pt idx="6">
                  <c:v>2.5000000000000001E-2</c:v>
                </c:pt>
              </c:numCache>
            </c:numRef>
          </c:xVal>
          <c:yVal>
            <c:numRef>
              <c:f>Config!$L$4:$L$10</c:f>
              <c:numCache>
                <c:formatCode>General</c:formatCode>
                <c:ptCount val="7"/>
                <c:pt idx="0">
                  <c:v>-350</c:v>
                </c:pt>
                <c:pt idx="1">
                  <c:v>-350</c:v>
                </c:pt>
                <c:pt idx="2">
                  <c:v>-350</c:v>
                </c:pt>
                <c:pt idx="3">
                  <c:v>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5E-49DC-BD4D-2CE246534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619224"/>
        <c:axId val="707616928"/>
      </c:scatterChart>
      <c:valAx>
        <c:axId val="70761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7616928"/>
        <c:crosses val="autoZero"/>
        <c:crossBetween val="midCat"/>
      </c:valAx>
      <c:valAx>
        <c:axId val="7076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761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Config!$G$4:$G$8</c:f>
              <c:numCache>
                <c:formatCode>General</c:formatCode>
                <c:ptCount val="5"/>
                <c:pt idx="0">
                  <c:v>1E-4</c:v>
                </c:pt>
                <c:pt idx="1">
                  <c:v>0</c:v>
                </c:pt>
                <c:pt idx="2">
                  <c:v>-1.5E-3</c:v>
                </c:pt>
                <c:pt idx="3">
                  <c:v>-2E-3</c:v>
                </c:pt>
                <c:pt idx="4">
                  <c:v>-3.5000000000000001E-3</c:v>
                </c:pt>
              </c:numCache>
            </c:numRef>
          </c:xVal>
          <c:yVal>
            <c:numRef>
              <c:f>Config!$H$4:$H$8</c:f>
              <c:numCache>
                <c:formatCode>General</c:formatCode>
                <c:ptCount val="5"/>
                <c:pt idx="0">
                  <c:v>1.8</c:v>
                </c:pt>
                <c:pt idx="1">
                  <c:v>0</c:v>
                </c:pt>
                <c:pt idx="2">
                  <c:v>-15.5</c:v>
                </c:pt>
                <c:pt idx="3">
                  <c:v>-15.5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D-4981-9A53-1E30F0CA3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39424"/>
        <c:axId val="290236472"/>
      </c:scatterChart>
      <c:valAx>
        <c:axId val="290239424"/>
        <c:scaling>
          <c:orientation val="maxMin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236472"/>
        <c:crosses val="autoZero"/>
        <c:crossBetween val="midCat"/>
      </c:valAx>
      <c:valAx>
        <c:axId val="290236472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23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Схема сечения при загружении 1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ser>
          <c:idx val="0"/>
          <c:order val="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7D23D2"/>
              </a:solidFill>
              <a:ln>
                <a:solidFill>
                  <a:srgbClr val="7D23D2"/>
                </a:solidFill>
                <a:prstDash val="solid"/>
              </a:ln>
            </c:spPr>
          </c:marker>
          <c:xVal>
            <c:numLit>
              <c:formatCode>General</c:formatCode>
              <c:ptCount val="115"/>
              <c:pt idx="0">
                <c:v>25</c:v>
              </c:pt>
              <c:pt idx="1">
                <c:v>75</c:v>
              </c:pt>
              <c:pt idx="2">
                <c:v>125</c:v>
              </c:pt>
              <c:pt idx="3">
                <c:v>175</c:v>
              </c:pt>
              <c:pt idx="4">
                <c:v>225</c:v>
              </c:pt>
              <c:pt idx="5">
                <c:v>275</c:v>
              </c:pt>
              <c:pt idx="6">
                <c:v>325</c:v>
              </c:pt>
              <c:pt idx="7">
                <c:v>375</c:v>
              </c:pt>
              <c:pt idx="8">
                <c:v>425</c:v>
              </c:pt>
              <c:pt idx="9">
                <c:v>475</c:v>
              </c:pt>
              <c:pt idx="10">
                <c:v>525</c:v>
              </c:pt>
              <c:pt idx="11">
                <c:v>575</c:v>
              </c:pt>
              <c:pt idx="12">
                <c:v>25</c:v>
              </c:pt>
              <c:pt idx="13">
                <c:v>75</c:v>
              </c:pt>
              <c:pt idx="14">
                <c:v>125</c:v>
              </c:pt>
              <c:pt idx="15">
                <c:v>175</c:v>
              </c:pt>
              <c:pt idx="16">
                <c:v>225</c:v>
              </c:pt>
              <c:pt idx="17">
                <c:v>275</c:v>
              </c:pt>
              <c:pt idx="18">
                <c:v>325</c:v>
              </c:pt>
              <c:pt idx="19">
                <c:v>375</c:v>
              </c:pt>
              <c:pt idx="20">
                <c:v>425</c:v>
              </c:pt>
              <c:pt idx="21">
                <c:v>475</c:v>
              </c:pt>
              <c:pt idx="22">
                <c:v>525</c:v>
              </c:pt>
              <c:pt idx="23">
                <c:v>575</c:v>
              </c:pt>
              <c:pt idx="24">
                <c:v>25</c:v>
              </c:pt>
              <c:pt idx="25">
                <c:v>75</c:v>
              </c:pt>
              <c:pt idx="26">
                <c:v>125</c:v>
              </c:pt>
              <c:pt idx="27">
                <c:v>175</c:v>
              </c:pt>
              <c:pt idx="28">
                <c:v>225</c:v>
              </c:pt>
              <c:pt idx="29">
                <c:v>275</c:v>
              </c:pt>
              <c:pt idx="30">
                <c:v>325</c:v>
              </c:pt>
              <c:pt idx="31">
                <c:v>375</c:v>
              </c:pt>
              <c:pt idx="32">
                <c:v>425</c:v>
              </c:pt>
              <c:pt idx="33">
                <c:v>475</c:v>
              </c:pt>
              <c:pt idx="34">
                <c:v>525</c:v>
              </c:pt>
              <c:pt idx="35">
                <c:v>575</c:v>
              </c:pt>
              <c:pt idx="36">
                <c:v>25</c:v>
              </c:pt>
              <c:pt idx="37">
                <c:v>75</c:v>
              </c:pt>
              <c:pt idx="38">
                <c:v>125</c:v>
              </c:pt>
              <c:pt idx="39">
                <c:v>175</c:v>
              </c:pt>
              <c:pt idx="40">
                <c:v>225</c:v>
              </c:pt>
              <c:pt idx="41">
                <c:v>275</c:v>
              </c:pt>
              <c:pt idx="42">
                <c:v>325</c:v>
              </c:pt>
              <c:pt idx="43">
                <c:v>375</c:v>
              </c:pt>
              <c:pt idx="44">
                <c:v>425</c:v>
              </c:pt>
              <c:pt idx="45">
                <c:v>475</c:v>
              </c:pt>
              <c:pt idx="46">
                <c:v>525</c:v>
              </c:pt>
              <c:pt idx="47">
                <c:v>575</c:v>
              </c:pt>
              <c:pt idx="48">
                <c:v>25</c:v>
              </c:pt>
              <c:pt idx="49">
                <c:v>75</c:v>
              </c:pt>
              <c:pt idx="50">
                <c:v>125</c:v>
              </c:pt>
              <c:pt idx="51">
                <c:v>175</c:v>
              </c:pt>
              <c:pt idx="52">
                <c:v>225</c:v>
              </c:pt>
              <c:pt idx="53">
                <c:v>275</c:v>
              </c:pt>
              <c:pt idx="54">
                <c:v>325</c:v>
              </c:pt>
              <c:pt idx="55">
                <c:v>375</c:v>
              </c:pt>
              <c:pt idx="56">
                <c:v>425</c:v>
              </c:pt>
              <c:pt idx="57">
                <c:v>475</c:v>
              </c:pt>
              <c:pt idx="58">
                <c:v>525</c:v>
              </c:pt>
              <c:pt idx="59">
                <c:v>575</c:v>
              </c:pt>
              <c:pt idx="60">
                <c:v>25</c:v>
              </c:pt>
              <c:pt idx="61">
                <c:v>75</c:v>
              </c:pt>
              <c:pt idx="62">
                <c:v>125</c:v>
              </c:pt>
              <c:pt idx="63">
                <c:v>175</c:v>
              </c:pt>
              <c:pt idx="64">
                <c:v>225</c:v>
              </c:pt>
              <c:pt idx="65">
                <c:v>25</c:v>
              </c:pt>
              <c:pt idx="66">
                <c:v>75</c:v>
              </c:pt>
              <c:pt idx="67">
                <c:v>125</c:v>
              </c:pt>
              <c:pt idx="68">
                <c:v>175</c:v>
              </c:pt>
              <c:pt idx="69">
                <c:v>225</c:v>
              </c:pt>
              <c:pt idx="70">
                <c:v>25</c:v>
              </c:pt>
              <c:pt idx="71">
                <c:v>75</c:v>
              </c:pt>
              <c:pt idx="72">
                <c:v>125</c:v>
              </c:pt>
              <c:pt idx="73">
                <c:v>175</c:v>
              </c:pt>
              <c:pt idx="74">
                <c:v>225</c:v>
              </c:pt>
              <c:pt idx="75">
                <c:v>25</c:v>
              </c:pt>
              <c:pt idx="76">
                <c:v>75</c:v>
              </c:pt>
              <c:pt idx="77">
                <c:v>125</c:v>
              </c:pt>
              <c:pt idx="78">
                <c:v>175</c:v>
              </c:pt>
              <c:pt idx="79">
                <c:v>225</c:v>
              </c:pt>
              <c:pt idx="80">
                <c:v>25</c:v>
              </c:pt>
              <c:pt idx="81">
                <c:v>75</c:v>
              </c:pt>
              <c:pt idx="82">
                <c:v>125</c:v>
              </c:pt>
              <c:pt idx="83">
                <c:v>175</c:v>
              </c:pt>
              <c:pt idx="84">
                <c:v>225</c:v>
              </c:pt>
              <c:pt idx="85">
                <c:v>25</c:v>
              </c:pt>
              <c:pt idx="86">
                <c:v>75</c:v>
              </c:pt>
              <c:pt idx="87">
                <c:v>125</c:v>
              </c:pt>
              <c:pt idx="88">
                <c:v>175</c:v>
              </c:pt>
              <c:pt idx="89">
                <c:v>225</c:v>
              </c:pt>
              <c:pt idx="90">
                <c:v>25</c:v>
              </c:pt>
              <c:pt idx="91">
                <c:v>75</c:v>
              </c:pt>
              <c:pt idx="92">
                <c:v>125</c:v>
              </c:pt>
              <c:pt idx="93">
                <c:v>175</c:v>
              </c:pt>
              <c:pt idx="94">
                <c:v>225</c:v>
              </c:pt>
              <c:pt idx="95">
                <c:v>25</c:v>
              </c:pt>
              <c:pt idx="96">
                <c:v>75</c:v>
              </c:pt>
              <c:pt idx="97">
                <c:v>125</c:v>
              </c:pt>
              <c:pt idx="98">
                <c:v>175</c:v>
              </c:pt>
              <c:pt idx="99">
                <c:v>225</c:v>
              </c:pt>
              <c:pt idx="100">
                <c:v>25</c:v>
              </c:pt>
              <c:pt idx="101">
                <c:v>75</c:v>
              </c:pt>
              <c:pt idx="102">
                <c:v>125</c:v>
              </c:pt>
              <c:pt idx="103">
                <c:v>175</c:v>
              </c:pt>
              <c:pt idx="104">
                <c:v>225</c:v>
              </c:pt>
              <c:pt idx="105">
                <c:v>25</c:v>
              </c:pt>
              <c:pt idx="106">
                <c:v>75</c:v>
              </c:pt>
              <c:pt idx="107">
                <c:v>125</c:v>
              </c:pt>
              <c:pt idx="108">
                <c:v>175</c:v>
              </c:pt>
              <c:pt idx="109">
                <c:v>225</c:v>
              </c:pt>
              <c:pt idx="110">
                <c:v>25</c:v>
              </c:pt>
              <c:pt idx="111">
                <c:v>75</c:v>
              </c:pt>
              <c:pt idx="112">
                <c:v>125</c:v>
              </c:pt>
              <c:pt idx="113">
                <c:v>175</c:v>
              </c:pt>
              <c:pt idx="114">
                <c:v>225</c:v>
              </c:pt>
            </c:numLit>
          </c:xVal>
          <c:yVal>
            <c:numLit>
              <c:formatCode>General</c:formatCode>
              <c:ptCount val="115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</c:v>
              </c:pt>
              <c:pt idx="8">
                <c:v>25</c:v>
              </c:pt>
              <c:pt idx="9">
                <c:v>25</c:v>
              </c:pt>
              <c:pt idx="10">
                <c:v>25</c:v>
              </c:pt>
              <c:pt idx="11">
                <c:v>25</c:v>
              </c:pt>
              <c:pt idx="12">
                <c:v>75</c:v>
              </c:pt>
              <c:pt idx="13">
                <c:v>75</c:v>
              </c:pt>
              <c:pt idx="14">
                <c:v>75</c:v>
              </c:pt>
              <c:pt idx="15">
                <c:v>75</c:v>
              </c:pt>
              <c:pt idx="16">
                <c:v>75</c:v>
              </c:pt>
              <c:pt idx="17">
                <c:v>75</c:v>
              </c:pt>
              <c:pt idx="18">
                <c:v>75</c:v>
              </c:pt>
              <c:pt idx="19">
                <c:v>75</c:v>
              </c:pt>
              <c:pt idx="20">
                <c:v>75</c:v>
              </c:pt>
              <c:pt idx="21">
                <c:v>75</c:v>
              </c:pt>
              <c:pt idx="22">
                <c:v>75</c:v>
              </c:pt>
              <c:pt idx="23">
                <c:v>75</c:v>
              </c:pt>
              <c:pt idx="24">
                <c:v>125</c:v>
              </c:pt>
              <c:pt idx="25">
                <c:v>125</c:v>
              </c:pt>
              <c:pt idx="26">
                <c:v>125</c:v>
              </c:pt>
              <c:pt idx="27">
                <c:v>125</c:v>
              </c:pt>
              <c:pt idx="28">
                <c:v>125</c:v>
              </c:pt>
              <c:pt idx="29">
                <c:v>125</c:v>
              </c:pt>
              <c:pt idx="30">
                <c:v>125</c:v>
              </c:pt>
              <c:pt idx="31">
                <c:v>125</c:v>
              </c:pt>
              <c:pt idx="32">
                <c:v>125</c:v>
              </c:pt>
              <c:pt idx="33">
                <c:v>125</c:v>
              </c:pt>
              <c:pt idx="34">
                <c:v>125</c:v>
              </c:pt>
              <c:pt idx="35">
                <c:v>125</c:v>
              </c:pt>
              <c:pt idx="36">
                <c:v>175</c:v>
              </c:pt>
              <c:pt idx="37">
                <c:v>175</c:v>
              </c:pt>
              <c:pt idx="38">
                <c:v>175</c:v>
              </c:pt>
              <c:pt idx="39">
                <c:v>175</c:v>
              </c:pt>
              <c:pt idx="40">
                <c:v>175</c:v>
              </c:pt>
              <c:pt idx="41">
                <c:v>175</c:v>
              </c:pt>
              <c:pt idx="42">
                <c:v>175</c:v>
              </c:pt>
              <c:pt idx="43">
                <c:v>175</c:v>
              </c:pt>
              <c:pt idx="44">
                <c:v>175</c:v>
              </c:pt>
              <c:pt idx="45">
                <c:v>175</c:v>
              </c:pt>
              <c:pt idx="46">
                <c:v>175</c:v>
              </c:pt>
              <c:pt idx="47">
                <c:v>175</c:v>
              </c:pt>
              <c:pt idx="48">
                <c:v>225</c:v>
              </c:pt>
              <c:pt idx="49">
                <c:v>225</c:v>
              </c:pt>
              <c:pt idx="50">
                <c:v>225</c:v>
              </c:pt>
              <c:pt idx="51">
                <c:v>225</c:v>
              </c:pt>
              <c:pt idx="52">
                <c:v>225</c:v>
              </c:pt>
              <c:pt idx="53">
                <c:v>225</c:v>
              </c:pt>
              <c:pt idx="54">
                <c:v>225</c:v>
              </c:pt>
              <c:pt idx="55">
                <c:v>225</c:v>
              </c:pt>
              <c:pt idx="56">
                <c:v>225</c:v>
              </c:pt>
              <c:pt idx="57">
                <c:v>225</c:v>
              </c:pt>
              <c:pt idx="58">
                <c:v>225</c:v>
              </c:pt>
              <c:pt idx="59">
                <c:v>225</c:v>
              </c:pt>
              <c:pt idx="60">
                <c:v>275</c:v>
              </c:pt>
              <c:pt idx="61">
                <c:v>275</c:v>
              </c:pt>
              <c:pt idx="62">
                <c:v>275</c:v>
              </c:pt>
              <c:pt idx="63">
                <c:v>275</c:v>
              </c:pt>
              <c:pt idx="64">
                <c:v>275</c:v>
              </c:pt>
              <c:pt idx="65">
                <c:v>325</c:v>
              </c:pt>
              <c:pt idx="66">
                <c:v>325</c:v>
              </c:pt>
              <c:pt idx="67">
                <c:v>325</c:v>
              </c:pt>
              <c:pt idx="68">
                <c:v>325</c:v>
              </c:pt>
              <c:pt idx="69">
                <c:v>325</c:v>
              </c:pt>
              <c:pt idx="70">
                <c:v>375</c:v>
              </c:pt>
              <c:pt idx="71">
                <c:v>375</c:v>
              </c:pt>
              <c:pt idx="72">
                <c:v>375</c:v>
              </c:pt>
              <c:pt idx="73">
                <c:v>375</c:v>
              </c:pt>
              <c:pt idx="74">
                <c:v>375</c:v>
              </c:pt>
              <c:pt idx="75">
                <c:v>425</c:v>
              </c:pt>
              <c:pt idx="76">
                <c:v>425</c:v>
              </c:pt>
              <c:pt idx="77">
                <c:v>425</c:v>
              </c:pt>
              <c:pt idx="78">
                <c:v>425</c:v>
              </c:pt>
              <c:pt idx="79">
                <c:v>425</c:v>
              </c:pt>
              <c:pt idx="80">
                <c:v>475</c:v>
              </c:pt>
              <c:pt idx="81">
                <c:v>475</c:v>
              </c:pt>
              <c:pt idx="82">
                <c:v>475</c:v>
              </c:pt>
              <c:pt idx="83">
                <c:v>475</c:v>
              </c:pt>
              <c:pt idx="84">
                <c:v>475</c:v>
              </c:pt>
              <c:pt idx="85">
                <c:v>525</c:v>
              </c:pt>
              <c:pt idx="86">
                <c:v>525</c:v>
              </c:pt>
              <c:pt idx="87">
                <c:v>525</c:v>
              </c:pt>
              <c:pt idx="88">
                <c:v>525</c:v>
              </c:pt>
              <c:pt idx="89">
                <c:v>525</c:v>
              </c:pt>
              <c:pt idx="90">
                <c:v>575</c:v>
              </c:pt>
              <c:pt idx="91">
                <c:v>575</c:v>
              </c:pt>
              <c:pt idx="92">
                <c:v>575</c:v>
              </c:pt>
              <c:pt idx="93">
                <c:v>575</c:v>
              </c:pt>
              <c:pt idx="94">
                <c:v>575</c:v>
              </c:pt>
              <c:pt idx="95">
                <c:v>625</c:v>
              </c:pt>
              <c:pt idx="96">
                <c:v>625</c:v>
              </c:pt>
              <c:pt idx="97">
                <c:v>625</c:v>
              </c:pt>
              <c:pt idx="98">
                <c:v>625</c:v>
              </c:pt>
              <c:pt idx="99">
                <c:v>625</c:v>
              </c:pt>
              <c:pt idx="100">
                <c:v>675</c:v>
              </c:pt>
              <c:pt idx="101">
                <c:v>675</c:v>
              </c:pt>
              <c:pt idx="102">
                <c:v>675</c:v>
              </c:pt>
              <c:pt idx="103">
                <c:v>675</c:v>
              </c:pt>
              <c:pt idx="104">
                <c:v>675</c:v>
              </c:pt>
              <c:pt idx="105">
                <c:v>725</c:v>
              </c:pt>
              <c:pt idx="106">
                <c:v>725</c:v>
              </c:pt>
              <c:pt idx="107">
                <c:v>725</c:v>
              </c:pt>
              <c:pt idx="108">
                <c:v>725</c:v>
              </c:pt>
              <c:pt idx="109">
                <c:v>725</c:v>
              </c:pt>
              <c:pt idx="110">
                <c:v>775</c:v>
              </c:pt>
              <c:pt idx="111">
                <c:v>775</c:v>
              </c:pt>
              <c:pt idx="112">
                <c:v>775</c:v>
              </c:pt>
              <c:pt idx="113">
                <c:v>775</c:v>
              </c:pt>
              <c:pt idx="114">
                <c:v>775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C6-B740-450F-B0CE-84ED83CC354A}"/>
            </c:ext>
          </c:extLst>
        </c:ser>
        <c:ser>
          <c:idx val="1"/>
          <c:order val="1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1E50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28"/>
              <c:pt idx="0">
                <c:v>40</c:v>
              </c:pt>
              <c:pt idx="1">
                <c:v>40</c:v>
              </c:pt>
              <c:pt idx="2">
                <c:v>40</c:v>
              </c:pt>
              <c:pt idx="3">
                <c:v>40</c:v>
              </c:pt>
              <c:pt idx="4">
                <c:v>40</c:v>
              </c:pt>
              <c:pt idx="5">
                <c:v>210</c:v>
              </c:pt>
              <c:pt idx="6">
                <c:v>210</c:v>
              </c:pt>
              <c:pt idx="7">
                <c:v>210</c:v>
              </c:pt>
              <c:pt idx="8">
                <c:v>210</c:v>
              </c:pt>
              <c:pt idx="9">
                <c:v>210</c:v>
              </c:pt>
              <c:pt idx="10">
                <c:v>80</c:v>
              </c:pt>
              <c:pt idx="11">
                <c:v>170</c:v>
              </c:pt>
              <c:pt idx="12">
                <c:v>170</c:v>
              </c:pt>
              <c:pt idx="13">
                <c:v>79.999999999999986</c:v>
              </c:pt>
              <c:pt idx="14">
                <c:v>40</c:v>
              </c:pt>
              <c:pt idx="15">
                <c:v>40</c:v>
              </c:pt>
              <c:pt idx="16">
                <c:v>560</c:v>
              </c:pt>
              <c:pt idx="17">
                <c:v>560</c:v>
              </c:pt>
              <c:pt idx="18">
                <c:v>300</c:v>
              </c:pt>
              <c:pt idx="19">
                <c:v>190</c:v>
              </c:pt>
              <c:pt idx="20">
                <c:v>410</c:v>
              </c:pt>
              <c:pt idx="21">
                <c:v>80</c:v>
              </c:pt>
              <c:pt idx="22">
                <c:v>520</c:v>
              </c:pt>
              <c:pt idx="23">
                <c:v>300</c:v>
              </c:pt>
              <c:pt idx="24">
                <c:v>410</c:v>
              </c:pt>
              <c:pt idx="25">
                <c:v>190</c:v>
              </c:pt>
              <c:pt idx="26">
                <c:v>520</c:v>
              </c:pt>
              <c:pt idx="27">
                <c:v>79.999999999999986</c:v>
              </c:pt>
            </c:numLit>
          </c:xVal>
          <c:yVal>
            <c:numLit>
              <c:formatCode>General</c:formatCode>
              <c:ptCount val="28"/>
              <c:pt idx="0">
                <c:v>525</c:v>
              </c:pt>
              <c:pt idx="1">
                <c:v>427.5</c:v>
              </c:pt>
              <c:pt idx="2">
                <c:v>622.5</c:v>
              </c:pt>
              <c:pt idx="3">
                <c:v>330</c:v>
              </c:pt>
              <c:pt idx="4">
                <c:v>720</c:v>
              </c:pt>
              <c:pt idx="5">
                <c:v>525</c:v>
              </c:pt>
              <c:pt idx="6">
                <c:v>622.5</c:v>
              </c:pt>
              <c:pt idx="7">
                <c:v>427.5</c:v>
              </c:pt>
              <c:pt idx="8">
                <c:v>720</c:v>
              </c:pt>
              <c:pt idx="9">
                <c:v>330</c:v>
              </c:pt>
              <c:pt idx="10">
                <c:v>760</c:v>
              </c:pt>
              <c:pt idx="11">
                <c:v>760</c:v>
              </c:pt>
              <c:pt idx="12">
                <c:v>290</c:v>
              </c:pt>
              <c:pt idx="13">
                <c:v>290</c:v>
              </c:pt>
              <c:pt idx="14">
                <c:v>80</c:v>
              </c:pt>
              <c:pt idx="15">
                <c:v>170</c:v>
              </c:pt>
              <c:pt idx="16">
                <c:v>170</c:v>
              </c:pt>
              <c:pt idx="17">
                <c:v>79.999999999999986</c:v>
              </c:pt>
              <c:pt idx="18">
                <c:v>210</c:v>
              </c:pt>
              <c:pt idx="19">
                <c:v>210</c:v>
              </c:pt>
              <c:pt idx="20">
                <c:v>210</c:v>
              </c:pt>
              <c:pt idx="21">
                <c:v>210</c:v>
              </c:pt>
              <c:pt idx="22">
                <c:v>210</c:v>
              </c:pt>
              <c:pt idx="23">
                <c:v>40</c:v>
              </c:pt>
              <c:pt idx="24">
                <c:v>40</c:v>
              </c:pt>
              <c:pt idx="25">
                <c:v>40</c:v>
              </c:pt>
              <c:pt idx="26">
                <c:v>40</c:v>
              </c:pt>
              <c:pt idx="27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C7-B740-450F-B0CE-84ED83CC354A}"/>
            </c:ext>
          </c:extLst>
        </c:ser>
        <c:ser>
          <c:idx val="2"/>
          <c:order val="2"/>
          <c:tx>
            <c:v>NDMPlot_Principal13</c:v>
          </c:tx>
          <c:spPr>
            <a:ln w="317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-63.342709778231537</c:v>
              </c:pt>
              <c:pt idx="1">
                <c:v>491.46400239256474</c:v>
              </c:pt>
            </c:numLit>
          </c:xVal>
          <c:yVal>
            <c:numLit>
              <c:formatCode>General</c:formatCode>
              <c:ptCount val="2"/>
              <c:pt idx="0">
                <c:v>-266.39997223122253</c:v>
              </c:pt>
              <c:pt idx="1">
                <c:v>909.26558911274708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C8-B740-450F-B0CE-84ED83CC354A}"/>
            </c:ext>
          </c:extLst>
        </c:ser>
        <c:ser>
          <c:idx val="3"/>
          <c:order val="3"/>
          <c:tx>
            <c:v>NDMPlot_Principal24</c:v>
          </c:tx>
          <c:spPr>
            <a:ln w="317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801.8934269791514</c:v>
              </c:pt>
              <c:pt idx="1">
                <c:v>-373.77213436481821</c:v>
              </c:pt>
            </c:numLit>
          </c:xVal>
          <c:yVal>
            <c:numLit>
              <c:formatCode>General</c:formatCode>
              <c:ptCount val="2"/>
              <c:pt idx="0">
                <c:v>44.029452355364171</c:v>
              </c:pt>
              <c:pt idx="1">
                <c:v>598.83616452616047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C9-B740-450F-B0CE-84ED83CC354A}"/>
            </c:ext>
          </c:extLst>
        </c:ser>
        <c:ser>
          <c:idx val="4"/>
          <c:order val="4"/>
          <c:tx>
            <c:v>NDMPlot_LoadPoint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214.06064630716659</c:v>
              </c:pt>
            </c:numLit>
          </c:xVal>
          <c:yVal>
            <c:numLit>
              <c:formatCode>General</c:formatCode>
              <c:ptCount val="1"/>
              <c:pt idx="0">
                <c:v>321.4328084407623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CA-B740-450F-B0CE-84ED83CC3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166680"/>
        <c:axId val="158219392"/>
      </c:scatterChart>
      <c:valAx>
        <c:axId val="563166680"/>
        <c:scaling>
          <c:orientation val="minMax"/>
          <c:max val="1043.1965811965811"/>
          <c:min val="-439.19658119658118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158219392"/>
        <c:crosses val="autoZero"/>
        <c:crossBetween val="midCat"/>
      </c:valAx>
      <c:valAx>
        <c:axId val="158219392"/>
        <c:scaling>
          <c:orientation val="minMax"/>
          <c:max val="940"/>
          <c:min val="-144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63166680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21</xdr:row>
      <xdr:rowOff>42862</xdr:rowOff>
    </xdr:from>
    <xdr:to>
      <xdr:col>9</xdr:col>
      <xdr:colOff>28575</xdr:colOff>
      <xdr:row>35</xdr:row>
      <xdr:rowOff>119062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77F4825-E483-435F-A1DF-E0D6F0F6B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228600</xdr:colOff>
      <xdr:row>16</xdr:row>
      <xdr:rowOff>80962</xdr:rowOff>
    </xdr:from>
    <xdr:to>
      <xdr:col>4</xdr:col>
      <xdr:colOff>2305050</xdr:colOff>
      <xdr:row>30</xdr:row>
      <xdr:rowOff>157162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48276219-E8EF-4538-BD20-37408322F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7C1ADF3-D22E-42E4-B69D-8146683A4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0C9D444-EAC1-4970-B3C3-6842BFCDB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74E0A32-D7B8-4576-B631-F12890FAE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DE266A6-D66C-4729-A2EE-359B7FD83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8A530DE-4C87-42B3-9944-BEF719B23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2660AAB-FEE6-4C4E-8F34-4ACF57888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E5F40FA2-10D2-4012-B0D7-1942EA811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7B7A272-F8E6-4A3B-BEDF-1BAE274D8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BC4E040-88F7-4353-B6A7-22E405299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5DDB54E-6E85-4AD5-BEB4-C36D75819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913ECF9-89FF-431B-800E-7E0988C1C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7E73F2C2-CFA7-4DCA-95F1-54A8B5377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C084558-B88C-4695-84CF-5B28E58E1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17187FB-7123-4D83-A5F3-2E1281230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F0AA779-4561-44A2-94A6-24F1A05F1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EF76135A-EDBF-41EC-980D-0EBDF2034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43809B35-6AC3-4951-AD3D-198EE1432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0C143D7-25FA-4020-8BDD-7732F36C8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0AFDCDD-0513-4CF7-9C63-611E712DD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446AA5E-AED5-4B4A-969E-65E92A8FF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81ADC03-6A45-46E7-ADB2-549F1AF74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DF6DD8E-D2B4-4250-B480-4B07AB984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66DDCA7-8972-49AB-BD29-DAA489EA1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0B4DA21-2F6A-4863-8525-94928883F55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DA83326-7526-491A-8F1B-9DCB3B3D97F3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525F2D2-3C71-44BF-B07E-6C11BCB1C3EB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C77C914-1932-4FF2-8D33-5C98308FF7B8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A539352-4B6C-46F1-B293-E40E7066DF2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59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051E25B1-0B70-468B-BE0C-2E09A2C36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0.27026</cdr:x>
      <cdr:y>0.82561</cdr:y>
    </cdr:from>
    <cdr:to>
      <cdr:x>0.58617</cdr:x>
      <cdr:y>0.82561</cdr:y>
    </cdr:to>
    <cdr:cxnSp macro="">
      <cdr:nvCxnSpPr>
        <cdr:cNvPr id="890" name="NDMPlot_Contour1">
          <a:extLst xmlns:a="http://schemas.openxmlformats.org/drawingml/2006/main">
            <a:ext uri="{FF2B5EF4-FFF2-40B4-BE49-F238E27FC236}">
              <a16:creationId xmlns:a16="http://schemas.microsoft.com/office/drawing/2014/main" id="{8F34F136-40A9-4B83-82D8-F316907CCE66}"/>
            </a:ext>
          </a:extLst>
        </cdr:cNvPr>
        <cdr:cNvCxnSpPr/>
      </cdr:nvCxnSpPr>
      <cdr:spPr>
        <a:xfrm xmlns:a="http://schemas.openxmlformats.org/drawingml/2006/main">
          <a:off x="2814526" y="5662044"/>
          <a:ext cx="3289816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0.58617</cdr:x>
      <cdr:y>0.62573</cdr:y>
    </cdr:from>
    <cdr:to>
      <cdr:x>0.58617</cdr:x>
      <cdr:y>0.82561</cdr:y>
    </cdr:to>
    <cdr:cxnSp macro="">
      <cdr:nvCxnSpPr>
        <cdr:cNvPr id="891" name="NDMPlot_Contour2">
          <a:extLst xmlns:a="http://schemas.openxmlformats.org/drawingml/2006/main">
            <a:ext uri="{FF2B5EF4-FFF2-40B4-BE49-F238E27FC236}">
              <a16:creationId xmlns:a16="http://schemas.microsoft.com/office/drawing/2014/main" id="{D786199D-1B43-42CE-B98D-F0E860E24238}"/>
            </a:ext>
          </a:extLst>
        </cdr:cNvPr>
        <cdr:cNvCxnSpPr/>
      </cdr:nvCxnSpPr>
      <cdr:spPr>
        <a:xfrm xmlns:a="http://schemas.openxmlformats.org/drawingml/2006/main" flipV="1">
          <a:off x="6104342" y="4291288"/>
          <a:ext cx="0" cy="1370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0.40189</cdr:x>
      <cdr:y>0.62573</cdr:y>
    </cdr:from>
    <cdr:to>
      <cdr:x>0.58617</cdr:x>
      <cdr:y>0.62573</cdr:y>
    </cdr:to>
    <cdr:cxnSp macro="">
      <cdr:nvCxnSpPr>
        <cdr:cNvPr id="892" name="NDMPlot_Contour3">
          <a:extLst xmlns:a="http://schemas.openxmlformats.org/drawingml/2006/main">
            <a:ext uri="{FF2B5EF4-FFF2-40B4-BE49-F238E27FC236}">
              <a16:creationId xmlns:a16="http://schemas.microsoft.com/office/drawing/2014/main" id="{E34ADC91-21B3-4CA5-9D64-5939F1CEE925}"/>
            </a:ext>
          </a:extLst>
        </cdr:cNvPr>
        <cdr:cNvCxnSpPr/>
      </cdr:nvCxnSpPr>
      <cdr:spPr>
        <a:xfrm xmlns:a="http://schemas.openxmlformats.org/drawingml/2006/main" flipH="1">
          <a:off x="4185283" y="4291288"/>
          <a:ext cx="1919059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0.40189</cdr:x>
      <cdr:y>0.18601</cdr:y>
    </cdr:from>
    <cdr:to>
      <cdr:x>0.40189</cdr:x>
      <cdr:y>0.62573</cdr:y>
    </cdr:to>
    <cdr:cxnSp macro="">
      <cdr:nvCxnSpPr>
        <cdr:cNvPr id="893" name="NDMPlot_Contour4">
          <a:extLst xmlns:a="http://schemas.openxmlformats.org/drawingml/2006/main">
            <a:ext uri="{FF2B5EF4-FFF2-40B4-BE49-F238E27FC236}">
              <a16:creationId xmlns:a16="http://schemas.microsoft.com/office/drawing/2014/main" id="{B7369689-A684-42F3-99BE-31541E17F773}"/>
            </a:ext>
          </a:extLst>
        </cdr:cNvPr>
        <cdr:cNvCxnSpPr/>
      </cdr:nvCxnSpPr>
      <cdr:spPr>
        <a:xfrm xmlns:a="http://schemas.openxmlformats.org/drawingml/2006/main" flipV="1">
          <a:off x="4185283" y="1275624"/>
          <a:ext cx="0" cy="30156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0.18601</cdr:y>
    </cdr:from>
    <cdr:to>
      <cdr:x>0.40189</cdr:x>
      <cdr:y>0.18601</cdr:y>
    </cdr:to>
    <cdr:cxnSp macro="">
      <cdr:nvCxnSpPr>
        <cdr:cNvPr id="894" name="NDMPlot_Contour5">
          <a:extLst xmlns:a="http://schemas.openxmlformats.org/drawingml/2006/main">
            <a:ext uri="{FF2B5EF4-FFF2-40B4-BE49-F238E27FC236}">
              <a16:creationId xmlns:a16="http://schemas.microsoft.com/office/drawing/2014/main" id="{12BDDAF5-4EF3-4368-ABE7-785A5F706B40}"/>
            </a:ext>
          </a:extLst>
        </cdr:cNvPr>
        <cdr:cNvCxnSpPr/>
      </cdr:nvCxnSpPr>
      <cdr:spPr>
        <a:xfrm xmlns:a="http://schemas.openxmlformats.org/drawingml/2006/main" flipH="1">
          <a:off x="2814526" y="1275624"/>
          <a:ext cx="1370757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0.18601</cdr:y>
    </cdr:from>
    <cdr:to>
      <cdr:x>0.27026</cdr:x>
      <cdr:y>0.82561</cdr:y>
    </cdr:to>
    <cdr:cxnSp macro="">
      <cdr:nvCxnSpPr>
        <cdr:cNvPr id="895" name="NDMPlot_Contour6">
          <a:extLst xmlns:a="http://schemas.openxmlformats.org/drawingml/2006/main">
            <a:ext uri="{FF2B5EF4-FFF2-40B4-BE49-F238E27FC236}">
              <a16:creationId xmlns:a16="http://schemas.microsoft.com/office/drawing/2014/main" id="{EC592C76-E382-4B05-AE10-0C06E2CA8AD0}"/>
            </a:ext>
          </a:extLst>
        </cdr:cNvPr>
        <cdr:cNvCxnSpPr/>
      </cdr:nvCxnSpPr>
      <cdr:spPr>
        <a:xfrm xmlns:a="http://schemas.openxmlformats.org/drawingml/2006/main">
          <a:off x="2814526" y="1275624"/>
          <a:ext cx="0" cy="43864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0.25973</cdr:x>
      <cdr:y>0.33727</cdr:y>
    </cdr:from>
    <cdr:to>
      <cdr:x>0.25973</cdr:x>
      <cdr:y>0.47447</cdr:y>
    </cdr:to>
    <cdr:cxnSp macro="">
      <cdr:nvCxnSpPr>
        <cdr:cNvPr id="896" name="NDMPlot_AnnotationLine7">
          <a:extLst xmlns:a="http://schemas.openxmlformats.org/drawingml/2006/main">
            <a:ext uri="{FF2B5EF4-FFF2-40B4-BE49-F238E27FC236}">
              <a16:creationId xmlns:a16="http://schemas.microsoft.com/office/drawing/2014/main" id="{E5D8EB45-885D-41EF-86F5-9BC822861ACB}"/>
            </a:ext>
          </a:extLst>
        </cdr:cNvPr>
        <cdr:cNvCxnSpPr/>
      </cdr:nvCxnSpPr>
      <cdr:spPr>
        <a:xfrm xmlns:a="http://schemas.openxmlformats.org/drawingml/2006/main" flipV="1">
          <a:off x="2704866" y="2313012"/>
          <a:ext cx="0" cy="940887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0.24086</cdr:x>
      <cdr:y>0.26698</cdr:y>
    </cdr:from>
    <cdr:to>
      <cdr:x>0.26281</cdr:x>
      <cdr:y>0.54476</cdr:y>
    </cdr:to>
    <cdr:sp macro="" textlink="">
      <cdr:nvSpPr>
        <cdr:cNvPr id="897" name="NDMPlot_Text8">
          <a:extLst xmlns:a="http://schemas.openxmlformats.org/drawingml/2006/main">
            <a:ext uri="{FF2B5EF4-FFF2-40B4-BE49-F238E27FC236}">
              <a16:creationId xmlns:a16="http://schemas.microsoft.com/office/drawing/2014/main" id="{1127EEE8-574A-4FF6-B0DC-BD2ECFA639B4}"/>
            </a:ext>
          </a:extLst>
        </cdr:cNvPr>
        <cdr:cNvSpPr txBox="1"/>
      </cdr:nvSpPr>
      <cdr:spPr>
        <a:xfrm xmlns:a="http://schemas.openxmlformats.org/drawingml/2006/main" rot="5400000">
          <a:off x="1670120" y="266915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0.41242</cdr:x>
      <cdr:y>0.33727</cdr:y>
    </cdr:from>
    <cdr:to>
      <cdr:x>0.41242</cdr:x>
      <cdr:y>0.47447</cdr:y>
    </cdr:to>
    <cdr:cxnSp macro="">
      <cdr:nvCxnSpPr>
        <cdr:cNvPr id="898" name="NDMPlot_AnnotationLine9">
          <a:extLst xmlns:a="http://schemas.openxmlformats.org/drawingml/2006/main">
            <a:ext uri="{FF2B5EF4-FFF2-40B4-BE49-F238E27FC236}">
              <a16:creationId xmlns:a16="http://schemas.microsoft.com/office/drawing/2014/main" id="{38066A36-5BBB-44D0-8FA6-8ED6ED2F13A1}"/>
            </a:ext>
          </a:extLst>
        </cdr:cNvPr>
        <cdr:cNvCxnSpPr/>
      </cdr:nvCxnSpPr>
      <cdr:spPr>
        <a:xfrm xmlns:a="http://schemas.openxmlformats.org/drawingml/2006/main">
          <a:off x="4294943" y="2313012"/>
          <a:ext cx="0" cy="940887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0.40934</cdr:x>
      <cdr:y>0.26698</cdr:y>
    </cdr:from>
    <cdr:to>
      <cdr:x>0.43129</cdr:x>
      <cdr:y>0.54476</cdr:y>
    </cdr:to>
    <cdr:sp macro="" textlink="">
      <cdr:nvSpPr>
        <cdr:cNvPr id="899" name="NDMPlot_Text10">
          <a:extLst xmlns:a="http://schemas.openxmlformats.org/drawingml/2006/main">
            <a:ext uri="{FF2B5EF4-FFF2-40B4-BE49-F238E27FC236}">
              <a16:creationId xmlns:a16="http://schemas.microsoft.com/office/drawing/2014/main" id="{5A67D449-C653-4273-9659-3BC42D92B4F7}"/>
            </a:ext>
          </a:extLst>
        </cdr:cNvPr>
        <cdr:cNvSpPr txBox="1"/>
      </cdr:nvSpPr>
      <cdr:spPr>
        <a:xfrm xmlns:a="http://schemas.openxmlformats.org/drawingml/2006/main" rot="5400000">
          <a:off x="3424689" y="266915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0.30437</cdr:x>
      <cdr:y>0.17002</cdr:y>
    </cdr:from>
    <cdr:to>
      <cdr:x>0.36778</cdr:x>
      <cdr:y>0.17002</cdr:y>
    </cdr:to>
    <cdr:cxnSp macro="">
      <cdr:nvCxnSpPr>
        <cdr:cNvPr id="900" name="NDMPlot_AnnotationLine11">
          <a:extLst xmlns:a="http://schemas.openxmlformats.org/drawingml/2006/main">
            <a:ext uri="{FF2B5EF4-FFF2-40B4-BE49-F238E27FC236}">
              <a16:creationId xmlns:a16="http://schemas.microsoft.com/office/drawing/2014/main" id="{6CA693C8-DEED-47EB-A503-0D0102877E76}"/>
            </a:ext>
          </a:extLst>
        </cdr:cNvPr>
        <cdr:cNvCxnSpPr/>
      </cdr:nvCxnSpPr>
      <cdr:spPr>
        <a:xfrm xmlns:a="http://schemas.openxmlformats.org/drawingml/2006/main">
          <a:off x="3169704" y="1165963"/>
          <a:ext cx="660401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0.24461</cdr:x>
      <cdr:y>0.14136</cdr:y>
    </cdr:from>
    <cdr:to>
      <cdr:x>0.42754</cdr:x>
      <cdr:y>0.17469</cdr:y>
    </cdr:to>
    <cdr:sp macro="" textlink="">
      <cdr:nvSpPr>
        <cdr:cNvPr id="901" name="NDMPlot_Text12">
          <a:extLst xmlns:a="http://schemas.openxmlformats.org/drawingml/2006/main">
            <a:ext uri="{FF2B5EF4-FFF2-40B4-BE49-F238E27FC236}">
              <a16:creationId xmlns:a16="http://schemas.microsoft.com/office/drawing/2014/main" id="{FE61AD15-63D1-41BB-AFF3-16318F67A2E5}"/>
            </a:ext>
          </a:extLst>
        </cdr:cNvPr>
        <cdr:cNvSpPr txBox="1"/>
      </cdr:nvSpPr>
      <cdr:spPr>
        <a:xfrm xmlns:a="http://schemas.openxmlformats.org/drawingml/2006/main">
          <a:off x="2547404" y="969418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0.30437</cdr:x>
      <cdr:y>0.64172</cdr:y>
    </cdr:from>
    <cdr:to>
      <cdr:x>0.36778</cdr:x>
      <cdr:y>0.64172</cdr:y>
    </cdr:to>
    <cdr:cxnSp macro="">
      <cdr:nvCxnSpPr>
        <cdr:cNvPr id="902" name="NDMPlot_AnnotationLine13">
          <a:extLst xmlns:a="http://schemas.openxmlformats.org/drawingml/2006/main">
            <a:ext uri="{FF2B5EF4-FFF2-40B4-BE49-F238E27FC236}">
              <a16:creationId xmlns:a16="http://schemas.microsoft.com/office/drawing/2014/main" id="{12633E27-D504-426E-832F-9AE21714500C}"/>
            </a:ext>
          </a:extLst>
        </cdr:cNvPr>
        <cdr:cNvCxnSpPr/>
      </cdr:nvCxnSpPr>
      <cdr:spPr>
        <a:xfrm xmlns:a="http://schemas.openxmlformats.org/drawingml/2006/main" flipH="1">
          <a:off x="3169704" y="4400948"/>
          <a:ext cx="660401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0.24461</cdr:x>
      <cdr:y>0.63705</cdr:y>
    </cdr:from>
    <cdr:to>
      <cdr:x>0.42754</cdr:x>
      <cdr:y>0.67038</cdr:y>
    </cdr:to>
    <cdr:sp macro="" textlink="">
      <cdr:nvSpPr>
        <cdr:cNvPr id="903" name="NDMPlot_Text14">
          <a:extLst xmlns:a="http://schemas.openxmlformats.org/drawingml/2006/main">
            <a:ext uri="{FF2B5EF4-FFF2-40B4-BE49-F238E27FC236}">
              <a16:creationId xmlns:a16="http://schemas.microsoft.com/office/drawing/2014/main" id="{F13E4A64-3ABF-4015-BE54-08A491F47C34}"/>
            </a:ext>
          </a:extLst>
        </cdr:cNvPr>
        <cdr:cNvSpPr txBox="1"/>
      </cdr:nvSpPr>
      <cdr:spPr>
        <a:xfrm xmlns:a="http://schemas.openxmlformats.org/drawingml/2006/main">
          <a:off x="2547404" y="4368894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0.25973</cdr:x>
      <cdr:y>0.67752</cdr:y>
    </cdr:from>
    <cdr:to>
      <cdr:x>0.25973</cdr:x>
      <cdr:y>0.77382</cdr:y>
    </cdr:to>
    <cdr:cxnSp macro="">
      <cdr:nvCxnSpPr>
        <cdr:cNvPr id="904" name="NDMPlot_AnnotationLine15">
          <a:extLst xmlns:a="http://schemas.openxmlformats.org/drawingml/2006/main">
            <a:ext uri="{FF2B5EF4-FFF2-40B4-BE49-F238E27FC236}">
              <a16:creationId xmlns:a16="http://schemas.microsoft.com/office/drawing/2014/main" id="{F4F7EA0A-64C1-42A5-AE0F-567950F06E41}"/>
            </a:ext>
          </a:extLst>
        </cdr:cNvPr>
        <cdr:cNvCxnSpPr/>
      </cdr:nvCxnSpPr>
      <cdr:spPr>
        <a:xfrm xmlns:a="http://schemas.openxmlformats.org/drawingml/2006/main" flipV="1">
          <a:off x="2704866" y="464646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0.24086</cdr:x>
      <cdr:y>0.58678</cdr:y>
    </cdr:from>
    <cdr:to>
      <cdr:x>0.26281</cdr:x>
      <cdr:y>0.86456</cdr:y>
    </cdr:to>
    <cdr:sp macro="" textlink="">
      <cdr:nvSpPr>
        <cdr:cNvPr id="905" name="NDMPlot_Text16">
          <a:extLst xmlns:a="http://schemas.openxmlformats.org/drawingml/2006/main">
            <a:ext uri="{FF2B5EF4-FFF2-40B4-BE49-F238E27FC236}">
              <a16:creationId xmlns:a16="http://schemas.microsoft.com/office/drawing/2014/main" id="{185451E3-45AF-4EF1-8557-223F9093CC35}"/>
            </a:ext>
          </a:extLst>
        </cdr:cNvPr>
        <cdr:cNvSpPr txBox="1"/>
      </cdr:nvSpPr>
      <cdr:spPr>
        <a:xfrm xmlns:a="http://schemas.openxmlformats.org/drawingml/2006/main" rot="5400000">
          <a:off x="1670120" y="486236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0.5967</cdr:x>
      <cdr:y>0.67752</cdr:y>
    </cdr:from>
    <cdr:to>
      <cdr:x>0.5967</cdr:x>
      <cdr:y>0.77382</cdr:y>
    </cdr:to>
    <cdr:cxnSp macro="">
      <cdr:nvCxnSpPr>
        <cdr:cNvPr id="906" name="NDMPlot_AnnotationLine17">
          <a:extLst xmlns:a="http://schemas.openxmlformats.org/drawingml/2006/main">
            <a:ext uri="{FF2B5EF4-FFF2-40B4-BE49-F238E27FC236}">
              <a16:creationId xmlns:a16="http://schemas.microsoft.com/office/drawing/2014/main" id="{33D383CD-5283-4DE4-8A56-EC0D01B7BFD4}"/>
            </a:ext>
          </a:extLst>
        </cdr:cNvPr>
        <cdr:cNvCxnSpPr/>
      </cdr:nvCxnSpPr>
      <cdr:spPr>
        <a:xfrm xmlns:a="http://schemas.openxmlformats.org/drawingml/2006/main">
          <a:off x="6214002" y="464646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0.59362</cdr:x>
      <cdr:y>0.58678</cdr:y>
    </cdr:from>
    <cdr:to>
      <cdr:x>0.61557</cdr:x>
      <cdr:y>0.86456</cdr:y>
    </cdr:to>
    <cdr:sp macro="" textlink="">
      <cdr:nvSpPr>
        <cdr:cNvPr id="907" name="NDMPlot_Text18">
          <a:extLst xmlns:a="http://schemas.openxmlformats.org/drawingml/2006/main">
            <a:ext uri="{FF2B5EF4-FFF2-40B4-BE49-F238E27FC236}">
              <a16:creationId xmlns:a16="http://schemas.microsoft.com/office/drawing/2014/main" id="{C28FB47C-7919-48EE-B683-89BB9A1E3843}"/>
            </a:ext>
          </a:extLst>
        </cdr:cNvPr>
        <cdr:cNvSpPr txBox="1"/>
      </cdr:nvSpPr>
      <cdr:spPr>
        <a:xfrm xmlns:a="http://schemas.openxmlformats.org/drawingml/2006/main" rot="5400000">
          <a:off x="5343747" y="486236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0.37725</cdr:x>
      <cdr:y>0.60974</cdr:y>
    </cdr:from>
    <cdr:to>
      <cdr:x>0.47918</cdr:x>
      <cdr:y>0.60974</cdr:y>
    </cdr:to>
    <cdr:cxnSp macro="">
      <cdr:nvCxnSpPr>
        <cdr:cNvPr id="908" name="NDMPlot_AnnotationLine19">
          <a:extLst xmlns:a="http://schemas.openxmlformats.org/drawingml/2006/main">
            <a:ext uri="{FF2B5EF4-FFF2-40B4-BE49-F238E27FC236}">
              <a16:creationId xmlns:a16="http://schemas.microsoft.com/office/drawing/2014/main" id="{4BBA9722-2840-40EB-A18A-D3561EC731C3}"/>
            </a:ext>
          </a:extLst>
        </cdr:cNvPr>
        <cdr:cNvCxnSpPr/>
      </cdr:nvCxnSpPr>
      <cdr:spPr>
        <a:xfrm xmlns:a="http://schemas.openxmlformats.org/drawingml/2006/main">
          <a:off x="3928677" y="4181627"/>
          <a:ext cx="1061514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0.33675</cdr:x>
      <cdr:y>0.58109</cdr:y>
    </cdr:from>
    <cdr:to>
      <cdr:x>0.51968</cdr:x>
      <cdr:y>0.61442</cdr:y>
    </cdr:to>
    <cdr:sp macro="" textlink="">
      <cdr:nvSpPr>
        <cdr:cNvPr id="909" name="NDMPlot_Text20">
          <a:extLst xmlns:a="http://schemas.openxmlformats.org/drawingml/2006/main">
            <a:ext uri="{FF2B5EF4-FFF2-40B4-BE49-F238E27FC236}">
              <a16:creationId xmlns:a16="http://schemas.microsoft.com/office/drawing/2014/main" id="{FFE201F6-C373-4B6B-B5AE-483647DAB0CF}"/>
            </a:ext>
          </a:extLst>
        </cdr:cNvPr>
        <cdr:cNvSpPr txBox="1"/>
      </cdr:nvSpPr>
      <cdr:spPr>
        <a:xfrm xmlns:a="http://schemas.openxmlformats.org/drawingml/2006/main">
          <a:off x="3506934" y="3985082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0.37725</cdr:x>
      <cdr:y>0.8416</cdr:y>
    </cdr:from>
    <cdr:to>
      <cdr:x>0.47918</cdr:x>
      <cdr:y>0.8416</cdr:y>
    </cdr:to>
    <cdr:cxnSp macro="">
      <cdr:nvCxnSpPr>
        <cdr:cNvPr id="910" name="NDMPlot_AnnotationLine21">
          <a:extLst xmlns:a="http://schemas.openxmlformats.org/drawingml/2006/main">
            <a:ext uri="{FF2B5EF4-FFF2-40B4-BE49-F238E27FC236}">
              <a16:creationId xmlns:a16="http://schemas.microsoft.com/office/drawing/2014/main" id="{2CADAA7D-4BAD-4770-B53C-4155D0D59915}"/>
            </a:ext>
          </a:extLst>
        </cdr:cNvPr>
        <cdr:cNvCxnSpPr/>
      </cdr:nvCxnSpPr>
      <cdr:spPr>
        <a:xfrm xmlns:a="http://schemas.openxmlformats.org/drawingml/2006/main" flipH="1">
          <a:off x="3928677" y="5771705"/>
          <a:ext cx="1061514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0.33675</cdr:x>
      <cdr:y>0.83693</cdr:y>
    </cdr:from>
    <cdr:to>
      <cdr:x>0.51968</cdr:x>
      <cdr:y>0.87026</cdr:y>
    </cdr:to>
    <cdr:sp macro="" textlink="">
      <cdr:nvSpPr>
        <cdr:cNvPr id="911" name="NDMPlot_Text22">
          <a:extLst xmlns:a="http://schemas.openxmlformats.org/drawingml/2006/main">
            <a:ext uri="{FF2B5EF4-FFF2-40B4-BE49-F238E27FC236}">
              <a16:creationId xmlns:a16="http://schemas.microsoft.com/office/drawing/2014/main" id="{F8C2CD5F-E7F0-4523-B236-6046856D68BC}"/>
            </a:ext>
          </a:extLst>
        </cdr:cNvPr>
        <cdr:cNvSpPr txBox="1"/>
      </cdr:nvSpPr>
      <cdr:spPr>
        <a:xfrm xmlns:a="http://schemas.openxmlformats.org/drawingml/2006/main">
          <a:off x="3506934" y="5739650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0.27026</cdr:x>
      <cdr:y>0.82561</cdr:y>
    </cdr:from>
    <cdr:to>
      <cdr:x>0.27026</cdr:x>
      <cdr:y>0.90556</cdr:y>
    </cdr:to>
    <cdr:cxnSp macro="">
      <cdr:nvCxnSpPr>
        <cdr:cNvPr id="912" name="NDMPlot_AnnotationLine23">
          <a:extLst xmlns:a="http://schemas.openxmlformats.org/drawingml/2006/main">
            <a:ext uri="{FF2B5EF4-FFF2-40B4-BE49-F238E27FC236}">
              <a16:creationId xmlns:a16="http://schemas.microsoft.com/office/drawing/2014/main" id="{3F55BDD1-9986-463C-8CF4-DA9B1409BB0C}"/>
            </a:ext>
          </a:extLst>
        </cdr:cNvPr>
        <cdr:cNvCxnSpPr/>
      </cdr:nvCxnSpPr>
      <cdr:spPr>
        <a:xfrm xmlns:a="http://schemas.openxmlformats.org/drawingml/2006/main">
          <a:off x="2814526" y="5662044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0.58617</cdr:x>
      <cdr:y>0.82561</cdr:y>
    </cdr:from>
    <cdr:to>
      <cdr:x>0.58617</cdr:x>
      <cdr:y>0.90556</cdr:y>
    </cdr:to>
    <cdr:cxnSp macro="">
      <cdr:nvCxnSpPr>
        <cdr:cNvPr id="913" name="NDMPlot_AnnotationLine24">
          <a:extLst xmlns:a="http://schemas.openxmlformats.org/drawingml/2006/main">
            <a:ext uri="{FF2B5EF4-FFF2-40B4-BE49-F238E27FC236}">
              <a16:creationId xmlns:a16="http://schemas.microsoft.com/office/drawing/2014/main" id="{43A21DF8-14C6-4F5B-9206-7FC88314310B}"/>
            </a:ext>
          </a:extLst>
        </cdr:cNvPr>
        <cdr:cNvCxnSpPr/>
      </cdr:nvCxnSpPr>
      <cdr:spPr>
        <a:xfrm xmlns:a="http://schemas.openxmlformats.org/drawingml/2006/main">
          <a:off x="6104342" y="5662044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0.90556</cdr:y>
    </cdr:from>
    <cdr:to>
      <cdr:x>0.58617</cdr:x>
      <cdr:y>0.90556</cdr:y>
    </cdr:to>
    <cdr:cxnSp macro="">
      <cdr:nvCxnSpPr>
        <cdr:cNvPr id="914" name="NDMPlot_AnnotationLine25">
          <a:extLst xmlns:a="http://schemas.openxmlformats.org/drawingml/2006/main">
            <a:ext uri="{FF2B5EF4-FFF2-40B4-BE49-F238E27FC236}">
              <a16:creationId xmlns:a16="http://schemas.microsoft.com/office/drawing/2014/main" id="{05697BF1-032D-4A25-A199-9D5DA02B12E2}"/>
            </a:ext>
          </a:extLst>
        </cdr:cNvPr>
        <cdr:cNvCxnSpPr/>
      </cdr:nvCxnSpPr>
      <cdr:spPr>
        <a:xfrm xmlns:a="http://schemas.openxmlformats.org/drawingml/2006/main">
          <a:off x="2814526" y="6210347"/>
          <a:ext cx="3289816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0.33675</cdr:x>
      <cdr:y>0.90089</cdr:y>
    </cdr:from>
    <cdr:to>
      <cdr:x>0.51968</cdr:x>
      <cdr:y>0.93422</cdr:y>
    </cdr:to>
    <cdr:sp macro="" textlink="">
      <cdr:nvSpPr>
        <cdr:cNvPr id="915" name="NDMPlot_Text26">
          <a:extLst xmlns:a="http://schemas.openxmlformats.org/drawingml/2006/main">
            <a:ext uri="{FF2B5EF4-FFF2-40B4-BE49-F238E27FC236}">
              <a16:creationId xmlns:a16="http://schemas.microsoft.com/office/drawing/2014/main" id="{879DB68C-91B8-4E70-862C-B51B56D38F4C}"/>
            </a:ext>
          </a:extLst>
        </cdr:cNvPr>
        <cdr:cNvSpPr txBox="1"/>
      </cdr:nvSpPr>
      <cdr:spPr>
        <a:xfrm xmlns:a="http://schemas.openxmlformats.org/drawingml/2006/main">
          <a:off x="3506934" y="6178292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B=600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0.21761</cdr:x>
      <cdr:y>0.82561</cdr:y>
    </cdr:from>
    <cdr:to>
      <cdr:x>0.27026</cdr:x>
      <cdr:y>0.82561</cdr:y>
    </cdr:to>
    <cdr:cxnSp macro="">
      <cdr:nvCxnSpPr>
        <cdr:cNvPr id="916" name="NDMPlot_AnnotationLine27">
          <a:extLst xmlns:a="http://schemas.openxmlformats.org/drawingml/2006/main">
            <a:ext uri="{FF2B5EF4-FFF2-40B4-BE49-F238E27FC236}">
              <a16:creationId xmlns:a16="http://schemas.microsoft.com/office/drawing/2014/main" id="{1FDBE0F8-E99C-4E07-A275-124293FD8572}"/>
            </a:ext>
          </a:extLst>
        </cdr:cNvPr>
        <cdr:cNvCxnSpPr/>
      </cdr:nvCxnSpPr>
      <cdr:spPr>
        <a:xfrm xmlns:a="http://schemas.openxmlformats.org/drawingml/2006/main" flipH="1">
          <a:off x="2266224" y="5662044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0.21761</cdr:x>
      <cdr:y>0.18601</cdr:y>
    </cdr:from>
    <cdr:to>
      <cdr:x>0.27026</cdr:x>
      <cdr:y>0.18601</cdr:y>
    </cdr:to>
    <cdr:cxnSp macro="">
      <cdr:nvCxnSpPr>
        <cdr:cNvPr id="917" name="NDMPlot_AnnotationLine28">
          <a:extLst xmlns:a="http://schemas.openxmlformats.org/drawingml/2006/main">
            <a:ext uri="{FF2B5EF4-FFF2-40B4-BE49-F238E27FC236}">
              <a16:creationId xmlns:a16="http://schemas.microsoft.com/office/drawing/2014/main" id="{C4CC3BA3-75E4-453E-B8DE-F345E97C45C7}"/>
            </a:ext>
          </a:extLst>
        </cdr:cNvPr>
        <cdr:cNvCxnSpPr/>
      </cdr:nvCxnSpPr>
      <cdr:spPr>
        <a:xfrm xmlns:a="http://schemas.openxmlformats.org/drawingml/2006/main" flipH="1">
          <a:off x="2266224" y="1275624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0.21761</cdr:x>
      <cdr:y>0.18601</cdr:y>
    </cdr:from>
    <cdr:to>
      <cdr:x>0.21761</cdr:x>
      <cdr:y>0.82561</cdr:y>
    </cdr:to>
    <cdr:cxnSp macro="">
      <cdr:nvCxnSpPr>
        <cdr:cNvPr id="918" name="NDMPlot_AnnotationLine29">
          <a:extLst xmlns:a="http://schemas.openxmlformats.org/drawingml/2006/main">
            <a:ext uri="{FF2B5EF4-FFF2-40B4-BE49-F238E27FC236}">
              <a16:creationId xmlns:a16="http://schemas.microsoft.com/office/drawing/2014/main" id="{70CE3970-496E-453E-8B08-B97DBC5EA36C}"/>
            </a:ext>
          </a:extLst>
        </cdr:cNvPr>
        <cdr:cNvCxnSpPr/>
      </cdr:nvCxnSpPr>
      <cdr:spPr>
        <a:xfrm xmlns:a="http://schemas.openxmlformats.org/drawingml/2006/main" flipV="1">
          <a:off x="2266224" y="1275624"/>
          <a:ext cx="0" cy="438642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0.19874</cdr:x>
      <cdr:y>0.36692</cdr:y>
    </cdr:from>
    <cdr:to>
      <cdr:x>0.22069</cdr:x>
      <cdr:y>0.6447</cdr:y>
    </cdr:to>
    <cdr:sp macro="" textlink="">
      <cdr:nvSpPr>
        <cdr:cNvPr id="919" name="NDMPlot_Text30">
          <a:extLst xmlns:a="http://schemas.openxmlformats.org/drawingml/2006/main">
            <a:ext uri="{FF2B5EF4-FFF2-40B4-BE49-F238E27FC236}">
              <a16:creationId xmlns:a16="http://schemas.microsoft.com/office/drawing/2014/main" id="{F40A5606-C18A-46E9-9CBD-776EFC6875CB}"/>
            </a:ext>
          </a:extLst>
        </cdr:cNvPr>
        <cdr:cNvSpPr txBox="1"/>
      </cdr:nvSpPr>
      <cdr:spPr>
        <a:xfrm xmlns:a="http://schemas.openxmlformats.org/drawingml/2006/main" rot="5400000">
          <a:off x="1231478" y="3354534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H=800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0.27026</cdr:x>
      <cdr:y>0.10605</cdr:y>
    </cdr:from>
    <cdr:to>
      <cdr:x>0.27026</cdr:x>
      <cdr:y>0.18601</cdr:y>
    </cdr:to>
    <cdr:cxnSp macro="">
      <cdr:nvCxnSpPr>
        <cdr:cNvPr id="920" name="NDMPlot_AnnotationLine31">
          <a:extLst xmlns:a="http://schemas.openxmlformats.org/drawingml/2006/main">
            <a:ext uri="{FF2B5EF4-FFF2-40B4-BE49-F238E27FC236}">
              <a16:creationId xmlns:a16="http://schemas.microsoft.com/office/drawing/2014/main" id="{E6227EB6-7B9F-4A43-8241-E6F628E61810}"/>
            </a:ext>
          </a:extLst>
        </cdr:cNvPr>
        <cdr:cNvCxnSpPr/>
      </cdr:nvCxnSpPr>
      <cdr:spPr>
        <a:xfrm xmlns:a="http://schemas.openxmlformats.org/drawingml/2006/main" flipV="1">
          <a:off x="2814526" y="727321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0.40189</cdr:x>
      <cdr:y>0.10605</cdr:y>
    </cdr:from>
    <cdr:to>
      <cdr:x>0.40189</cdr:x>
      <cdr:y>0.18601</cdr:y>
    </cdr:to>
    <cdr:cxnSp macro="">
      <cdr:nvCxnSpPr>
        <cdr:cNvPr id="921" name="NDMPlot_AnnotationLine32">
          <a:extLst xmlns:a="http://schemas.openxmlformats.org/drawingml/2006/main">
            <a:ext uri="{FF2B5EF4-FFF2-40B4-BE49-F238E27FC236}">
              <a16:creationId xmlns:a16="http://schemas.microsoft.com/office/drawing/2014/main" id="{6537D7AD-22B9-45AD-B9C9-B9EEAA636811}"/>
            </a:ext>
          </a:extLst>
        </cdr:cNvPr>
        <cdr:cNvCxnSpPr/>
      </cdr:nvCxnSpPr>
      <cdr:spPr>
        <a:xfrm xmlns:a="http://schemas.openxmlformats.org/drawingml/2006/main" flipV="1">
          <a:off x="4185283" y="727321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0.10605</cdr:y>
    </cdr:from>
    <cdr:to>
      <cdr:x>0.40189</cdr:x>
      <cdr:y>0.10605</cdr:y>
    </cdr:to>
    <cdr:cxnSp macro="">
      <cdr:nvCxnSpPr>
        <cdr:cNvPr id="922" name="NDMPlot_AnnotationLine33">
          <a:extLst xmlns:a="http://schemas.openxmlformats.org/drawingml/2006/main">
            <a:ext uri="{FF2B5EF4-FFF2-40B4-BE49-F238E27FC236}">
              <a16:creationId xmlns:a16="http://schemas.microsoft.com/office/drawing/2014/main" id="{F9D262DA-63CA-46D1-95A5-0270CC29B6E6}"/>
            </a:ext>
          </a:extLst>
        </cdr:cNvPr>
        <cdr:cNvCxnSpPr/>
      </cdr:nvCxnSpPr>
      <cdr:spPr>
        <a:xfrm xmlns:a="http://schemas.openxmlformats.org/drawingml/2006/main">
          <a:off x="2814526" y="727321"/>
          <a:ext cx="13707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0.24461</cdr:x>
      <cdr:y>0.0774</cdr:y>
    </cdr:from>
    <cdr:to>
      <cdr:x>0.42754</cdr:x>
      <cdr:y>0.11073</cdr:y>
    </cdr:to>
    <cdr:sp macro="" textlink="">
      <cdr:nvSpPr>
        <cdr:cNvPr id="923" name="NDMPlot_Text34">
          <a:extLst xmlns:a="http://schemas.openxmlformats.org/drawingml/2006/main">
            <a:ext uri="{FF2B5EF4-FFF2-40B4-BE49-F238E27FC236}">
              <a16:creationId xmlns:a16="http://schemas.microsoft.com/office/drawing/2014/main" id="{C1163BF7-AC34-4E3F-AC24-CFF9290541BD}"/>
            </a:ext>
          </a:extLst>
        </cdr:cNvPr>
        <cdr:cNvSpPr txBox="1"/>
      </cdr:nvSpPr>
      <cdr:spPr>
        <a:xfrm xmlns:a="http://schemas.openxmlformats.org/drawingml/2006/main">
          <a:off x="2547404" y="53077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B1=250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0.58617</cdr:x>
      <cdr:y>0.82561</cdr:y>
    </cdr:from>
    <cdr:to>
      <cdr:x>0.63882</cdr:x>
      <cdr:y>0.82561</cdr:y>
    </cdr:to>
    <cdr:cxnSp macro="">
      <cdr:nvCxnSpPr>
        <cdr:cNvPr id="924" name="NDMPlot_AnnotationLine35">
          <a:extLst xmlns:a="http://schemas.openxmlformats.org/drawingml/2006/main">
            <a:ext uri="{FF2B5EF4-FFF2-40B4-BE49-F238E27FC236}">
              <a16:creationId xmlns:a16="http://schemas.microsoft.com/office/drawing/2014/main" id="{0BEC19FD-2474-48EE-BDEC-D9FF89B71733}"/>
            </a:ext>
          </a:extLst>
        </cdr:cNvPr>
        <cdr:cNvCxnSpPr/>
      </cdr:nvCxnSpPr>
      <cdr:spPr>
        <a:xfrm xmlns:a="http://schemas.openxmlformats.org/drawingml/2006/main">
          <a:off x="6104342" y="5662044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0.58617</cdr:x>
      <cdr:y>0.62573</cdr:y>
    </cdr:from>
    <cdr:to>
      <cdr:x>0.63882</cdr:x>
      <cdr:y>0.62573</cdr:y>
    </cdr:to>
    <cdr:cxnSp macro="">
      <cdr:nvCxnSpPr>
        <cdr:cNvPr id="925" name="NDMPlot_AnnotationLine36">
          <a:extLst xmlns:a="http://schemas.openxmlformats.org/drawingml/2006/main">
            <a:ext uri="{FF2B5EF4-FFF2-40B4-BE49-F238E27FC236}">
              <a16:creationId xmlns:a16="http://schemas.microsoft.com/office/drawing/2014/main" id="{3BFF3E63-461B-4304-97FE-F99DD752FE10}"/>
            </a:ext>
          </a:extLst>
        </cdr:cNvPr>
        <cdr:cNvCxnSpPr/>
      </cdr:nvCxnSpPr>
      <cdr:spPr>
        <a:xfrm xmlns:a="http://schemas.openxmlformats.org/drawingml/2006/main">
          <a:off x="6104342" y="4291288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0.63882</cdr:x>
      <cdr:y>0.62573</cdr:y>
    </cdr:from>
    <cdr:to>
      <cdr:x>0.63882</cdr:x>
      <cdr:y>0.82561</cdr:y>
    </cdr:to>
    <cdr:cxnSp macro="">
      <cdr:nvCxnSpPr>
        <cdr:cNvPr id="926" name="NDMPlot_AnnotationLine37">
          <a:extLst xmlns:a="http://schemas.openxmlformats.org/drawingml/2006/main">
            <a:ext uri="{FF2B5EF4-FFF2-40B4-BE49-F238E27FC236}">
              <a16:creationId xmlns:a16="http://schemas.microsoft.com/office/drawing/2014/main" id="{F0B04CEF-8BB2-4E7F-A5A6-F16648CB66EE}"/>
            </a:ext>
          </a:extLst>
        </cdr:cNvPr>
        <cdr:cNvCxnSpPr/>
      </cdr:nvCxnSpPr>
      <cdr:spPr>
        <a:xfrm xmlns:a="http://schemas.openxmlformats.org/drawingml/2006/main" flipV="1">
          <a:off x="6652644" y="4291288"/>
          <a:ext cx="0" cy="137075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0.63574</cdr:x>
      <cdr:y>0.58678</cdr:y>
    </cdr:from>
    <cdr:to>
      <cdr:x>0.65769</cdr:x>
      <cdr:y>0.86456</cdr:y>
    </cdr:to>
    <cdr:sp macro="" textlink="">
      <cdr:nvSpPr>
        <cdr:cNvPr id="927" name="NDMPlot_Text38">
          <a:extLst xmlns:a="http://schemas.openxmlformats.org/drawingml/2006/main">
            <a:ext uri="{FF2B5EF4-FFF2-40B4-BE49-F238E27FC236}">
              <a16:creationId xmlns:a16="http://schemas.microsoft.com/office/drawing/2014/main" id="{A043154A-5651-4637-9085-227D136F1891}"/>
            </a:ext>
          </a:extLst>
        </cdr:cNvPr>
        <cdr:cNvSpPr txBox="1"/>
      </cdr:nvSpPr>
      <cdr:spPr>
        <a:xfrm xmlns:a="http://schemas.openxmlformats.org/drawingml/2006/main" rot="5400000">
          <a:off x="5782390" y="486236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H2=250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928" name="NDMPlot_Text39">
          <a:extLst xmlns:a="http://schemas.openxmlformats.org/drawingml/2006/main">
            <a:ext uri="{FF2B5EF4-FFF2-40B4-BE49-F238E27FC236}">
              <a16:creationId xmlns:a16="http://schemas.microsoft.com/office/drawing/2014/main" id="{07D3E7B5-92B7-49CB-AC87-91789ACA4F9E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929" name="NDMPlot_LegendGradient40">
          <a:extLst xmlns:a="http://schemas.openxmlformats.org/drawingml/2006/main">
            <a:ext uri="{FF2B5EF4-FFF2-40B4-BE49-F238E27FC236}">
              <a16:creationId xmlns:a16="http://schemas.microsoft.com/office/drawing/2014/main" id="{220CA602-3623-48E7-8D3E-8B691D6F41CC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930" name="NDMPlot_LegendGradient41">
          <a:extLst xmlns:a="http://schemas.openxmlformats.org/drawingml/2006/main">
            <a:ext uri="{FF2B5EF4-FFF2-40B4-BE49-F238E27FC236}">
              <a16:creationId xmlns:a16="http://schemas.microsoft.com/office/drawing/2014/main" id="{E0867C42-EC10-48F7-BC3E-0DEC76EA93F7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931" name="NDMPlot_LegendGradient42">
          <a:extLst xmlns:a="http://schemas.openxmlformats.org/drawingml/2006/main">
            <a:ext uri="{FF2B5EF4-FFF2-40B4-BE49-F238E27FC236}">
              <a16:creationId xmlns:a16="http://schemas.microsoft.com/office/drawing/2014/main" id="{6A3E5F7F-55F0-4123-AE81-B4F89F0D6AE7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932" name="NDMPlot_LegendGradient43">
          <a:extLst xmlns:a="http://schemas.openxmlformats.org/drawingml/2006/main">
            <a:ext uri="{FF2B5EF4-FFF2-40B4-BE49-F238E27FC236}">
              <a16:creationId xmlns:a16="http://schemas.microsoft.com/office/drawing/2014/main" id="{C648100D-67C5-416B-A4C5-2697AC7E3353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933" name="NDMPlot_LegendGradient44">
          <a:extLst xmlns:a="http://schemas.openxmlformats.org/drawingml/2006/main">
            <a:ext uri="{FF2B5EF4-FFF2-40B4-BE49-F238E27FC236}">
              <a16:creationId xmlns:a16="http://schemas.microsoft.com/office/drawing/2014/main" id="{9C783345-FE65-4438-9232-38FC788414EB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934" name="NDMPlot_LegendGradient45">
          <a:extLst xmlns:a="http://schemas.openxmlformats.org/drawingml/2006/main">
            <a:ext uri="{FF2B5EF4-FFF2-40B4-BE49-F238E27FC236}">
              <a16:creationId xmlns:a16="http://schemas.microsoft.com/office/drawing/2014/main" id="{8283F439-7780-49BD-A5EE-14AEAC6C66E0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935" name="NDMPlot_LegendGradient46">
          <a:extLst xmlns:a="http://schemas.openxmlformats.org/drawingml/2006/main">
            <a:ext uri="{FF2B5EF4-FFF2-40B4-BE49-F238E27FC236}">
              <a16:creationId xmlns:a16="http://schemas.microsoft.com/office/drawing/2014/main" id="{1ADBBA77-EF41-4CD3-867C-E4C1DE2F1C28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936" name="NDMPlot_LegendGradient47">
          <a:extLst xmlns:a="http://schemas.openxmlformats.org/drawingml/2006/main">
            <a:ext uri="{FF2B5EF4-FFF2-40B4-BE49-F238E27FC236}">
              <a16:creationId xmlns:a16="http://schemas.microsoft.com/office/drawing/2014/main" id="{116E3D86-7B8E-40D2-A4FB-D9D51A7DA7FC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937" name="NDMPlot_LegendGradient48">
          <a:extLst xmlns:a="http://schemas.openxmlformats.org/drawingml/2006/main">
            <a:ext uri="{FF2B5EF4-FFF2-40B4-BE49-F238E27FC236}">
              <a16:creationId xmlns:a16="http://schemas.microsoft.com/office/drawing/2014/main" id="{C68C4A0C-8952-4E4A-90C2-510C7B93D534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938" name="NDMPlot_LegendGradient49">
          <a:extLst xmlns:a="http://schemas.openxmlformats.org/drawingml/2006/main">
            <a:ext uri="{FF2B5EF4-FFF2-40B4-BE49-F238E27FC236}">
              <a16:creationId xmlns:a16="http://schemas.microsoft.com/office/drawing/2014/main" id="{4D042154-834B-470F-BC7C-9CB2F5730203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939" name="NDMPlot_LegendGradient50">
          <a:extLst xmlns:a="http://schemas.openxmlformats.org/drawingml/2006/main">
            <a:ext uri="{FF2B5EF4-FFF2-40B4-BE49-F238E27FC236}">
              <a16:creationId xmlns:a16="http://schemas.microsoft.com/office/drawing/2014/main" id="{90F5C558-96A6-4E67-8D1E-EA93307B9055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940" name="NDMPlot_LegendGradient51">
          <a:extLst xmlns:a="http://schemas.openxmlformats.org/drawingml/2006/main">
            <a:ext uri="{FF2B5EF4-FFF2-40B4-BE49-F238E27FC236}">
              <a16:creationId xmlns:a16="http://schemas.microsoft.com/office/drawing/2014/main" id="{69549BE2-1818-495B-90EB-8D65FE8C8B84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941" name="NDMPlot_Text52">
          <a:extLst xmlns:a="http://schemas.openxmlformats.org/drawingml/2006/main">
            <a:ext uri="{FF2B5EF4-FFF2-40B4-BE49-F238E27FC236}">
              <a16:creationId xmlns:a16="http://schemas.microsoft.com/office/drawing/2014/main" id="{E0B35451-4E56-4172-A464-12BFDB85CAD8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942" name="NDMPlot_Text53">
          <a:extLst xmlns:a="http://schemas.openxmlformats.org/drawingml/2006/main">
            <a:ext uri="{FF2B5EF4-FFF2-40B4-BE49-F238E27FC236}">
              <a16:creationId xmlns:a16="http://schemas.microsoft.com/office/drawing/2014/main" id="{DE72C021-BD2A-4DA3-BA9C-A71559AA0102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-215.9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943" name="NDMPlot_Text54">
          <a:extLst xmlns:a="http://schemas.openxmlformats.org/drawingml/2006/main">
            <a:ext uri="{FF2B5EF4-FFF2-40B4-BE49-F238E27FC236}">
              <a16:creationId xmlns:a16="http://schemas.microsoft.com/office/drawing/2014/main" id="{C45FD47E-ABD3-4DFF-886F-ECC592251B3B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944" name="NDMPlot_Text55">
          <a:extLst xmlns:a="http://schemas.openxmlformats.org/drawingml/2006/main">
            <a:ext uri="{FF2B5EF4-FFF2-40B4-BE49-F238E27FC236}">
              <a16:creationId xmlns:a16="http://schemas.microsoft.com/office/drawing/2014/main" id="{6C0D8828-D7AB-4356-BD54-9D1AA81ABA73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945" name="NDMPlot_Text56">
          <a:extLst xmlns:a="http://schemas.openxmlformats.org/drawingml/2006/main">
            <a:ext uri="{FF2B5EF4-FFF2-40B4-BE49-F238E27FC236}">
              <a16:creationId xmlns:a16="http://schemas.microsoft.com/office/drawing/2014/main" id="{B6E33FC6-17A5-41E6-B319-D79414EBAEDF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946" name="NDMPlot_Text57">
          <a:extLst xmlns:a="http://schemas.openxmlformats.org/drawingml/2006/main">
            <a:ext uri="{FF2B5EF4-FFF2-40B4-BE49-F238E27FC236}">
              <a16:creationId xmlns:a16="http://schemas.microsoft.com/office/drawing/2014/main" id="{A4C644EF-5FCE-4ED1-B023-6C401573CFDC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947" name="NDMPlot_LegendGradient58">
          <a:extLst xmlns:a="http://schemas.openxmlformats.org/drawingml/2006/main">
            <a:ext uri="{FF2B5EF4-FFF2-40B4-BE49-F238E27FC236}">
              <a16:creationId xmlns:a16="http://schemas.microsoft.com/office/drawing/2014/main" id="{8BCF9527-E0E0-48A0-91CF-DDD151292D62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948" name="NDMPlot_LegendGradient59">
          <a:extLst xmlns:a="http://schemas.openxmlformats.org/drawingml/2006/main">
            <a:ext uri="{FF2B5EF4-FFF2-40B4-BE49-F238E27FC236}">
              <a16:creationId xmlns:a16="http://schemas.microsoft.com/office/drawing/2014/main" id="{20358C81-FF11-417B-905D-B0882B041790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949" name="NDMPlot_LegendGradient60">
          <a:extLst xmlns:a="http://schemas.openxmlformats.org/drawingml/2006/main">
            <a:ext uri="{FF2B5EF4-FFF2-40B4-BE49-F238E27FC236}">
              <a16:creationId xmlns:a16="http://schemas.microsoft.com/office/drawing/2014/main" id="{F1017CDE-3D9A-47D9-AB9E-C58AD96578EC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950" name="NDMPlot_LegendGradient61">
          <a:extLst xmlns:a="http://schemas.openxmlformats.org/drawingml/2006/main">
            <a:ext uri="{FF2B5EF4-FFF2-40B4-BE49-F238E27FC236}">
              <a16:creationId xmlns:a16="http://schemas.microsoft.com/office/drawing/2014/main" id="{E7D7212F-02B0-454A-A0EF-28FCB423D62E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951" name="NDMPlot_LegendGradient62">
          <a:extLst xmlns:a="http://schemas.openxmlformats.org/drawingml/2006/main">
            <a:ext uri="{FF2B5EF4-FFF2-40B4-BE49-F238E27FC236}">
              <a16:creationId xmlns:a16="http://schemas.microsoft.com/office/drawing/2014/main" id="{82B906E4-578C-4850-8EAE-7C52D95CC712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952" name="NDMPlot_LegendGradient63">
          <a:extLst xmlns:a="http://schemas.openxmlformats.org/drawingml/2006/main">
            <a:ext uri="{FF2B5EF4-FFF2-40B4-BE49-F238E27FC236}">
              <a16:creationId xmlns:a16="http://schemas.microsoft.com/office/drawing/2014/main" id="{00F09BD4-6A2B-4749-B3DC-EDC357006B4D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953" name="NDMPlot_LegendGradient64">
          <a:extLst xmlns:a="http://schemas.openxmlformats.org/drawingml/2006/main">
            <a:ext uri="{FF2B5EF4-FFF2-40B4-BE49-F238E27FC236}">
              <a16:creationId xmlns:a16="http://schemas.microsoft.com/office/drawing/2014/main" id="{66EB2697-391B-451F-86DD-2E9986AAA2A1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954" name="NDMPlot_LegendGradient65">
          <a:extLst xmlns:a="http://schemas.openxmlformats.org/drawingml/2006/main">
            <a:ext uri="{FF2B5EF4-FFF2-40B4-BE49-F238E27FC236}">
              <a16:creationId xmlns:a16="http://schemas.microsoft.com/office/drawing/2014/main" id="{9F71B1C4-7068-4A4A-BADF-9E922A0605E0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955" name="NDMPlot_LegendGradient66">
          <a:extLst xmlns:a="http://schemas.openxmlformats.org/drawingml/2006/main">
            <a:ext uri="{FF2B5EF4-FFF2-40B4-BE49-F238E27FC236}">
              <a16:creationId xmlns:a16="http://schemas.microsoft.com/office/drawing/2014/main" id="{D91CE5A3-BB6C-4972-B1C8-4933AA430EFF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956" name="NDMPlot_LegendGradient67">
          <a:extLst xmlns:a="http://schemas.openxmlformats.org/drawingml/2006/main">
            <a:ext uri="{FF2B5EF4-FFF2-40B4-BE49-F238E27FC236}">
              <a16:creationId xmlns:a16="http://schemas.microsoft.com/office/drawing/2014/main" id="{AC21B851-A4CA-4DA3-AC8E-8CAF0F86889C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957" name="NDMPlot_LegendGradient68">
          <a:extLst xmlns:a="http://schemas.openxmlformats.org/drawingml/2006/main">
            <a:ext uri="{FF2B5EF4-FFF2-40B4-BE49-F238E27FC236}">
              <a16:creationId xmlns:a16="http://schemas.microsoft.com/office/drawing/2014/main" id="{E314D333-FC65-4032-88DB-99E2D75B0DDB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958" name="NDMPlot_LegendGradient69">
          <a:extLst xmlns:a="http://schemas.openxmlformats.org/drawingml/2006/main">
            <a:ext uri="{FF2B5EF4-FFF2-40B4-BE49-F238E27FC236}">
              <a16:creationId xmlns:a16="http://schemas.microsoft.com/office/drawing/2014/main" id="{967F85C7-0A2C-45DC-BF75-4A424F2F7186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959" name="NDMPlot_Text70">
          <a:extLst xmlns:a="http://schemas.openxmlformats.org/drawingml/2006/main">
            <a:ext uri="{FF2B5EF4-FFF2-40B4-BE49-F238E27FC236}">
              <a16:creationId xmlns:a16="http://schemas.microsoft.com/office/drawing/2014/main" id="{C2893C47-4B6C-4F53-9086-A13C6975E59B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960" name="NDMPlot_Text71">
          <a:extLst xmlns:a="http://schemas.openxmlformats.org/drawingml/2006/main">
            <a:ext uri="{FF2B5EF4-FFF2-40B4-BE49-F238E27FC236}">
              <a16:creationId xmlns:a16="http://schemas.microsoft.com/office/drawing/2014/main" id="{269447B6-12D3-43FF-A5DE-93513B760670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-11.2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961" name="NDMPlot_Text72">
          <a:extLst xmlns:a="http://schemas.openxmlformats.org/drawingml/2006/main">
            <a:ext uri="{FF2B5EF4-FFF2-40B4-BE49-F238E27FC236}">
              <a16:creationId xmlns:a16="http://schemas.microsoft.com/office/drawing/2014/main" id="{5A9DFA2C-2AB4-4923-A71D-52A5DF42F093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962" name="NDMPlot_Text73">
          <a:extLst xmlns:a="http://schemas.openxmlformats.org/drawingml/2006/main">
            <a:ext uri="{FF2B5EF4-FFF2-40B4-BE49-F238E27FC236}">
              <a16:creationId xmlns:a16="http://schemas.microsoft.com/office/drawing/2014/main" id="{45F382DC-98FE-4774-8ED5-5F6FCE00A0F9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963" name="NDMPlot_Text74">
          <a:extLst xmlns:a="http://schemas.openxmlformats.org/drawingml/2006/main">
            <a:ext uri="{FF2B5EF4-FFF2-40B4-BE49-F238E27FC236}">
              <a16:creationId xmlns:a16="http://schemas.microsoft.com/office/drawing/2014/main" id="{FBC2C8C9-056E-46AD-B753-A1675F38902E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6E0AF-2910-46E1-BF61-97167F567068}">
  <sheetPr codeName="Лист1"/>
  <dimension ref="A1:DK260"/>
  <sheetViews>
    <sheetView tabSelected="1" workbookViewId="0">
      <selection activeCell="G14" sqref="G14"/>
    </sheetView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6" width="16.7109375" customWidth="1"/>
    <col min="17" max="17" width="34.7109375" customWidth="1"/>
    <col min="18" max="19" width="18.7109375" customWidth="1"/>
    <col min="20" max="20" width="26.7109375" customWidth="1"/>
    <col min="21" max="21" width="14.7109375" customWidth="1"/>
    <col min="70" max="115" width="0" hidden="1" customWidth="1"/>
  </cols>
  <sheetData>
    <row r="1" spans="1:115" x14ac:dyDescent="0.25">
      <c r="A1" s="6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326</v>
      </c>
      <c r="BJ1" s="1"/>
      <c r="BK1" s="1"/>
      <c r="BL1" s="1"/>
      <c r="BM1" s="1"/>
      <c r="BN1" s="1"/>
      <c r="BO1" s="1"/>
      <c r="BP1" s="1"/>
      <c r="BQ1" s="1"/>
      <c r="BR1" s="1" t="s">
        <v>245</v>
      </c>
      <c r="BS1" s="1" t="s">
        <v>247</v>
      </c>
      <c r="BT1" s="1" t="s">
        <v>2</v>
      </c>
      <c r="BU1" s="1" t="s">
        <v>252</v>
      </c>
      <c r="BV1" s="1" t="s">
        <v>262</v>
      </c>
      <c r="BW1" s="1" t="s">
        <v>255</v>
      </c>
      <c r="BX1" s="1" t="s">
        <v>270</v>
      </c>
      <c r="BY1" s="1" t="s">
        <v>272</v>
      </c>
      <c r="BZ1" s="1" t="s">
        <v>274</v>
      </c>
      <c r="CA1" s="1"/>
      <c r="CB1" s="1" t="s">
        <v>32</v>
      </c>
      <c r="CC1" s="1" t="s">
        <v>92</v>
      </c>
      <c r="CD1" s="1" t="s">
        <v>388</v>
      </c>
      <c r="CE1" s="1" t="s">
        <v>59</v>
      </c>
      <c r="CF1" s="1" t="s">
        <v>67</v>
      </c>
      <c r="CG1" s="1" t="s">
        <v>392</v>
      </c>
      <c r="CH1" s="1" t="s">
        <v>79</v>
      </c>
      <c r="CI1" s="1" t="s">
        <v>394</v>
      </c>
      <c r="CJ1" s="1" t="s">
        <v>114</v>
      </c>
      <c r="CK1" s="1" t="s">
        <v>92</v>
      </c>
      <c r="CL1" s="1" t="s">
        <v>92</v>
      </c>
      <c r="CM1" s="1" t="s">
        <v>136</v>
      </c>
      <c r="CN1" s="1" t="s">
        <v>139</v>
      </c>
      <c r="CO1" s="1" t="s">
        <v>152</v>
      </c>
      <c r="CP1" s="1" t="s">
        <v>398</v>
      </c>
      <c r="CQ1" s="1" t="s">
        <v>92</v>
      </c>
      <c r="CR1" s="1" t="s">
        <v>92</v>
      </c>
      <c r="CS1" s="1" t="s">
        <v>92</v>
      </c>
      <c r="CT1" s="1" t="s">
        <v>92</v>
      </c>
      <c r="CU1" s="1" t="s">
        <v>92</v>
      </c>
      <c r="CV1" s="1" t="s">
        <v>152</v>
      </c>
      <c r="CW1" s="1" t="s">
        <v>92</v>
      </c>
      <c r="CX1" s="1" t="s">
        <v>92</v>
      </c>
      <c r="CY1" s="1" t="s">
        <v>92</v>
      </c>
      <c r="CZ1" s="1" t="s">
        <v>92</v>
      </c>
      <c r="DA1" s="1" t="s">
        <v>92</v>
      </c>
      <c r="DB1" s="1" t="s">
        <v>92</v>
      </c>
      <c r="DC1" s="1" t="s">
        <v>92</v>
      </c>
      <c r="DD1" s="1" t="s">
        <v>221</v>
      </c>
      <c r="DE1" s="1" t="s">
        <v>143</v>
      </c>
      <c r="DF1" s="1" t="s">
        <v>92</v>
      </c>
      <c r="DG1" s="1" t="s">
        <v>283</v>
      </c>
      <c r="DH1" s="1" t="s">
        <v>299</v>
      </c>
      <c r="DI1" s="1" t="s">
        <v>401</v>
      </c>
      <c r="DJ1" s="1" t="s">
        <v>326</v>
      </c>
      <c r="DK1" s="1" t="s">
        <v>377</v>
      </c>
    </row>
    <row r="2" spans="1:115" x14ac:dyDescent="0.25">
      <c r="A2" s="1"/>
      <c r="B2" s="1"/>
      <c r="C2" s="1"/>
      <c r="D2" s="1"/>
      <c r="E2" s="1"/>
      <c r="F2" s="23" t="s">
        <v>1026</v>
      </c>
      <c r="G2" s="24"/>
      <c r="H2" s="24"/>
      <c r="I2" s="1"/>
      <c r="J2" s="23" t="s">
        <v>1027</v>
      </c>
      <c r="K2" s="24"/>
      <c r="L2" s="24"/>
      <c r="M2" s="1"/>
      <c r="N2" s="23" t="s">
        <v>1028</v>
      </c>
      <c r="O2" s="24"/>
      <c r="P2" s="24"/>
      <c r="Q2" s="24"/>
      <c r="R2" s="21" t="s">
        <v>1025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330</v>
      </c>
      <c r="BJ2" s="1"/>
      <c r="BK2" s="1"/>
      <c r="BL2" s="1"/>
      <c r="BM2" s="1"/>
      <c r="BN2" s="1"/>
      <c r="BO2" s="1"/>
      <c r="BP2" s="1"/>
      <c r="BQ2" s="1"/>
      <c r="BR2" s="1" t="s">
        <v>256</v>
      </c>
      <c r="BS2" s="1" t="s">
        <v>258</v>
      </c>
      <c r="BT2" s="1" t="s">
        <v>260</v>
      </c>
      <c r="BU2" s="1" t="s">
        <v>261</v>
      </c>
      <c r="BV2" s="1" t="s">
        <v>263</v>
      </c>
      <c r="BW2" s="1" t="s">
        <v>266</v>
      </c>
      <c r="BX2" s="1" t="s">
        <v>269</v>
      </c>
      <c r="BY2" s="1" t="s">
        <v>275</v>
      </c>
      <c r="BZ2" s="1" t="s">
        <v>276</v>
      </c>
      <c r="CA2" s="1"/>
      <c r="CB2" s="1" t="s">
        <v>387</v>
      </c>
      <c r="CC2" s="1" t="s">
        <v>27</v>
      </c>
      <c r="CD2" s="1" t="s">
        <v>389</v>
      </c>
      <c r="CE2" s="1" t="s">
        <v>390</v>
      </c>
      <c r="CF2" s="1" t="s">
        <v>391</v>
      </c>
      <c r="CG2" s="1" t="s">
        <v>108</v>
      </c>
      <c r="CH2" s="1" t="s">
        <v>393</v>
      </c>
      <c r="CI2" s="1" t="s">
        <v>111</v>
      </c>
      <c r="CJ2" s="1" t="s">
        <v>395</v>
      </c>
      <c r="CK2" s="1" t="s">
        <v>27</v>
      </c>
      <c r="CL2" s="1" t="s">
        <v>27</v>
      </c>
      <c r="CM2" s="1" t="s">
        <v>396</v>
      </c>
      <c r="CN2" s="1" t="s">
        <v>397</v>
      </c>
      <c r="CO2" s="1" t="s">
        <v>238</v>
      </c>
      <c r="CP2" s="1" t="s">
        <v>155</v>
      </c>
      <c r="CQ2" s="1" t="s">
        <v>27</v>
      </c>
      <c r="CR2" s="1" t="s">
        <v>27</v>
      </c>
      <c r="CS2" s="1" t="s">
        <v>27</v>
      </c>
      <c r="CT2" s="1" t="s">
        <v>27</v>
      </c>
      <c r="CU2" s="1" t="s">
        <v>27</v>
      </c>
      <c r="CV2" s="1" t="s">
        <v>238</v>
      </c>
      <c r="CW2" s="1" t="s">
        <v>27</v>
      </c>
      <c r="CX2" s="1" t="s">
        <v>27</v>
      </c>
      <c r="CY2" s="1" t="s">
        <v>27</v>
      </c>
      <c r="CZ2" s="1" t="s">
        <v>27</v>
      </c>
      <c r="DA2" s="1" t="s">
        <v>27</v>
      </c>
      <c r="DB2" s="1" t="s">
        <v>27</v>
      </c>
      <c r="DC2" s="1" t="s">
        <v>27</v>
      </c>
      <c r="DD2" s="1" t="s">
        <v>399</v>
      </c>
      <c r="DE2" s="1">
        <f>IF(INDEX(rngLoadCombinations,2,1)="","",INDEX(rngLoadCombinations,2,1))</f>
        <v>1</v>
      </c>
      <c r="DF2" s="1" t="s">
        <v>27</v>
      </c>
      <c r="DG2" s="1" t="s">
        <v>400</v>
      </c>
      <c r="DH2" s="1" t="s">
        <v>403</v>
      </c>
      <c r="DI2" s="1" t="s">
        <v>302</v>
      </c>
      <c r="DJ2" s="1" t="s">
        <v>330</v>
      </c>
      <c r="DK2" s="1" t="s">
        <v>386</v>
      </c>
    </row>
    <row r="3" spans="1:115" x14ac:dyDescent="0.25">
      <c r="A3" s="7" t="s">
        <v>23</v>
      </c>
      <c r="B3" s="7" t="s">
        <v>19</v>
      </c>
      <c r="C3" s="7" t="s">
        <v>20</v>
      </c>
      <c r="D3" s="7" t="s">
        <v>21</v>
      </c>
      <c r="E3" s="7" t="s">
        <v>24</v>
      </c>
      <c r="F3" s="7" t="s">
        <v>237</v>
      </c>
      <c r="G3" s="7" t="s">
        <v>238</v>
      </c>
      <c r="H3" s="7" t="str">
        <f>"Stress, "&amp;INDEX(rngUnitSettings,MATCH("Stress",INDEX(rngUnitSettings,,1),0),2)</f>
        <v>Stress, MPa</v>
      </c>
      <c r="I3" s="1"/>
      <c r="J3" s="7" t="s">
        <v>237</v>
      </c>
      <c r="K3" s="7" t="s">
        <v>238</v>
      </c>
      <c r="L3" s="7" t="str">
        <f>"Stress, "&amp;INDEX(rngUnitSettings,MATCH("Stress",INDEX(rngUnitSettings,,1),0),2)</f>
        <v>Stress, MPa</v>
      </c>
      <c r="M3" s="1"/>
      <c r="N3" s="7" t="s">
        <v>240</v>
      </c>
      <c r="O3" s="7" t="s">
        <v>241</v>
      </c>
      <c r="P3" s="7" t="s">
        <v>242</v>
      </c>
      <c r="Q3" s="7" t="s">
        <v>243</v>
      </c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257</v>
      </c>
      <c r="BS3" s="1" t="s">
        <v>259</v>
      </c>
      <c r="BT3" s="1" t="s">
        <v>249</v>
      </c>
      <c r="BU3" s="1" t="s">
        <v>251</v>
      </c>
      <c r="BV3" s="1" t="s">
        <v>253</v>
      </c>
      <c r="BW3" s="1"/>
      <c r="BX3" s="1"/>
      <c r="BY3" s="1"/>
      <c r="BZ3" s="1"/>
      <c r="CA3" s="1"/>
      <c r="CB3" s="1"/>
      <c r="CC3" s="1"/>
      <c r="CD3" s="1" t="s">
        <v>35</v>
      </c>
      <c r="CE3" s="1"/>
      <c r="CF3" s="1"/>
      <c r="CG3" s="1"/>
      <c r="CH3" s="1"/>
      <c r="CI3" s="1"/>
      <c r="CJ3" s="1" t="s">
        <v>393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 t="s">
        <v>404</v>
      </c>
      <c r="DI3" s="1" t="s">
        <v>402</v>
      </c>
      <c r="DJ3" s="1"/>
      <c r="DK3" s="1"/>
    </row>
    <row r="4" spans="1:115" x14ac:dyDescent="0.25">
      <c r="A4" s="8" t="s">
        <v>25</v>
      </c>
      <c r="B4" s="8"/>
      <c r="C4" s="8"/>
      <c r="D4" s="8"/>
      <c r="E4" s="8"/>
      <c r="F4" s="1">
        <v>1</v>
      </c>
      <c r="G4" s="1">
        <v>1E-4</v>
      </c>
      <c r="H4" s="1">
        <v>1.8</v>
      </c>
      <c r="I4" s="1"/>
      <c r="J4" s="1">
        <v>1</v>
      </c>
      <c r="K4" s="1">
        <v>-2.5000000000000001E-2</v>
      </c>
      <c r="L4" s="1">
        <v>-350</v>
      </c>
      <c r="M4" s="1"/>
      <c r="N4" s="1" t="s">
        <v>244</v>
      </c>
      <c r="O4" s="1" t="s">
        <v>245</v>
      </c>
      <c r="P4" s="9" t="s">
        <v>245</v>
      </c>
      <c r="Q4" s="1" t="s">
        <v>245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264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 t="s">
        <v>405</v>
      </c>
      <c r="DI4" s="1"/>
      <c r="DJ4" s="1"/>
      <c r="DK4" s="1"/>
    </row>
    <row r="5" spans="1:115" x14ac:dyDescent="0.25">
      <c r="A5" s="1" t="s">
        <v>26</v>
      </c>
      <c r="B5" s="1" t="s">
        <v>27</v>
      </c>
      <c r="C5" s="1" t="s">
        <v>28</v>
      </c>
      <c r="D5" s="1" t="s">
        <v>29</v>
      </c>
      <c r="E5" s="21" t="s">
        <v>1025</v>
      </c>
      <c r="F5" s="1">
        <v>2</v>
      </c>
      <c r="G5" s="1">
        <v>0</v>
      </c>
      <c r="H5" s="1">
        <v>0</v>
      </c>
      <c r="I5" s="1"/>
      <c r="J5" s="1">
        <v>2</v>
      </c>
      <c r="K5" s="1">
        <v>-0.01</v>
      </c>
      <c r="L5" s="1">
        <v>-350</v>
      </c>
      <c r="M5" s="1"/>
      <c r="N5" s="1" t="s">
        <v>246</v>
      </c>
      <c r="O5" s="1" t="s">
        <v>247</v>
      </c>
      <c r="P5" s="9" t="s">
        <v>247</v>
      </c>
      <c r="Q5" s="1" t="s">
        <v>247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265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 t="s">
        <v>406</v>
      </c>
      <c r="DI5" s="1"/>
      <c r="DJ5" s="1"/>
      <c r="DK5" s="1"/>
    </row>
    <row r="6" spans="1:115" x14ac:dyDescent="0.25">
      <c r="A6" s="1"/>
      <c r="B6" s="1"/>
      <c r="C6" s="1"/>
      <c r="D6" s="1"/>
      <c r="E6" s="1"/>
      <c r="F6" s="1">
        <v>3</v>
      </c>
      <c r="G6" s="1">
        <v>-1.5E-3</v>
      </c>
      <c r="H6" s="1">
        <v>-15.5</v>
      </c>
      <c r="I6" s="1"/>
      <c r="J6" s="1">
        <v>3</v>
      </c>
      <c r="K6" s="1">
        <v>-1.75E-3</v>
      </c>
      <c r="L6" s="1">
        <v>-350</v>
      </c>
      <c r="M6" s="1"/>
      <c r="N6" s="1" t="s">
        <v>248</v>
      </c>
      <c r="O6" s="1" t="s">
        <v>249</v>
      </c>
      <c r="P6" s="9" t="s">
        <v>2</v>
      </c>
      <c r="Q6" s="1" t="s">
        <v>249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</row>
    <row r="7" spans="1:115" x14ac:dyDescent="0.25">
      <c r="A7" s="8" t="s">
        <v>30</v>
      </c>
      <c r="B7" s="8"/>
      <c r="C7" s="8"/>
      <c r="D7" s="8"/>
      <c r="E7" s="8"/>
      <c r="F7" s="1">
        <v>4</v>
      </c>
      <c r="G7" s="1">
        <v>-2E-3</v>
      </c>
      <c r="H7" s="1">
        <v>-15.5</v>
      </c>
      <c r="I7" s="1"/>
      <c r="J7" s="1">
        <v>4</v>
      </c>
      <c r="K7" s="1">
        <v>0</v>
      </c>
      <c r="L7" s="1">
        <v>0</v>
      </c>
      <c r="M7" s="1"/>
      <c r="N7" s="1" t="s">
        <v>250</v>
      </c>
      <c r="O7" s="1" t="s">
        <v>251</v>
      </c>
      <c r="P7" s="9" t="s">
        <v>252</v>
      </c>
      <c r="Q7" s="1" t="s">
        <v>251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</row>
    <row r="8" spans="1:115" x14ac:dyDescent="0.25">
      <c r="A8" s="1" t="s">
        <v>31</v>
      </c>
      <c r="B8" s="1" t="s">
        <v>32</v>
      </c>
      <c r="C8" s="1" t="s">
        <v>28</v>
      </c>
      <c r="D8" s="1" t="s">
        <v>33</v>
      </c>
      <c r="E8" s="21" t="s">
        <v>1025</v>
      </c>
      <c r="F8" s="1">
        <v>5</v>
      </c>
      <c r="G8" s="1">
        <v>-3.5000000000000001E-3</v>
      </c>
      <c r="H8" s="1">
        <v>-15.5</v>
      </c>
      <c r="I8" s="1"/>
      <c r="J8" s="1">
        <v>5</v>
      </c>
      <c r="K8" s="1">
        <v>1.75E-3</v>
      </c>
      <c r="L8" s="1">
        <v>350</v>
      </c>
      <c r="M8" s="1"/>
      <c r="N8" s="1" t="s">
        <v>152</v>
      </c>
      <c r="O8" s="1" t="s">
        <v>253</v>
      </c>
      <c r="P8" s="9" t="s">
        <v>253</v>
      </c>
      <c r="Q8" s="1" t="s">
        <v>253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</row>
    <row r="9" spans="1:115" x14ac:dyDescent="0.25">
      <c r="A9" s="1" t="s">
        <v>34</v>
      </c>
      <c r="B9" s="1" t="s">
        <v>35</v>
      </c>
      <c r="C9" s="1" t="s">
        <v>28</v>
      </c>
      <c r="D9" s="1" t="s">
        <v>36</v>
      </c>
      <c r="E9" s="21" t="s">
        <v>1025</v>
      </c>
      <c r="F9" s="1"/>
      <c r="G9" s="1"/>
      <c r="H9" s="1"/>
      <c r="I9" s="1"/>
      <c r="J9" s="1">
        <v>6</v>
      </c>
      <c r="K9" s="1">
        <v>0.01</v>
      </c>
      <c r="L9" s="1">
        <v>350</v>
      </c>
      <c r="M9" s="1"/>
      <c r="N9" s="1" t="s">
        <v>254</v>
      </c>
      <c r="O9" s="1" t="s">
        <v>255</v>
      </c>
      <c r="P9" s="9" t="s">
        <v>255</v>
      </c>
      <c r="Q9" s="1" t="s">
        <v>255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</row>
    <row r="10" spans="1:115" x14ac:dyDescent="0.25">
      <c r="A10" s="1" t="s">
        <v>37</v>
      </c>
      <c r="B10" s="1">
        <v>50</v>
      </c>
      <c r="C10" s="1" t="str">
        <f>INDEX(rngUnitSettings,MATCH("Length",INDEX(rngUnitSettings,,1),0),2)</f>
        <v>mm</v>
      </c>
      <c r="D10" s="1" t="s">
        <v>39</v>
      </c>
      <c r="E10" s="21" t="s">
        <v>1025</v>
      </c>
      <c r="F10" s="1"/>
      <c r="G10" s="1"/>
      <c r="H10" s="1"/>
      <c r="I10" s="1"/>
      <c r="J10" s="1">
        <v>7</v>
      </c>
      <c r="K10" s="1">
        <v>2.5000000000000001E-2</v>
      </c>
      <c r="L10" s="1">
        <v>350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</row>
    <row r="11" spans="1:115" x14ac:dyDescent="0.25">
      <c r="A11" s="1" t="s">
        <v>40</v>
      </c>
      <c r="B11" s="1">
        <v>1</v>
      </c>
      <c r="C11" s="1" t="s">
        <v>41</v>
      </c>
      <c r="D11" s="1" t="s">
        <v>42</v>
      </c>
      <c r="E11" s="21" t="s">
        <v>1025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</row>
    <row r="12" spans="1:115" x14ac:dyDescent="0.25">
      <c r="A12" s="1" t="s">
        <v>43</v>
      </c>
      <c r="B12" s="1">
        <v>0</v>
      </c>
      <c r="C12" s="1" t="str">
        <f>INDEX(rngUnitSettings,MATCH("Length",INDEX(rngUnitSettings,,1),0),2)</f>
        <v>mm</v>
      </c>
      <c r="D12" s="1" t="s">
        <v>44</v>
      </c>
      <c r="E12" s="21" t="s">
        <v>1025</v>
      </c>
      <c r="F12" s="1"/>
      <c r="G12" s="1"/>
      <c r="H12" s="1"/>
      <c r="I12" s="1"/>
      <c r="J12" s="1"/>
      <c r="K12" s="1"/>
      <c r="L12" s="1"/>
      <c r="M12" s="1"/>
      <c r="N12" s="23" t="s">
        <v>1029</v>
      </c>
      <c r="O12" s="24"/>
      <c r="P12" s="24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</row>
    <row r="13" spans="1:115" x14ac:dyDescent="0.25">
      <c r="A13" s="1" t="s">
        <v>45</v>
      </c>
      <c r="B13" s="1">
        <v>0</v>
      </c>
      <c r="C13" s="1" t="str">
        <f>INDEX(rngUnitSettings,MATCH("Length",INDEX(rngUnitSettings,,1),0),2)</f>
        <v>mm</v>
      </c>
      <c r="D13" s="1" t="s">
        <v>46</v>
      </c>
      <c r="E13" s="21" t="s">
        <v>1025</v>
      </c>
      <c r="F13" s="1"/>
      <c r="G13" s="1"/>
      <c r="H13" s="1"/>
      <c r="I13" s="1"/>
      <c r="J13" s="1"/>
      <c r="K13" s="1"/>
      <c r="L13" s="1"/>
      <c r="M13" s="1"/>
      <c r="N13" s="7" t="s">
        <v>240</v>
      </c>
      <c r="O13" s="7" t="s">
        <v>267</v>
      </c>
      <c r="P13" s="7" t="s">
        <v>242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</row>
    <row r="14" spans="1:11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 t="s">
        <v>268</v>
      </c>
      <c r="O14" s="1" t="s">
        <v>269</v>
      </c>
      <c r="P14" s="9" t="s">
        <v>270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</row>
    <row r="15" spans="1:115" x14ac:dyDescent="0.25">
      <c r="A15" s="8" t="s">
        <v>47</v>
      </c>
      <c r="B15" s="8"/>
      <c r="C15" s="8"/>
      <c r="D15" s="8"/>
      <c r="E15" s="8"/>
      <c r="F15" s="25" t="s">
        <v>310</v>
      </c>
      <c r="G15" s="24"/>
      <c r="H15" s="24"/>
      <c r="I15" s="24"/>
      <c r="J15" s="1"/>
      <c r="K15" s="1"/>
      <c r="L15" s="1"/>
      <c r="M15" s="1"/>
      <c r="N15" s="1" t="s">
        <v>271</v>
      </c>
      <c r="O15" s="1" t="s">
        <v>272</v>
      </c>
      <c r="P15" s="9" t="s">
        <v>272</v>
      </c>
      <c r="Q15" s="25" t="s">
        <v>331</v>
      </c>
      <c r="R15" s="24"/>
      <c r="S15" s="24"/>
      <c r="T15" s="24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</row>
    <row r="16" spans="1:115" x14ac:dyDescent="0.25">
      <c r="A16" s="1" t="s">
        <v>48</v>
      </c>
      <c r="B16" s="1">
        <v>15.5</v>
      </c>
      <c r="C16" s="1" t="str">
        <f>INDEX(rngUnitSettings,MATCH("Stress",INDEX(rngUnitSettings,,1),0),2)</f>
        <v>MPa</v>
      </c>
      <c r="D16" s="1" t="s">
        <v>49</v>
      </c>
      <c r="E16" s="21" t="s">
        <v>1025</v>
      </c>
      <c r="F16" s="7" t="s">
        <v>23</v>
      </c>
      <c r="G16" s="7" t="s">
        <v>19</v>
      </c>
      <c r="H16" s="7" t="s">
        <v>20</v>
      </c>
      <c r="I16" s="7" t="s">
        <v>21</v>
      </c>
      <c r="J16" s="7" t="s">
        <v>24</v>
      </c>
      <c r="K16" s="1"/>
      <c r="L16" s="1"/>
      <c r="M16" s="1"/>
      <c r="N16" s="1" t="s">
        <v>273</v>
      </c>
      <c r="O16" s="1" t="s">
        <v>274</v>
      </c>
      <c r="P16" s="9" t="s">
        <v>274</v>
      </c>
      <c r="Q16" s="7" t="s">
        <v>23</v>
      </c>
      <c r="R16" s="7" t="s">
        <v>19</v>
      </c>
      <c r="S16" s="7" t="s">
        <v>20</v>
      </c>
      <c r="T16" s="7" t="s">
        <v>21</v>
      </c>
      <c r="U16" s="7" t="s">
        <v>24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</row>
    <row r="17" spans="1:115" x14ac:dyDescent="0.25">
      <c r="A17" s="1" t="s">
        <v>50</v>
      </c>
      <c r="B17" s="1">
        <v>1.1000000000000001</v>
      </c>
      <c r="C17" s="1" t="str">
        <f>INDEX(rngUnitSettings,MATCH("Stress",INDEX(rngUnitSettings,,1),0),2)</f>
        <v>MPa</v>
      </c>
      <c r="D17" s="1" t="s">
        <v>51</v>
      </c>
      <c r="E17" s="21" t="s">
        <v>1025</v>
      </c>
      <c r="F17" s="1" t="s">
        <v>311</v>
      </c>
      <c r="G17" s="1">
        <v>300</v>
      </c>
      <c r="H17" s="1" t="str">
        <f>INDEX(rngUnitSettings,MATCH("Length",INDEX(rngUnitSettings,,1),0),2)</f>
        <v>mm</v>
      </c>
      <c r="I17" s="1" t="s">
        <v>312</v>
      </c>
      <c r="J17" s="21" t="s">
        <v>1025</v>
      </c>
      <c r="K17" s="1"/>
      <c r="L17" s="1"/>
      <c r="M17" s="1"/>
      <c r="N17" s="1"/>
      <c r="O17" s="1"/>
      <c r="P17" s="1"/>
      <c r="Q17" s="1" t="s">
        <v>332</v>
      </c>
      <c r="R17" s="1">
        <v>300</v>
      </c>
      <c r="S17" s="1" t="str">
        <f t="shared" ref="S17:S22" si="0">INDEX(rngUnitSettings,MATCH("Length",INDEX(rngUnitSettings,,1),0),2)</f>
        <v>mm</v>
      </c>
      <c r="T17" s="1" t="s">
        <v>333</v>
      </c>
      <c r="U17" s="21" t="s">
        <v>1025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</row>
    <row r="18" spans="1:115" x14ac:dyDescent="0.25">
      <c r="A18" s="1" t="s">
        <v>52</v>
      </c>
      <c r="B18" s="1">
        <v>22</v>
      </c>
      <c r="C18" s="1" t="str">
        <f>INDEX(rngUnitSettings,MATCH("Stress",INDEX(rngUnitSettings,,1),0),2)</f>
        <v>MPa</v>
      </c>
      <c r="D18" s="1" t="s">
        <v>53</v>
      </c>
      <c r="E18" s="21" t="s">
        <v>1025</v>
      </c>
      <c r="F18" s="1" t="s">
        <v>313</v>
      </c>
      <c r="G18" s="1">
        <v>40</v>
      </c>
      <c r="H18" s="1" t="str">
        <f>INDEX(rngUnitSettings,MATCH("Length",INDEX(rngUnitSettings,,1),0),2)</f>
        <v>mm</v>
      </c>
      <c r="I18" s="1" t="s">
        <v>314</v>
      </c>
      <c r="J18" s="21" t="s">
        <v>1025</v>
      </c>
      <c r="K18" s="1"/>
      <c r="L18" s="1"/>
      <c r="M18" s="1"/>
      <c r="N18" s="1"/>
      <c r="O18" s="1"/>
      <c r="P18" s="1"/>
      <c r="Q18" s="1" t="s">
        <v>334</v>
      </c>
      <c r="R18" s="1">
        <v>200</v>
      </c>
      <c r="S18" s="1" t="str">
        <f t="shared" si="0"/>
        <v>mm</v>
      </c>
      <c r="T18" s="1" t="s">
        <v>335</v>
      </c>
      <c r="U18" s="21" t="s">
        <v>1025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</row>
    <row r="19" spans="1:115" x14ac:dyDescent="0.25">
      <c r="A19" s="1" t="s">
        <v>54</v>
      </c>
      <c r="B19" s="1">
        <v>1.8</v>
      </c>
      <c r="C19" s="1" t="str">
        <f>INDEX(rngUnitSettings,MATCH("Stress",INDEX(rngUnitSettings,,1),0),2)</f>
        <v>MPa</v>
      </c>
      <c r="D19" s="1" t="s">
        <v>55</v>
      </c>
      <c r="E19" s="21" t="s">
        <v>1025</v>
      </c>
      <c r="F19" s="1" t="s">
        <v>315</v>
      </c>
      <c r="G19" s="1">
        <v>8</v>
      </c>
      <c r="H19" s="1" t="s">
        <v>41</v>
      </c>
      <c r="I19" s="1" t="s">
        <v>316</v>
      </c>
      <c r="J19" s="21" t="s">
        <v>1025</v>
      </c>
      <c r="K19" s="1"/>
      <c r="L19" s="1"/>
      <c r="M19" s="1"/>
      <c r="N19" s="1"/>
      <c r="O19" s="1"/>
      <c r="P19" s="1"/>
      <c r="Q19" s="1" t="s">
        <v>336</v>
      </c>
      <c r="R19" s="1">
        <v>0</v>
      </c>
      <c r="S19" s="1" t="str">
        <f t="shared" si="0"/>
        <v>mm</v>
      </c>
      <c r="T19" s="1" t="s">
        <v>337</v>
      </c>
      <c r="U19" s="21" t="s">
        <v>1025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</row>
    <row r="20" spans="1:115" x14ac:dyDescent="0.25">
      <c r="A20" s="1" t="s">
        <v>56</v>
      </c>
      <c r="B20" s="1">
        <v>32500</v>
      </c>
      <c r="C20" s="1" t="str">
        <f>INDEX(rngUnitSettings,MATCH("Stress",INDEX(rngUnitSettings,,1),0),2)</f>
        <v>MPa</v>
      </c>
      <c r="D20" s="1" t="s">
        <v>57</v>
      </c>
      <c r="E20" s="21" t="s">
        <v>1025</v>
      </c>
      <c r="F20" s="1" t="s">
        <v>317</v>
      </c>
      <c r="G20" s="1">
        <v>20</v>
      </c>
      <c r="H20" s="1" t="str">
        <f>INDEX(rngUnitSettings,MATCH("Length",INDEX(rngUnitSettings,,1),0),2)</f>
        <v>mm</v>
      </c>
      <c r="I20" s="1" t="s">
        <v>318</v>
      </c>
      <c r="J20" s="21" t="s">
        <v>1025</v>
      </c>
      <c r="K20" s="1"/>
      <c r="L20" s="1"/>
      <c r="M20" s="1"/>
      <c r="N20" s="1"/>
      <c r="O20" s="1"/>
      <c r="P20" s="1"/>
      <c r="Q20" s="1" t="s">
        <v>338</v>
      </c>
      <c r="R20" s="1">
        <v>0</v>
      </c>
      <c r="S20" s="1" t="str">
        <f t="shared" si="0"/>
        <v>mm</v>
      </c>
      <c r="T20" s="1" t="s">
        <v>339</v>
      </c>
      <c r="U20" s="21" t="s">
        <v>1025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</row>
    <row r="21" spans="1:115" x14ac:dyDescent="0.25">
      <c r="A21" s="1" t="s">
        <v>58</v>
      </c>
      <c r="B21" s="1" t="s">
        <v>59</v>
      </c>
      <c r="C21" s="1" t="s">
        <v>28</v>
      </c>
      <c r="D21" s="1" t="s">
        <v>60</v>
      </c>
      <c r="E21" s="21" t="s">
        <v>1025</v>
      </c>
      <c r="F21" s="1" t="s">
        <v>319</v>
      </c>
      <c r="G21" s="1"/>
      <c r="H21" s="1" t="s">
        <v>28</v>
      </c>
      <c r="I21" s="1" t="s">
        <v>320</v>
      </c>
      <c r="J21" s="1"/>
      <c r="K21" s="1"/>
      <c r="L21" s="1"/>
      <c r="M21" s="1"/>
      <c r="N21" s="1"/>
      <c r="O21" s="1"/>
      <c r="P21" s="1"/>
      <c r="Q21" s="1" t="s">
        <v>340</v>
      </c>
      <c r="R21" s="1">
        <v>0</v>
      </c>
      <c r="S21" s="1" t="str">
        <f t="shared" si="0"/>
        <v>mm</v>
      </c>
      <c r="T21" s="1" t="s">
        <v>341</v>
      </c>
      <c r="U21" s="21" t="s">
        <v>1025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</row>
    <row r="22" spans="1:115" x14ac:dyDescent="0.25">
      <c r="A22" s="1" t="s">
        <v>61</v>
      </c>
      <c r="B22" s="1">
        <v>-3.5000000000000001E-3</v>
      </c>
      <c r="C22" s="1" t="s">
        <v>28</v>
      </c>
      <c r="D22" s="1" t="s">
        <v>62</v>
      </c>
      <c r="E22" s="21" t="s">
        <v>1025</v>
      </c>
      <c r="F22" s="1" t="s">
        <v>321</v>
      </c>
      <c r="G22" s="1"/>
      <c r="H22" s="1" t="str">
        <f>INDEX(rngUnitSettings,MATCH("Length",INDEX(rngUnitSettings,,1),0),2)</f>
        <v>mm</v>
      </c>
      <c r="I22" s="1" t="s">
        <v>322</v>
      </c>
      <c r="J22" s="21" t="s">
        <v>1025</v>
      </c>
      <c r="K22" s="1"/>
      <c r="L22" s="1"/>
      <c r="M22" s="1"/>
      <c r="N22" s="1"/>
      <c r="O22" s="1"/>
      <c r="P22" s="1"/>
      <c r="Q22" s="1" t="s">
        <v>342</v>
      </c>
      <c r="R22" s="1">
        <v>0</v>
      </c>
      <c r="S22" s="1" t="str">
        <f t="shared" si="0"/>
        <v>mm</v>
      </c>
      <c r="T22" s="1" t="s">
        <v>343</v>
      </c>
      <c r="U22" s="21" t="s">
        <v>1025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</row>
    <row r="23" spans="1:115" x14ac:dyDescent="0.25">
      <c r="A23" s="1" t="s">
        <v>63</v>
      </c>
      <c r="B23" s="1">
        <v>1.4999999999999999E-4</v>
      </c>
      <c r="C23" s="1" t="s">
        <v>28</v>
      </c>
      <c r="D23" s="1" t="s">
        <v>64</v>
      </c>
      <c r="E23" s="21" t="s">
        <v>1025</v>
      </c>
      <c r="F23" s="1" t="s">
        <v>323</v>
      </c>
      <c r="G23" s="1"/>
      <c r="H23" s="1" t="str">
        <f>INDEX(rngUnitSettings,MATCH("Length",INDEX(rngUnitSettings,,1),0),2)</f>
        <v>mm</v>
      </c>
      <c r="I23" s="1" t="s">
        <v>324</v>
      </c>
      <c r="J23" s="21" t="s">
        <v>1025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</row>
    <row r="24" spans="1:115" x14ac:dyDescent="0.25">
      <c r="A24" s="1"/>
      <c r="B24" s="1"/>
      <c r="C24" s="1"/>
      <c r="D24" s="1"/>
      <c r="E24" s="1"/>
      <c r="F24" s="1" t="s">
        <v>325</v>
      </c>
      <c r="G24" s="1" t="s">
        <v>326</v>
      </c>
      <c r="H24" s="1" t="s">
        <v>28</v>
      </c>
      <c r="I24" s="1" t="s">
        <v>327</v>
      </c>
      <c r="J24" s="21" t="s">
        <v>1025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</row>
    <row r="25" spans="1:115" x14ac:dyDescent="0.25">
      <c r="A25" s="8" t="s">
        <v>65</v>
      </c>
      <c r="B25" s="8"/>
      <c r="C25" s="8"/>
      <c r="D25" s="8"/>
      <c r="E25" s="8"/>
      <c r="F25" s="1" t="s">
        <v>328</v>
      </c>
      <c r="G25" s="1" t="s">
        <v>326</v>
      </c>
      <c r="H25" s="1" t="s">
        <v>28</v>
      </c>
      <c r="I25" s="1" t="s">
        <v>329</v>
      </c>
      <c r="J25" s="21" t="s">
        <v>1025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</row>
    <row r="26" spans="1:115" x14ac:dyDescent="0.25">
      <c r="A26" s="1" t="s">
        <v>66</v>
      </c>
      <c r="B26" s="1" t="s">
        <v>67</v>
      </c>
      <c r="C26" s="1" t="s">
        <v>28</v>
      </c>
      <c r="D26" s="1" t="s">
        <v>68</v>
      </c>
      <c r="E26" s="21" t="s">
        <v>1025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</row>
    <row r="27" spans="1:115" x14ac:dyDescent="0.25">
      <c r="A27" s="1" t="s">
        <v>69</v>
      </c>
      <c r="B27" s="1">
        <v>350</v>
      </c>
      <c r="C27" s="1" t="str">
        <f>INDEX(rngUnitSettings,MATCH("Stress",INDEX(rngUnitSettings,,1),0),2)</f>
        <v>MPa</v>
      </c>
      <c r="D27" s="1" t="s">
        <v>70</v>
      </c>
      <c r="E27" s="21" t="s">
        <v>1025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</row>
    <row r="28" spans="1:115" x14ac:dyDescent="0.25">
      <c r="A28" s="1" t="s">
        <v>71</v>
      </c>
      <c r="B28" s="1">
        <v>350</v>
      </c>
      <c r="C28" s="1" t="str">
        <f>INDEX(rngUnitSettings,MATCH("Stress",INDEX(rngUnitSettings,,1),0),2)</f>
        <v>MPa</v>
      </c>
      <c r="D28" s="1" t="s">
        <v>72</v>
      </c>
      <c r="E28" s="21" t="s">
        <v>1025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</row>
    <row r="29" spans="1:115" x14ac:dyDescent="0.25">
      <c r="A29" s="1" t="s">
        <v>73</v>
      </c>
      <c r="B29" s="1">
        <v>200000</v>
      </c>
      <c r="C29" s="1" t="str">
        <f>INDEX(rngUnitSettings,MATCH("Stress",INDEX(rngUnitSettings,,1),0),2)</f>
        <v>MPa</v>
      </c>
      <c r="D29" s="1" t="s">
        <v>74</v>
      </c>
      <c r="E29" s="21" t="s">
        <v>1025</v>
      </c>
      <c r="F29" s="25" t="s">
        <v>344</v>
      </c>
      <c r="G29" s="24"/>
      <c r="H29" s="24"/>
      <c r="I29" s="24"/>
      <c r="J29" s="24"/>
      <c r="K29" s="24"/>
      <c r="L29" s="24"/>
      <c r="M29" s="24"/>
      <c r="N29" s="24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</row>
    <row r="30" spans="1:115" x14ac:dyDescent="0.25">
      <c r="A30" s="1" t="s">
        <v>75</v>
      </c>
      <c r="B30" s="1">
        <v>2.5000000000000001E-2</v>
      </c>
      <c r="C30" s="1" t="s">
        <v>28</v>
      </c>
      <c r="D30" s="1" t="s">
        <v>76</v>
      </c>
      <c r="E30" s="21" t="s">
        <v>1025</v>
      </c>
      <c r="F30" s="22" t="s">
        <v>1030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</row>
    <row r="31" spans="1:115" x14ac:dyDescent="0.25">
      <c r="A31" s="1"/>
      <c r="B31" s="1"/>
      <c r="C31" s="1"/>
      <c r="D31" s="1"/>
      <c r="E31" s="1"/>
      <c r="F31" s="7" t="s">
        <v>345</v>
      </c>
      <c r="G31" s="7" t="s">
        <v>346</v>
      </c>
      <c r="H31" s="7" t="s">
        <v>347</v>
      </c>
      <c r="I31" s="7" t="s">
        <v>348</v>
      </c>
      <c r="J31" s="1" t="str">
        <f>INDEX(rngUnitSettings,MATCH("Length",INDEX(rngUnitSettings,,1),0),2)</f>
        <v>mm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</row>
    <row r="32" spans="1:115" x14ac:dyDescent="0.25">
      <c r="A32" s="8" t="s">
        <v>77</v>
      </c>
      <c r="B32" s="8"/>
      <c r="C32" s="8"/>
      <c r="D32" s="8"/>
      <c r="E32" s="8"/>
      <c r="F32" s="1">
        <v>550</v>
      </c>
      <c r="G32" s="1">
        <v>250</v>
      </c>
      <c r="H32" s="1">
        <v>250</v>
      </c>
      <c r="I32" s="1">
        <v>600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</row>
    <row r="33" spans="1:115" x14ac:dyDescent="0.25">
      <c r="A33" s="1" t="s">
        <v>78</v>
      </c>
      <c r="B33" s="1" t="s">
        <v>79</v>
      </c>
      <c r="C33" s="1" t="s">
        <v>28</v>
      </c>
      <c r="D33" s="1" t="s">
        <v>80</v>
      </c>
      <c r="E33" s="21" t="s">
        <v>1025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</row>
    <row r="34" spans="1:115" x14ac:dyDescent="0.25">
      <c r="A34" s="1" t="s">
        <v>81</v>
      </c>
      <c r="B34" s="1">
        <v>40</v>
      </c>
      <c r="C34" s="1" t="s">
        <v>41</v>
      </c>
      <c r="D34" s="1" t="s">
        <v>82</v>
      </c>
      <c r="E34" s="21" t="s">
        <v>1025</v>
      </c>
      <c r="F34" s="8" t="s">
        <v>349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</row>
    <row r="35" spans="1:115" x14ac:dyDescent="0.25">
      <c r="A35" s="1" t="s">
        <v>83</v>
      </c>
      <c r="B35" s="1">
        <v>1</v>
      </c>
      <c r="C35" s="1" t="s">
        <v>41</v>
      </c>
      <c r="D35" s="1" t="s">
        <v>84</v>
      </c>
      <c r="E35" s="21" t="s">
        <v>1025</v>
      </c>
      <c r="F35" s="7" t="s">
        <v>350</v>
      </c>
      <c r="G35" s="7" t="s">
        <v>351</v>
      </c>
      <c r="H35" s="7" t="s">
        <v>352</v>
      </c>
      <c r="I35" s="7" t="s">
        <v>353</v>
      </c>
      <c r="J35" s="7" t="s">
        <v>354</v>
      </c>
      <c r="K35" s="7" t="s">
        <v>355</v>
      </c>
      <c r="L35" s="7" t="s">
        <v>20</v>
      </c>
      <c r="M35" s="7" t="s">
        <v>21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</row>
    <row r="36" spans="1:115" x14ac:dyDescent="0.25">
      <c r="A36" s="1" t="s">
        <v>85</v>
      </c>
      <c r="B36" s="1">
        <v>1E-4</v>
      </c>
      <c r="C36" s="1" t="str">
        <f>INDEX(rngUnitSettings,MATCH("Force",INDEX(rngUnitSettings,,1),0),2)</f>
        <v>tf</v>
      </c>
      <c r="D36" s="1" t="s">
        <v>86</v>
      </c>
      <c r="E36" s="21" t="s">
        <v>1025</v>
      </c>
      <c r="F36" s="1" t="s">
        <v>356</v>
      </c>
      <c r="G36" s="1">
        <v>40</v>
      </c>
      <c r="H36" s="1">
        <v>32</v>
      </c>
      <c r="I36" s="1">
        <v>5</v>
      </c>
      <c r="J36" s="1">
        <v>80</v>
      </c>
      <c r="K36" s="1">
        <v>80</v>
      </c>
      <c r="L36" s="1" t="str">
        <f t="shared" ref="L36:L43" si="1">INDEX(rngUnitSettings,MATCH("Length",INDEX(rngUnitSettings,,1),0),2)</f>
        <v>mm</v>
      </c>
      <c r="M36" s="1" t="s">
        <v>357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</row>
    <row r="37" spans="1:115" x14ac:dyDescent="0.25">
      <c r="A37" s="1" t="s">
        <v>87</v>
      </c>
      <c r="B37" s="1">
        <v>1E-4</v>
      </c>
      <c r="C37" s="1" t="str">
        <f>INDEX(rngUnitSettings,MATCH("Moment",INDEX(rngUnitSettings,,1),0),2)</f>
        <v>tf*m</v>
      </c>
      <c r="D37" s="1" t="s">
        <v>88</v>
      </c>
      <c r="E37" s="21" t="s">
        <v>1025</v>
      </c>
      <c r="F37" s="1" t="s">
        <v>358</v>
      </c>
      <c r="G37" s="1">
        <v>40</v>
      </c>
      <c r="H37" s="1">
        <v>32</v>
      </c>
      <c r="I37" s="1">
        <v>5</v>
      </c>
      <c r="J37" s="1">
        <v>80</v>
      </c>
      <c r="K37" s="1">
        <v>80</v>
      </c>
      <c r="L37" s="1" t="str">
        <f t="shared" si="1"/>
        <v>mm</v>
      </c>
      <c r="M37" s="1" t="s">
        <v>359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</row>
    <row r="38" spans="1:115" x14ac:dyDescent="0.25">
      <c r="A38" s="1" t="s">
        <v>89</v>
      </c>
      <c r="B38" s="1">
        <v>1E-4</v>
      </c>
      <c r="C38" s="1" t="str">
        <f>INDEX(rngUnitSettings,MATCH("Moment",INDEX(rngUnitSettings,,1),0),2)</f>
        <v>tf*m</v>
      </c>
      <c r="D38" s="1" t="s">
        <v>90</v>
      </c>
      <c r="E38" s="21" t="s">
        <v>1025</v>
      </c>
      <c r="F38" s="1" t="s">
        <v>360</v>
      </c>
      <c r="G38" s="1">
        <v>40</v>
      </c>
      <c r="H38" s="1">
        <v>32</v>
      </c>
      <c r="I38" s="1">
        <v>2</v>
      </c>
      <c r="J38" s="1">
        <v>80</v>
      </c>
      <c r="K38" s="1">
        <v>80</v>
      </c>
      <c r="L38" s="1" t="str">
        <f t="shared" si="1"/>
        <v>mm</v>
      </c>
      <c r="M38" s="1" t="s">
        <v>361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</row>
    <row r="39" spans="1:115" x14ac:dyDescent="0.25">
      <c r="A39" s="1" t="s">
        <v>91</v>
      </c>
      <c r="B39" s="1" t="s">
        <v>92</v>
      </c>
      <c r="C39" s="1" t="s">
        <v>28</v>
      </c>
      <c r="D39" s="1" t="s">
        <v>93</v>
      </c>
      <c r="E39" s="21" t="s">
        <v>1025</v>
      </c>
      <c r="F39" s="1" t="s">
        <v>362</v>
      </c>
      <c r="G39" s="1">
        <v>40</v>
      </c>
      <c r="H39" s="1">
        <v>32</v>
      </c>
      <c r="I39" s="1">
        <v>2</v>
      </c>
      <c r="J39" s="1">
        <v>80</v>
      </c>
      <c r="K39" s="1">
        <v>80</v>
      </c>
      <c r="L39" s="1" t="str">
        <f t="shared" si="1"/>
        <v>mm</v>
      </c>
      <c r="M39" s="1" t="s">
        <v>363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</row>
    <row r="40" spans="1:115" x14ac:dyDescent="0.25">
      <c r="A40" s="1" t="s">
        <v>94</v>
      </c>
      <c r="B40" s="1">
        <v>1</v>
      </c>
      <c r="C40" s="1" t="s">
        <v>28</v>
      </c>
      <c r="D40" s="1" t="s">
        <v>95</v>
      </c>
      <c r="E40" s="21" t="s">
        <v>1025</v>
      </c>
      <c r="F40" s="1" t="s">
        <v>364</v>
      </c>
      <c r="G40" s="1">
        <v>40</v>
      </c>
      <c r="H40" s="1">
        <v>32</v>
      </c>
      <c r="I40" s="1">
        <v>2</v>
      </c>
      <c r="J40" s="1">
        <v>80</v>
      </c>
      <c r="K40" s="1">
        <v>80</v>
      </c>
      <c r="L40" s="1" t="str">
        <f t="shared" si="1"/>
        <v>mm</v>
      </c>
      <c r="M40" s="1" t="s">
        <v>365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</row>
    <row r="41" spans="1:115" x14ac:dyDescent="0.25">
      <c r="A41" s="1" t="s">
        <v>96</v>
      </c>
      <c r="B41" s="1">
        <v>3.125E-2</v>
      </c>
      <c r="C41" s="1" t="s">
        <v>28</v>
      </c>
      <c r="D41" s="1" t="s">
        <v>97</v>
      </c>
      <c r="E41" s="21" t="s">
        <v>1025</v>
      </c>
      <c r="F41" s="1" t="s">
        <v>366</v>
      </c>
      <c r="G41" s="1">
        <v>40</v>
      </c>
      <c r="H41" s="1">
        <v>32</v>
      </c>
      <c r="I41" s="1">
        <v>2</v>
      </c>
      <c r="J41" s="1">
        <v>80</v>
      </c>
      <c r="K41" s="1">
        <v>80</v>
      </c>
      <c r="L41" s="1" t="str">
        <f t="shared" si="1"/>
        <v>mm</v>
      </c>
      <c r="M41" s="1" t="s">
        <v>367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</row>
    <row r="42" spans="1:115" x14ac:dyDescent="0.25">
      <c r="A42" s="1" t="s">
        <v>98</v>
      </c>
      <c r="B42" s="1">
        <v>5.0000000000000001E-4</v>
      </c>
      <c r="C42" s="1" t="s">
        <v>28</v>
      </c>
      <c r="D42" s="1" t="s">
        <v>99</v>
      </c>
      <c r="E42" s="21" t="s">
        <v>1025</v>
      </c>
      <c r="F42" s="1" t="s">
        <v>368</v>
      </c>
      <c r="G42" s="1">
        <v>40</v>
      </c>
      <c r="H42" s="1">
        <v>32</v>
      </c>
      <c r="I42" s="1">
        <v>5</v>
      </c>
      <c r="J42" s="1">
        <v>80</v>
      </c>
      <c r="K42" s="1">
        <v>80</v>
      </c>
      <c r="L42" s="1" t="str">
        <f t="shared" si="1"/>
        <v>mm</v>
      </c>
      <c r="M42" s="1" t="s">
        <v>369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</row>
    <row r="43" spans="1:115" x14ac:dyDescent="0.25">
      <c r="A43" s="1" t="s">
        <v>100</v>
      </c>
      <c r="B43" s="1">
        <v>1.0000000000000001E-5</v>
      </c>
      <c r="C43" s="1" t="str">
        <f>INDEX(rngUnitSettings,MATCH("Curvature",INDEX(rngUnitSettings,,1),0),2)</f>
        <v>1/mm</v>
      </c>
      <c r="D43" s="1" t="s">
        <v>101</v>
      </c>
      <c r="E43" s="21" t="s">
        <v>1025</v>
      </c>
      <c r="F43" s="1" t="s">
        <v>370</v>
      </c>
      <c r="G43" s="1">
        <v>40</v>
      </c>
      <c r="H43" s="1">
        <v>32</v>
      </c>
      <c r="I43" s="1">
        <v>5</v>
      </c>
      <c r="J43" s="1">
        <v>80</v>
      </c>
      <c r="K43" s="1">
        <v>80</v>
      </c>
      <c r="L43" s="1" t="str">
        <f t="shared" si="1"/>
        <v>mm</v>
      </c>
      <c r="M43" s="1" t="s">
        <v>371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</row>
    <row r="44" spans="1:115" x14ac:dyDescent="0.25">
      <c r="A44" s="1" t="s">
        <v>102</v>
      </c>
      <c r="B44" s="1">
        <v>2</v>
      </c>
      <c r="C44" s="1" t="s">
        <v>41</v>
      </c>
      <c r="D44" s="1" t="s">
        <v>103</v>
      </c>
      <c r="E44" s="21" t="s">
        <v>1025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</row>
    <row r="45" spans="1:115" x14ac:dyDescent="0.25">
      <c r="A45" s="1" t="s">
        <v>104</v>
      </c>
      <c r="B45" s="1">
        <v>9.9999999999999998E-13</v>
      </c>
      <c r="C45" s="1" t="s">
        <v>28</v>
      </c>
      <c r="D45" s="1" t="s">
        <v>105</v>
      </c>
      <c r="E45" s="21" t="s">
        <v>1025</v>
      </c>
      <c r="F45" s="8" t="s">
        <v>372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</row>
    <row r="46" spans="1:115" x14ac:dyDescent="0.25">
      <c r="A46" s="1"/>
      <c r="B46" s="1"/>
      <c r="C46" s="1"/>
      <c r="D46" s="1"/>
      <c r="E46" s="1"/>
      <c r="F46" s="7" t="s">
        <v>350</v>
      </c>
      <c r="G46" s="7" t="s">
        <v>373</v>
      </c>
      <c r="H46" s="7" t="s">
        <v>374</v>
      </c>
      <c r="I46" s="7" t="s">
        <v>375</v>
      </c>
      <c r="J46" s="7" t="s">
        <v>376</v>
      </c>
      <c r="K46" s="7" t="s">
        <v>374</v>
      </c>
      <c r="L46" s="7" t="s">
        <v>375</v>
      </c>
      <c r="M46" s="7" t="s">
        <v>20</v>
      </c>
      <c r="N46" s="7" t="s">
        <v>21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</row>
    <row r="47" spans="1:115" x14ac:dyDescent="0.25">
      <c r="A47" s="8" t="s">
        <v>106</v>
      </c>
      <c r="B47" s="8"/>
      <c r="C47" s="8"/>
      <c r="D47" s="8"/>
      <c r="E47" s="8"/>
      <c r="F47" s="1" t="s">
        <v>356</v>
      </c>
      <c r="G47" s="1"/>
      <c r="H47" s="1" t="s">
        <v>326</v>
      </c>
      <c r="I47" s="1" t="s">
        <v>377</v>
      </c>
      <c r="J47" s="1"/>
      <c r="K47" s="1" t="s">
        <v>326</v>
      </c>
      <c r="L47" s="1" t="s">
        <v>377</v>
      </c>
      <c r="M47" s="1" t="str">
        <f t="shared" ref="M47:M54" si="2">INDEX(rngUnitSettings,MATCH("Length",INDEX(rngUnitSettings,,1),0),2)</f>
        <v>mm</v>
      </c>
      <c r="N47" s="1" t="s">
        <v>378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</row>
    <row r="48" spans="1:115" x14ac:dyDescent="0.25">
      <c r="A48" s="1" t="s">
        <v>107</v>
      </c>
      <c r="B48" s="1" t="s">
        <v>108</v>
      </c>
      <c r="C48" s="1" t="s">
        <v>28</v>
      </c>
      <c r="D48" s="1" t="s">
        <v>109</v>
      </c>
      <c r="E48" s="21" t="s">
        <v>1025</v>
      </c>
      <c r="F48" s="1" t="s">
        <v>358</v>
      </c>
      <c r="G48" s="1"/>
      <c r="H48" s="1" t="s">
        <v>326</v>
      </c>
      <c r="I48" s="1" t="s">
        <v>377</v>
      </c>
      <c r="J48" s="1"/>
      <c r="K48" s="1" t="s">
        <v>326</v>
      </c>
      <c r="L48" s="1" t="s">
        <v>377</v>
      </c>
      <c r="M48" s="1" t="str">
        <f t="shared" si="2"/>
        <v>mm</v>
      </c>
      <c r="N48" s="1" t="s">
        <v>379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</row>
    <row r="49" spans="1:115" x14ac:dyDescent="0.25">
      <c r="A49" s="1" t="s">
        <v>110</v>
      </c>
      <c r="B49" s="1" t="s">
        <v>111</v>
      </c>
      <c r="C49" s="1" t="s">
        <v>28</v>
      </c>
      <c r="D49" s="1" t="s">
        <v>112</v>
      </c>
      <c r="E49" s="21" t="s">
        <v>1025</v>
      </c>
      <c r="F49" s="1" t="s">
        <v>360</v>
      </c>
      <c r="G49" s="1"/>
      <c r="H49" s="1" t="s">
        <v>326</v>
      </c>
      <c r="I49" s="1" t="s">
        <v>377</v>
      </c>
      <c r="J49" s="1"/>
      <c r="K49" s="1" t="s">
        <v>326</v>
      </c>
      <c r="L49" s="1" t="s">
        <v>377</v>
      </c>
      <c r="M49" s="1" t="str">
        <f t="shared" si="2"/>
        <v>mm</v>
      </c>
      <c r="N49" s="1" t="s">
        <v>380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</row>
    <row r="50" spans="1:115" x14ac:dyDescent="0.25">
      <c r="A50" s="1" t="s">
        <v>113</v>
      </c>
      <c r="B50" s="1" t="s">
        <v>114</v>
      </c>
      <c r="C50" s="1" t="s">
        <v>28</v>
      </c>
      <c r="D50" s="1" t="s">
        <v>115</v>
      </c>
      <c r="E50" s="21" t="s">
        <v>1025</v>
      </c>
      <c r="F50" s="1" t="s">
        <v>362</v>
      </c>
      <c r="G50" s="1"/>
      <c r="H50" s="1" t="s">
        <v>326</v>
      </c>
      <c r="I50" s="1" t="s">
        <v>377</v>
      </c>
      <c r="J50" s="1"/>
      <c r="K50" s="1" t="s">
        <v>326</v>
      </c>
      <c r="L50" s="1" t="s">
        <v>377</v>
      </c>
      <c r="M50" s="1" t="str">
        <f t="shared" si="2"/>
        <v>mm</v>
      </c>
      <c r="N50" s="1" t="s">
        <v>381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</row>
    <row r="51" spans="1:115" x14ac:dyDescent="0.25">
      <c r="A51" s="1" t="s">
        <v>116</v>
      </c>
      <c r="B51" s="1">
        <v>1</v>
      </c>
      <c r="C51" s="1" t="s">
        <v>28</v>
      </c>
      <c r="D51" s="1" t="s">
        <v>117</v>
      </c>
      <c r="E51" s="21" t="s">
        <v>1025</v>
      </c>
      <c r="F51" s="1" t="s">
        <v>364</v>
      </c>
      <c r="G51" s="1"/>
      <c r="H51" s="1" t="s">
        <v>326</v>
      </c>
      <c r="I51" s="1" t="s">
        <v>377</v>
      </c>
      <c r="J51" s="1"/>
      <c r="K51" s="1" t="s">
        <v>326</v>
      </c>
      <c r="L51" s="1" t="s">
        <v>377</v>
      </c>
      <c r="M51" s="1" t="str">
        <f t="shared" si="2"/>
        <v>mm</v>
      </c>
      <c r="N51" s="1" t="s">
        <v>382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</row>
    <row r="52" spans="1:115" x14ac:dyDescent="0.25">
      <c r="A52" s="1" t="s">
        <v>118</v>
      </c>
      <c r="B52" s="1">
        <v>0.01</v>
      </c>
      <c r="C52" s="1" t="s">
        <v>28</v>
      </c>
      <c r="D52" s="1" t="s">
        <v>119</v>
      </c>
      <c r="E52" s="21" t="s">
        <v>1025</v>
      </c>
      <c r="F52" s="1" t="s">
        <v>366</v>
      </c>
      <c r="G52" s="1"/>
      <c r="H52" s="1" t="s">
        <v>326</v>
      </c>
      <c r="I52" s="1" t="s">
        <v>377</v>
      </c>
      <c r="J52" s="1"/>
      <c r="K52" s="1" t="s">
        <v>326</v>
      </c>
      <c r="L52" s="1" t="s">
        <v>377</v>
      </c>
      <c r="M52" s="1" t="str">
        <f t="shared" si="2"/>
        <v>mm</v>
      </c>
      <c r="N52" s="1" t="s">
        <v>383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</row>
    <row r="53" spans="1:115" x14ac:dyDescent="0.25">
      <c r="A53" s="1" t="s">
        <v>120</v>
      </c>
      <c r="B53" s="1">
        <v>0</v>
      </c>
      <c r="C53" s="1" t="s">
        <v>41</v>
      </c>
      <c r="D53" s="1" t="s">
        <v>121</v>
      </c>
      <c r="E53" s="21" t="s">
        <v>1025</v>
      </c>
      <c r="F53" s="1" t="s">
        <v>368</v>
      </c>
      <c r="G53" s="1"/>
      <c r="H53" s="1" t="s">
        <v>326</v>
      </c>
      <c r="I53" s="1" t="s">
        <v>377</v>
      </c>
      <c r="J53" s="1"/>
      <c r="K53" s="1" t="s">
        <v>326</v>
      </c>
      <c r="L53" s="1" t="s">
        <v>377</v>
      </c>
      <c r="M53" s="1" t="str">
        <f t="shared" si="2"/>
        <v>mm</v>
      </c>
      <c r="N53" s="1" t="s">
        <v>384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</row>
    <row r="54" spans="1:115" x14ac:dyDescent="0.25">
      <c r="A54" s="1" t="s">
        <v>122</v>
      </c>
      <c r="B54" s="1">
        <v>1</v>
      </c>
      <c r="C54" s="1" t="s">
        <v>41</v>
      </c>
      <c r="D54" s="1" t="s">
        <v>123</v>
      </c>
      <c r="E54" s="21" t="s">
        <v>1025</v>
      </c>
      <c r="F54" s="1" t="s">
        <v>370</v>
      </c>
      <c r="G54" s="1"/>
      <c r="H54" s="1" t="s">
        <v>326</v>
      </c>
      <c r="I54" s="1" t="s">
        <v>377</v>
      </c>
      <c r="J54" s="1"/>
      <c r="K54" s="1" t="s">
        <v>326</v>
      </c>
      <c r="L54" s="1" t="s">
        <v>377</v>
      </c>
      <c r="M54" s="1" t="str">
        <f t="shared" si="2"/>
        <v>mm</v>
      </c>
      <c r="N54" s="1" t="s">
        <v>385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</row>
    <row r="55" spans="1:115" x14ac:dyDescent="0.25">
      <c r="A55" s="1" t="s">
        <v>124</v>
      </c>
      <c r="B55" s="1">
        <v>1.0000000000000001E-5</v>
      </c>
      <c r="C55" s="1" t="s">
        <v>28</v>
      </c>
      <c r="D55" s="1" t="s">
        <v>125</v>
      </c>
      <c r="E55" s="21" t="s">
        <v>1025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23" t="s">
        <v>1031</v>
      </c>
      <c r="Q55" s="24"/>
      <c r="R55" s="24"/>
      <c r="S55" s="24"/>
      <c r="T55" s="24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</row>
    <row r="56" spans="1:115" x14ac:dyDescent="0.25">
      <c r="A56" s="1" t="s">
        <v>126</v>
      </c>
      <c r="B56" s="1">
        <v>64</v>
      </c>
      <c r="C56" s="1" t="s">
        <v>28</v>
      </c>
      <c r="D56" s="1" t="s">
        <v>127</v>
      </c>
      <c r="E56" s="21" t="s">
        <v>1025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7" t="s">
        <v>23</v>
      </c>
      <c r="Q56" s="7" t="s">
        <v>277</v>
      </c>
      <c r="R56" s="7" t="s">
        <v>278</v>
      </c>
      <c r="S56" s="7" t="s">
        <v>20</v>
      </c>
      <c r="T56" s="7" t="s">
        <v>21</v>
      </c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</row>
    <row r="57" spans="1:115" x14ac:dyDescent="0.25">
      <c r="A57" s="1" t="s">
        <v>128</v>
      </c>
      <c r="B57" s="1">
        <v>60</v>
      </c>
      <c r="C57" s="1" t="s">
        <v>41</v>
      </c>
      <c r="D57" s="1" t="s">
        <v>129</v>
      </c>
      <c r="E57" s="21" t="s">
        <v>1025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 t="s">
        <v>279</v>
      </c>
      <c r="Q57" s="1" t="s">
        <v>92</v>
      </c>
      <c r="R57" s="1" t="s">
        <v>92</v>
      </c>
      <c r="S57" s="1" t="s">
        <v>280</v>
      </c>
      <c r="T57" s="1" t="s">
        <v>281</v>
      </c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</row>
    <row r="58" spans="1:11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 t="s">
        <v>282</v>
      </c>
      <c r="Q58" s="1" t="s">
        <v>283</v>
      </c>
      <c r="R58" s="1" t="s">
        <v>283</v>
      </c>
      <c r="S58" s="1" t="s">
        <v>28</v>
      </c>
      <c r="T58" s="1" t="s">
        <v>284</v>
      </c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</row>
    <row r="59" spans="1:115" x14ac:dyDescent="0.25">
      <c r="A59" s="8" t="s">
        <v>130</v>
      </c>
      <c r="B59" s="8"/>
      <c r="C59" s="8"/>
      <c r="D59" s="8"/>
      <c r="E59" s="8"/>
      <c r="F59" s="1"/>
      <c r="G59" s="1"/>
      <c r="H59" s="1"/>
      <c r="I59" s="1"/>
      <c r="J59" s="1"/>
      <c r="K59" s="1"/>
      <c r="L59" s="1"/>
      <c r="M59" s="1"/>
      <c r="N59" s="1"/>
      <c r="O59" s="1"/>
      <c r="P59" s="1" t="s">
        <v>285</v>
      </c>
      <c r="Q59" s="1">
        <v>60</v>
      </c>
      <c r="R59" s="1">
        <v>100</v>
      </c>
      <c r="S59" s="1" t="s">
        <v>38</v>
      </c>
      <c r="T59" s="1" t="s">
        <v>286</v>
      </c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</row>
    <row r="60" spans="1:115" x14ac:dyDescent="0.25">
      <c r="A60" s="1" t="s">
        <v>131</v>
      </c>
      <c r="B60" s="1" t="s">
        <v>92</v>
      </c>
      <c r="C60" s="1" t="s">
        <v>28</v>
      </c>
      <c r="D60" s="1" t="s">
        <v>132</v>
      </c>
      <c r="E60" s="21" t="s">
        <v>1025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 t="s">
        <v>287</v>
      </c>
      <c r="Q60" s="1" t="s">
        <v>92</v>
      </c>
      <c r="R60" s="1" t="s">
        <v>28</v>
      </c>
      <c r="S60" s="1" t="s">
        <v>280</v>
      </c>
      <c r="T60" s="1" t="s">
        <v>288</v>
      </c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</row>
    <row r="61" spans="1:115" x14ac:dyDescent="0.25">
      <c r="A61" s="1" t="s">
        <v>133</v>
      </c>
      <c r="B61" s="1">
        <v>0.3</v>
      </c>
      <c r="C61" s="1" t="str">
        <f>INDEX(rngUnitSettings,MATCH("Length",INDEX(rngUnitSettings,,1),0),2)</f>
        <v>mm</v>
      </c>
      <c r="D61" s="1" t="s">
        <v>134</v>
      </c>
      <c r="E61" s="21" t="s">
        <v>1025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 t="s">
        <v>289</v>
      </c>
      <c r="Q61" s="1">
        <v>1.35</v>
      </c>
      <c r="R61" s="1">
        <v>1.75</v>
      </c>
      <c r="S61" s="1" t="s">
        <v>290</v>
      </c>
      <c r="T61" s="1" t="s">
        <v>291</v>
      </c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</row>
    <row r="62" spans="1:115" x14ac:dyDescent="0.25">
      <c r="A62" s="1" t="s">
        <v>135</v>
      </c>
      <c r="B62" s="1" t="s">
        <v>136</v>
      </c>
      <c r="C62" s="1" t="s">
        <v>28</v>
      </c>
      <c r="D62" s="1" t="s">
        <v>137</v>
      </c>
      <c r="E62" s="21" t="s">
        <v>1025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 t="s">
        <v>292</v>
      </c>
      <c r="Q62" s="1" t="s">
        <v>28</v>
      </c>
      <c r="R62" s="1">
        <v>0.85</v>
      </c>
      <c r="S62" s="1" t="s">
        <v>290</v>
      </c>
      <c r="T62" s="1" t="s">
        <v>293</v>
      </c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</row>
    <row r="63" spans="1:115" x14ac:dyDescent="0.25">
      <c r="A63" s="1" t="s">
        <v>138</v>
      </c>
      <c r="B63" s="1" t="s">
        <v>139</v>
      </c>
      <c r="C63" s="1" t="s">
        <v>28</v>
      </c>
      <c r="D63" s="1" t="s">
        <v>140</v>
      </c>
      <c r="E63" s="21" t="s">
        <v>1025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 t="s">
        <v>294</v>
      </c>
      <c r="Q63" s="1">
        <v>25</v>
      </c>
      <c r="R63" s="1">
        <v>25</v>
      </c>
      <c r="S63" s="1" t="s">
        <v>38</v>
      </c>
      <c r="T63" s="1" t="s">
        <v>295</v>
      </c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</row>
    <row r="64" spans="1:11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 t="s">
        <v>296</v>
      </c>
      <c r="Q64" s="1">
        <v>15</v>
      </c>
      <c r="R64" s="1">
        <v>15</v>
      </c>
      <c r="S64" s="1" t="s">
        <v>38</v>
      </c>
      <c r="T64" s="1" t="s">
        <v>297</v>
      </c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</row>
    <row r="65" spans="1:115" x14ac:dyDescent="0.25">
      <c r="A65" s="8" t="s">
        <v>141</v>
      </c>
      <c r="B65" s="8"/>
      <c r="C65" s="8"/>
      <c r="D65" s="8"/>
      <c r="E65" s="8"/>
      <c r="F65" s="1"/>
      <c r="G65" s="1"/>
      <c r="H65" s="1"/>
      <c r="I65" s="1"/>
      <c r="J65" s="1"/>
      <c r="K65" s="1"/>
      <c r="L65" s="1"/>
      <c r="M65" s="1"/>
      <c r="N65" s="1"/>
      <c r="O65" s="1"/>
      <c r="P65" s="1" t="s">
        <v>298</v>
      </c>
      <c r="Q65" s="1" t="s">
        <v>28</v>
      </c>
      <c r="R65" s="1" t="s">
        <v>299</v>
      </c>
      <c r="S65" s="1" t="s">
        <v>28</v>
      </c>
      <c r="T65" s="1" t="s">
        <v>300</v>
      </c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</row>
    <row r="66" spans="1:115" x14ac:dyDescent="0.25">
      <c r="A66" s="1" t="s">
        <v>142</v>
      </c>
      <c r="B66" s="1" t="s">
        <v>143</v>
      </c>
      <c r="C66" s="1" t="s">
        <v>28</v>
      </c>
      <c r="D66" s="1" t="s">
        <v>144</v>
      </c>
      <c r="E66" s="21" t="s">
        <v>1025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 t="s">
        <v>301</v>
      </c>
      <c r="Q66" s="1" t="s">
        <v>28</v>
      </c>
      <c r="R66" s="1" t="s">
        <v>302</v>
      </c>
      <c r="S66" s="1" t="s">
        <v>28</v>
      </c>
      <c r="T66" s="1" t="s">
        <v>303</v>
      </c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</row>
    <row r="67" spans="1:115" x14ac:dyDescent="0.25">
      <c r="A67" s="1" t="s">
        <v>145</v>
      </c>
      <c r="B67" s="1" t="s">
        <v>92</v>
      </c>
      <c r="C67" s="1" t="s">
        <v>28</v>
      </c>
      <c r="D67" s="1" t="s">
        <v>146</v>
      </c>
      <c r="E67" s="21" t="s">
        <v>1025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 t="s">
        <v>304</v>
      </c>
      <c r="Q67" s="10" t="s">
        <v>305</v>
      </c>
      <c r="R67" s="10" t="s">
        <v>305</v>
      </c>
      <c r="S67" s="1" t="s">
        <v>225</v>
      </c>
      <c r="T67" s="1" t="s">
        <v>306</v>
      </c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</row>
    <row r="68" spans="1:115" x14ac:dyDescent="0.25">
      <c r="A68" s="1" t="s">
        <v>147</v>
      </c>
      <c r="B68" s="1" t="s">
        <v>92</v>
      </c>
      <c r="C68" s="1" t="s">
        <v>28</v>
      </c>
      <c r="D68" s="1" t="s">
        <v>148</v>
      </c>
      <c r="E68" s="21" t="s">
        <v>1025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 t="s">
        <v>307</v>
      </c>
      <c r="Q68" s="10" t="s">
        <v>28</v>
      </c>
      <c r="R68" s="10" t="s">
        <v>308</v>
      </c>
      <c r="S68" s="1" t="s">
        <v>225</v>
      </c>
      <c r="T68" s="1" t="s">
        <v>309</v>
      </c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</row>
    <row r="69" spans="1:115" x14ac:dyDescent="0.25">
      <c r="A69" s="1" t="s">
        <v>149</v>
      </c>
      <c r="B69" s="1" t="s">
        <v>92</v>
      </c>
      <c r="C69" s="1" t="s">
        <v>28</v>
      </c>
      <c r="D69" s="1" t="s">
        <v>150</v>
      </c>
      <c r="E69" s="21" t="s">
        <v>1025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</row>
    <row r="70" spans="1:115" x14ac:dyDescent="0.25">
      <c r="A70" s="1" t="s">
        <v>151</v>
      </c>
      <c r="B70" s="1" t="s">
        <v>152</v>
      </c>
      <c r="C70" s="1" t="s">
        <v>28</v>
      </c>
      <c r="D70" s="1" t="s">
        <v>153</v>
      </c>
      <c r="E70" s="21" t="s">
        <v>1025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</row>
    <row r="71" spans="1:115" x14ac:dyDescent="0.25">
      <c r="A71" s="1" t="s">
        <v>154</v>
      </c>
      <c r="B71" s="1" t="s">
        <v>155</v>
      </c>
      <c r="C71" s="1" t="s">
        <v>28</v>
      </c>
      <c r="D71" s="1" t="s">
        <v>156</v>
      </c>
      <c r="E71" s="21" t="s">
        <v>1025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</row>
    <row r="72" spans="1:115" x14ac:dyDescent="0.25">
      <c r="A72" s="1" t="s">
        <v>157</v>
      </c>
      <c r="B72" s="1" t="s">
        <v>158</v>
      </c>
      <c r="C72" s="1" t="s">
        <v>28</v>
      </c>
      <c r="D72" s="1" t="s">
        <v>159</v>
      </c>
      <c r="E72" s="21" t="s">
        <v>1025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</row>
    <row r="73" spans="1:115" x14ac:dyDescent="0.25">
      <c r="A73" s="1" t="s">
        <v>160</v>
      </c>
      <c r="B73" s="1" t="s">
        <v>161</v>
      </c>
      <c r="C73" s="1" t="s">
        <v>28</v>
      </c>
      <c r="D73" s="1" t="s">
        <v>162</v>
      </c>
      <c r="E73" s="21" t="s">
        <v>1025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</row>
    <row r="74" spans="1:115" x14ac:dyDescent="0.25">
      <c r="A74" s="1" t="s">
        <v>163</v>
      </c>
      <c r="B74" s="1" t="s">
        <v>164</v>
      </c>
      <c r="C74" s="1" t="s">
        <v>28</v>
      </c>
      <c r="D74" s="1" t="s">
        <v>165</v>
      </c>
      <c r="E74" s="21" t="s">
        <v>1025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</row>
    <row r="75" spans="1:115" x14ac:dyDescent="0.25">
      <c r="A75" s="1" t="s">
        <v>166</v>
      </c>
      <c r="B75" s="1" t="s">
        <v>167</v>
      </c>
      <c r="C75" s="1" t="s">
        <v>28</v>
      </c>
      <c r="D75" s="1" t="s">
        <v>168</v>
      </c>
      <c r="E75" s="21" t="s">
        <v>1025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</row>
    <row r="76" spans="1:115" x14ac:dyDescent="0.25">
      <c r="A76" s="1" t="s">
        <v>169</v>
      </c>
      <c r="B76" s="1" t="s">
        <v>170</v>
      </c>
      <c r="C76" s="1" t="s">
        <v>28</v>
      </c>
      <c r="D76" s="1" t="s">
        <v>171</v>
      </c>
      <c r="E76" s="21" t="s">
        <v>1025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</row>
    <row r="77" spans="1:115" x14ac:dyDescent="0.25">
      <c r="A77" s="1" t="s">
        <v>172</v>
      </c>
      <c r="B77" s="1" t="s">
        <v>173</v>
      </c>
      <c r="C77" s="1" t="s">
        <v>28</v>
      </c>
      <c r="D77" s="1" t="s">
        <v>174</v>
      </c>
      <c r="E77" s="21" t="s">
        <v>1025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</row>
    <row r="78" spans="1:115" x14ac:dyDescent="0.25">
      <c r="A78" s="1" t="s">
        <v>175</v>
      </c>
      <c r="B78" s="1">
        <v>9</v>
      </c>
      <c r="C78" s="1" t="s">
        <v>176</v>
      </c>
      <c r="D78" s="1" t="s">
        <v>177</v>
      </c>
      <c r="E78" s="21" t="s">
        <v>1025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</row>
    <row r="79" spans="1:115" x14ac:dyDescent="0.25">
      <c r="A79" s="1" t="s">
        <v>178</v>
      </c>
      <c r="B79" s="1">
        <v>5</v>
      </c>
      <c r="C79" s="1" t="s">
        <v>176</v>
      </c>
      <c r="D79" s="1" t="s">
        <v>179</v>
      </c>
      <c r="E79" s="21" t="s">
        <v>1025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</row>
    <row r="80" spans="1:115" x14ac:dyDescent="0.25">
      <c r="A80" s="1" t="s">
        <v>180</v>
      </c>
      <c r="B80" s="1">
        <v>1</v>
      </c>
      <c r="C80" s="1" t="s">
        <v>176</v>
      </c>
      <c r="D80" s="1" t="s">
        <v>181</v>
      </c>
      <c r="E80" s="21" t="s">
        <v>1025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</row>
    <row r="81" spans="1:115" x14ac:dyDescent="0.25">
      <c r="A81" s="1" t="s">
        <v>182</v>
      </c>
      <c r="B81" s="1">
        <v>6</v>
      </c>
      <c r="C81" s="1" t="s">
        <v>176</v>
      </c>
      <c r="D81" s="1" t="s">
        <v>183</v>
      </c>
      <c r="E81" s="20" t="s">
        <v>1025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</row>
    <row r="82" spans="1:115" x14ac:dyDescent="0.25">
      <c r="A82" s="1" t="s">
        <v>184</v>
      </c>
      <c r="B82" s="1">
        <v>8</v>
      </c>
      <c r="C82" s="1" t="s">
        <v>176</v>
      </c>
      <c r="D82" s="1" t="s">
        <v>185</v>
      </c>
      <c r="E82" s="20" t="s">
        <v>1025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</row>
    <row r="83" spans="1:11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</row>
    <row r="84" spans="1:115" x14ac:dyDescent="0.25">
      <c r="A84" s="8" t="s">
        <v>186</v>
      </c>
      <c r="B84" s="8"/>
      <c r="C84" s="8"/>
      <c r="D84" s="8"/>
      <c r="E84" s="8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</row>
    <row r="85" spans="1:115" x14ac:dyDescent="0.25">
      <c r="A85" s="1" t="s">
        <v>187</v>
      </c>
      <c r="B85" s="1" t="s">
        <v>158</v>
      </c>
      <c r="C85" s="1" t="s">
        <v>28</v>
      </c>
      <c r="D85" s="1" t="s">
        <v>188</v>
      </c>
      <c r="E85" s="20" t="s">
        <v>1025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</row>
    <row r="86" spans="1:115" x14ac:dyDescent="0.25">
      <c r="A86" s="1" t="s">
        <v>189</v>
      </c>
      <c r="B86" s="1" t="s">
        <v>161</v>
      </c>
      <c r="C86" s="1" t="s">
        <v>28</v>
      </c>
      <c r="D86" s="1" t="s">
        <v>190</v>
      </c>
      <c r="E86" s="20" t="s">
        <v>1025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</row>
    <row r="87" spans="1:115" x14ac:dyDescent="0.25">
      <c r="A87" s="1" t="s">
        <v>191</v>
      </c>
      <c r="B87" s="1">
        <v>9.9999999999999995E-7</v>
      </c>
      <c r="C87" s="1" t="str">
        <f>INDEX(rngUnitSettings,MATCH("Area",INDEX(rngUnitSettings,,1),0),2)</f>
        <v>mm2</v>
      </c>
      <c r="D87" s="1" t="s">
        <v>192</v>
      </c>
      <c r="E87" s="20" t="s">
        <v>1025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</row>
    <row r="88" spans="1:11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</row>
    <row r="89" spans="1:115" x14ac:dyDescent="0.25">
      <c r="A89" s="8" t="s">
        <v>193</v>
      </c>
      <c r="B89" s="8"/>
      <c r="C89" s="8"/>
      <c r="D89" s="8"/>
      <c r="E89" s="8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</row>
    <row r="90" spans="1:115" x14ac:dyDescent="0.25">
      <c r="A90" s="1" t="s">
        <v>194</v>
      </c>
      <c r="B90" s="1" t="s">
        <v>92</v>
      </c>
      <c r="C90" s="1" t="s">
        <v>28</v>
      </c>
      <c r="D90" s="1" t="s">
        <v>195</v>
      </c>
      <c r="E90" s="20" t="s">
        <v>1025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</row>
    <row r="91" spans="1:115" x14ac:dyDescent="0.25">
      <c r="A91" s="1" t="s">
        <v>196</v>
      </c>
      <c r="B91" s="1" t="s">
        <v>92</v>
      </c>
      <c r="C91" s="1" t="s">
        <v>28</v>
      </c>
      <c r="D91" s="1" t="s">
        <v>197</v>
      </c>
      <c r="E91" s="20" t="s">
        <v>1025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</row>
    <row r="92" spans="1:115" x14ac:dyDescent="0.25">
      <c r="A92" s="1" t="s">
        <v>198</v>
      </c>
      <c r="B92" s="1" t="s">
        <v>143</v>
      </c>
      <c r="C92" s="1" t="s">
        <v>28</v>
      </c>
      <c r="D92" s="1" t="s">
        <v>199</v>
      </c>
      <c r="E92" s="20" t="s">
        <v>1025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</row>
    <row r="93" spans="1:115" x14ac:dyDescent="0.25">
      <c r="A93" s="1" t="s">
        <v>200</v>
      </c>
      <c r="B93" s="1" t="s">
        <v>152</v>
      </c>
      <c r="C93" s="1" t="s">
        <v>28</v>
      </c>
      <c r="D93" s="1" t="s">
        <v>201</v>
      </c>
      <c r="E93" s="20" t="s">
        <v>1025</v>
      </c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</row>
    <row r="94" spans="1:115" x14ac:dyDescent="0.25">
      <c r="A94" s="1" t="s">
        <v>202</v>
      </c>
      <c r="B94" s="1" t="s">
        <v>92</v>
      </c>
      <c r="C94" s="1" t="s">
        <v>28</v>
      </c>
      <c r="D94" s="1" t="s">
        <v>203</v>
      </c>
      <c r="E94" s="20" t="s">
        <v>1025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</row>
    <row r="95" spans="1:115" x14ac:dyDescent="0.25">
      <c r="A95" s="1" t="s">
        <v>204</v>
      </c>
      <c r="B95" s="1" t="s">
        <v>27</v>
      </c>
      <c r="C95" s="1" t="s">
        <v>28</v>
      </c>
      <c r="D95" s="1" t="s">
        <v>205</v>
      </c>
      <c r="E95" s="20" t="s">
        <v>1025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</row>
    <row r="96" spans="1:115" x14ac:dyDescent="0.25">
      <c r="A96" s="1" t="s">
        <v>206</v>
      </c>
      <c r="B96" s="1">
        <v>100</v>
      </c>
      <c r="C96" s="1" t="str">
        <f>INDEX(rngUnitSettings,MATCH("Length",INDEX(rngUnitSettings,,1),0),2)</f>
        <v>mm</v>
      </c>
      <c r="D96" s="1" t="s">
        <v>207</v>
      </c>
      <c r="E96" s="20" t="s">
        <v>1025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</row>
    <row r="97" spans="1:115" x14ac:dyDescent="0.25">
      <c r="A97" s="1" t="s">
        <v>208</v>
      </c>
      <c r="B97" s="1">
        <v>1</v>
      </c>
      <c r="C97" s="1" t="s">
        <v>41</v>
      </c>
      <c r="D97" s="1" t="s">
        <v>209</v>
      </c>
      <c r="E97" s="20" t="s">
        <v>1025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</row>
    <row r="98" spans="1:115" x14ac:dyDescent="0.25">
      <c r="A98" s="1" t="s">
        <v>210</v>
      </c>
      <c r="B98" s="1" t="s">
        <v>92</v>
      </c>
      <c r="C98" s="1" t="s">
        <v>28</v>
      </c>
      <c r="D98" s="1" t="s">
        <v>211</v>
      </c>
      <c r="E98" s="20" t="s">
        <v>1025</v>
      </c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</row>
    <row r="99" spans="1:115" x14ac:dyDescent="0.25">
      <c r="A99" s="1" t="s">
        <v>212</v>
      </c>
      <c r="B99" s="1" t="s">
        <v>92</v>
      </c>
      <c r="C99" s="1" t="s">
        <v>28</v>
      </c>
      <c r="D99" s="1" t="s">
        <v>213</v>
      </c>
      <c r="E99" s="20" t="s">
        <v>1025</v>
      </c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</row>
    <row r="100" spans="1:115" x14ac:dyDescent="0.25">
      <c r="A100" s="1" t="s">
        <v>214</v>
      </c>
      <c r="B100" s="1" t="s">
        <v>92</v>
      </c>
      <c r="C100" s="1" t="s">
        <v>28</v>
      </c>
      <c r="D100" s="1" t="s">
        <v>215</v>
      </c>
      <c r="E100" s="20" t="s">
        <v>1025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</row>
    <row r="101" spans="1:115" x14ac:dyDescent="0.25">
      <c r="A101" s="1" t="s">
        <v>216</v>
      </c>
      <c r="B101" s="1" t="s">
        <v>92</v>
      </c>
      <c r="C101" s="1" t="s">
        <v>28</v>
      </c>
      <c r="D101" s="1" t="s">
        <v>217</v>
      </c>
      <c r="E101" s="20" t="s">
        <v>1025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</row>
    <row r="102" spans="1:115" x14ac:dyDescent="0.25">
      <c r="A102" s="1" t="s">
        <v>218</v>
      </c>
      <c r="B102" s="1" t="s">
        <v>92</v>
      </c>
      <c r="C102" s="1" t="s">
        <v>28</v>
      </c>
      <c r="D102" s="1" t="s">
        <v>219</v>
      </c>
      <c r="E102" s="20" t="s">
        <v>1025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</row>
    <row r="103" spans="1:115" x14ac:dyDescent="0.25">
      <c r="A103" s="1" t="s">
        <v>220</v>
      </c>
      <c r="B103" s="1" t="s">
        <v>221</v>
      </c>
      <c r="C103" s="1" t="s">
        <v>28</v>
      </c>
      <c r="D103" s="1" t="s">
        <v>222</v>
      </c>
      <c r="E103" s="20" t="s">
        <v>1025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</row>
    <row r="104" spans="1:115" x14ac:dyDescent="0.25">
      <c r="A104" s="1" t="s">
        <v>223</v>
      </c>
      <c r="B104" s="1" t="s">
        <v>224</v>
      </c>
      <c r="C104" s="1" t="s">
        <v>225</v>
      </c>
      <c r="D104" s="1" t="s">
        <v>226</v>
      </c>
      <c r="E104" s="20" t="s">
        <v>1025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</row>
    <row r="105" spans="1:115" x14ac:dyDescent="0.25">
      <c r="A105" s="1" t="s">
        <v>227</v>
      </c>
      <c r="B105" s="1" t="s">
        <v>228</v>
      </c>
      <c r="C105" s="1" t="s">
        <v>225</v>
      </c>
      <c r="D105" s="1" t="s">
        <v>229</v>
      </c>
      <c r="E105" s="20" t="s">
        <v>1025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</row>
    <row r="106" spans="1:115" x14ac:dyDescent="0.25">
      <c r="A106" s="1" t="s">
        <v>230</v>
      </c>
      <c r="B106" s="1" t="s">
        <v>231</v>
      </c>
      <c r="C106" s="1" t="s">
        <v>225</v>
      </c>
      <c r="D106" s="1" t="s">
        <v>232</v>
      </c>
      <c r="E106" s="20" t="s">
        <v>1025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</row>
    <row r="107" spans="1:115" x14ac:dyDescent="0.25">
      <c r="A107" s="1" t="s">
        <v>233</v>
      </c>
      <c r="B107" s="1" t="s">
        <v>234</v>
      </c>
      <c r="C107" s="1" t="s">
        <v>225</v>
      </c>
      <c r="D107" s="1" t="s">
        <v>235</v>
      </c>
      <c r="E107" s="20" t="s">
        <v>1025</v>
      </c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</row>
    <row r="108" spans="1:11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</row>
    <row r="109" spans="1:11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</row>
    <row r="110" spans="1:11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</row>
    <row r="111" spans="1:11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</row>
    <row r="112" spans="1:11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</row>
    <row r="113" spans="1:11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</row>
    <row r="114" spans="1:11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</row>
    <row r="115" spans="1:11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</row>
    <row r="116" spans="1:11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</row>
    <row r="117" spans="1:11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</row>
    <row r="118" spans="1:11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</row>
    <row r="119" spans="1:11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</row>
    <row r="120" spans="1:11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</row>
    <row r="121" spans="1:11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</row>
    <row r="122" spans="1:11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</row>
    <row r="123" spans="1:11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</row>
    <row r="124" spans="1:11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</row>
    <row r="125" spans="1:11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</row>
    <row r="126" spans="1:11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</row>
    <row r="127" spans="1:11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</row>
    <row r="128" spans="1:11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</row>
    <row r="129" spans="1:11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</row>
    <row r="130" spans="1:11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</row>
    <row r="131" spans="1:11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</row>
    <row r="132" spans="1:11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</row>
    <row r="133" spans="1:11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</row>
    <row r="134" spans="1:11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</row>
    <row r="135" spans="1:11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</row>
    <row r="136" spans="1:11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</row>
    <row r="137" spans="1:11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</row>
    <row r="138" spans="1:11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</row>
    <row r="139" spans="1:11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</row>
    <row r="140" spans="1:11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</row>
    <row r="141" spans="1:11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</row>
    <row r="142" spans="1:11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</row>
    <row r="143" spans="1:11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</row>
    <row r="144" spans="1:11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</row>
    <row r="145" spans="1:11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</row>
    <row r="146" spans="1:11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</row>
    <row r="147" spans="1:11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</row>
    <row r="148" spans="1:115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</row>
    <row r="149" spans="1:11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</row>
    <row r="150" spans="1:11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</row>
    <row r="151" spans="1:11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</row>
    <row r="152" spans="1:11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</row>
    <row r="153" spans="1:11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</row>
    <row r="154" spans="1:11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</row>
    <row r="155" spans="1:11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</row>
    <row r="156" spans="1:11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</row>
    <row r="157" spans="1:11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</row>
    <row r="158" spans="1:11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</row>
    <row r="159" spans="1:11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</row>
    <row r="160" spans="1:11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</row>
    <row r="161" spans="1:11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</row>
    <row r="162" spans="1:11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</row>
    <row r="163" spans="1:11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</row>
    <row r="164" spans="1:11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</row>
    <row r="165" spans="1:11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</row>
    <row r="166" spans="1:11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</row>
    <row r="167" spans="1:11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</row>
    <row r="168" spans="1:11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</row>
    <row r="169" spans="1:11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</row>
    <row r="170" spans="1:11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</row>
    <row r="171" spans="1:11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</row>
    <row r="172" spans="1:11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</row>
    <row r="173" spans="1:11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</row>
    <row r="174" spans="1:11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</row>
    <row r="175" spans="1:11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</row>
    <row r="176" spans="1:11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</row>
    <row r="177" spans="1:11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</row>
    <row r="178" spans="1:11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</row>
    <row r="179" spans="1:11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</row>
    <row r="180" spans="1:11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</row>
    <row r="181" spans="1:11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</row>
    <row r="182" spans="1:11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</row>
    <row r="183" spans="1:11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</row>
    <row r="184" spans="1:11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</row>
    <row r="185" spans="1:11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</row>
    <row r="186" spans="1:11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</row>
    <row r="187" spans="1:11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</row>
    <row r="188" spans="1:11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</row>
    <row r="189" spans="1:11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</row>
    <row r="190" spans="1:11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</row>
    <row r="191" spans="1:11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</row>
    <row r="192" spans="1:11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</row>
    <row r="193" spans="1:11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</row>
    <row r="194" spans="1:11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</row>
    <row r="195" spans="1:11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</row>
    <row r="196" spans="1:11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</row>
    <row r="197" spans="1:11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</row>
    <row r="198" spans="1:11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</row>
    <row r="199" spans="1:11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</row>
    <row r="200" spans="1:11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</row>
    <row r="201" spans="1:11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</row>
    <row r="202" spans="1:11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</row>
    <row r="203" spans="1:11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</row>
    <row r="204" spans="1:11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</row>
    <row r="205" spans="1:11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</row>
    <row r="206" spans="1:11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</row>
    <row r="207" spans="1:11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</row>
    <row r="208" spans="1:11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</row>
    <row r="209" spans="1:11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</row>
    <row r="210" spans="1:11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</row>
    <row r="211" spans="1:11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</row>
    <row r="212" spans="1:11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</row>
    <row r="213" spans="1:11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</row>
    <row r="214" spans="1:11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</row>
    <row r="215" spans="1:11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</row>
    <row r="216" spans="1:11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</row>
    <row r="217" spans="1:11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</row>
    <row r="218" spans="1:11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</row>
    <row r="219" spans="1:11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</row>
    <row r="220" spans="1:11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</row>
    <row r="221" spans="1:11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</row>
    <row r="222" spans="1:11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</row>
    <row r="223" spans="1:11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</row>
    <row r="224" spans="1:11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</row>
    <row r="225" spans="1:11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</row>
    <row r="226" spans="1:11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</row>
    <row r="227" spans="1:11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</row>
    <row r="228" spans="1:11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</row>
    <row r="229" spans="1:115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</row>
    <row r="230" spans="1:115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</row>
    <row r="231" spans="1:115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</row>
    <row r="232" spans="1:11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</row>
    <row r="233" spans="1:11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</row>
    <row r="234" spans="1:11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</row>
    <row r="235" spans="1:11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</row>
    <row r="236" spans="1:11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</row>
    <row r="237" spans="1:11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</row>
    <row r="238" spans="1:11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</row>
    <row r="239" spans="1:11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</row>
    <row r="240" spans="1:11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</row>
    <row r="241" spans="1:11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</row>
    <row r="242" spans="1:11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</row>
    <row r="243" spans="1:11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</row>
    <row r="244" spans="1:11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</row>
    <row r="245" spans="1:11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</row>
    <row r="246" spans="1:11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</row>
    <row r="247" spans="1:11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</row>
    <row r="248" spans="1:11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</row>
    <row r="249" spans="1:11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</row>
    <row r="250" spans="1:11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</row>
    <row r="251" spans="1:11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</row>
    <row r="252" spans="1:11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</row>
    <row r="253" spans="1:11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</row>
    <row r="254" spans="1:11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</row>
    <row r="255" spans="1:11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</row>
    <row r="256" spans="1:11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</row>
    <row r="257" spans="1:11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</row>
    <row r="258" spans="1:11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</row>
    <row r="259" spans="1:11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</row>
    <row r="260" spans="1:11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</row>
  </sheetData>
  <mergeCells count="8">
    <mergeCell ref="F2:H2"/>
    <mergeCell ref="J2:L2"/>
    <mergeCell ref="N2:Q2"/>
    <mergeCell ref="N12:P12"/>
    <mergeCell ref="P55:T55"/>
    <mergeCell ref="F15:I15"/>
    <mergeCell ref="Q15:T15"/>
    <mergeCell ref="F29:N29"/>
  </mergeCells>
  <dataValidations count="46">
    <dataValidation type="list" showInputMessage="1" showErrorMessage="1" sqref="O4 Q4" xr:uid="{A51B6E5D-8086-4219-8FFA-4E81BFD16FA7}">
      <formula1>$BR$1:$BR$3</formula1>
    </dataValidation>
    <dataValidation type="list" showInputMessage="1" showErrorMessage="1" sqref="O5 Q5" xr:uid="{641D4C8A-3B12-4BDB-8706-BB6C0181ACBE}">
      <formula1>$BS$1:$BS$3</formula1>
    </dataValidation>
    <dataValidation type="list" showInputMessage="1" showErrorMessage="1" sqref="O6 Q6" xr:uid="{BE15A124-E1F6-4B04-9E4C-8589D1551923}">
      <formula1>$BT$1:$BT$3</formula1>
    </dataValidation>
    <dataValidation type="list" showInputMessage="1" showErrorMessage="1" sqref="O7 Q7" xr:uid="{B6DB8789-E048-4694-BA43-647DF90C5FB2}">
      <formula1>$BU$1:$BU$3</formula1>
    </dataValidation>
    <dataValidation type="list" showInputMessage="1" showErrorMessage="1" sqref="O8 Q8" xr:uid="{D5BF1A67-FEF8-49DE-8F8F-40989DCC4A0C}">
      <formula1>$BV$1:$BV$5</formula1>
    </dataValidation>
    <dataValidation type="list" showInputMessage="1" showErrorMessage="1" sqref="O9 Q9" xr:uid="{A4EF2DB3-C25E-4383-835F-6D22E06CD09B}">
      <formula1>$BW$1:$BW$2</formula1>
    </dataValidation>
    <dataValidation type="list" showInputMessage="1" showErrorMessage="1" sqref="O14" xr:uid="{84DB1069-79A4-453A-B417-6FFF8B754585}">
      <formula1>$BX$1:$BX$2</formula1>
    </dataValidation>
    <dataValidation type="list" showInputMessage="1" showErrorMessage="1" sqref="O15" xr:uid="{E8F2273D-83C3-42D1-ACAE-E4C870454796}">
      <formula1>$BY$1:$BY$2</formula1>
    </dataValidation>
    <dataValidation type="list" showInputMessage="1" showErrorMessage="1" sqref="O16" xr:uid="{10140A04-FC34-4243-B277-E43C3617329D}">
      <formula1>$BZ$1:$BZ$2</formula1>
    </dataValidation>
    <dataValidation type="list" allowBlank="1" showInputMessage="1" showErrorMessage="1" sqref="G24 G25" xr:uid="{A277D9B1-2C59-4C28-B9FF-6ED1A5DC13A7}">
      <formula1>$BI$1:$BI$2</formula1>
    </dataValidation>
    <dataValidation type="list" allowBlank="1" showInputMessage="1" showErrorMessage="1" sqref="H47 K47 H48 K48 H49 K49 H50 K50 H51 K51 H52 K52 H53 K53 H54 K54" xr:uid="{66203020-92F1-4CE3-A6CD-E315C502FBCA}">
      <formula1>$DJ$1:$DJ$2</formula1>
    </dataValidation>
    <dataValidation type="list" allowBlank="1" showInputMessage="1" showErrorMessage="1" sqref="I47 L47 I48 L48 I49 L49 I50 L50 I51 L51 I52 L52 I53 L53 I54 L54" xr:uid="{EB5F66A0-8997-4C48-9E25-704DF9E06ECB}">
      <formula1>$DK$1:$DK$2</formula1>
    </dataValidation>
    <dataValidation type="list" allowBlank="1" showInputMessage="1" showErrorMessage="1" sqref="B8" xr:uid="{21CED2F9-5CA2-49C0-A78C-CA6D6BBAB681}">
      <formula1>$CB$1:$CB$2</formula1>
    </dataValidation>
    <dataValidation type="list" allowBlank="1" showInputMessage="1" showErrorMessage="1" sqref="B5" xr:uid="{3DC4F974-EB46-4BDA-8329-9810AC78B13B}">
      <formula1>$CC$1:$CC$2</formula1>
    </dataValidation>
    <dataValidation type="list" allowBlank="1" showInputMessage="1" showErrorMessage="1" sqref="B9" xr:uid="{5F5141EA-A3F8-429F-A09F-967A6DD811F1}">
      <formula1>$CD$1:$CD$3</formula1>
    </dataValidation>
    <dataValidation type="list" allowBlank="1" showInputMessage="1" showErrorMessage="1" sqref="B21" xr:uid="{0C88806B-C5F7-45B4-B910-669777D8B366}">
      <formula1>$CE$1:$CE$2</formula1>
    </dataValidation>
    <dataValidation type="list" allowBlank="1" showInputMessage="1" showErrorMessage="1" sqref="B26" xr:uid="{3AE6FC37-8E0A-479D-B20F-1060D4D06E08}">
      <formula1>$CF$1:$CF$2</formula1>
    </dataValidation>
    <dataValidation type="list" allowBlank="1" showInputMessage="1" showErrorMessage="1" sqref="B48" xr:uid="{FF314DD6-52E3-412D-AA32-0A40C5D3C943}">
      <formula1>$CG$1:$CG$2</formula1>
    </dataValidation>
    <dataValidation type="list" allowBlank="1" showInputMessage="1" showErrorMessage="1" sqref="B33" xr:uid="{40263E97-3E97-4C02-9DDD-59EE2419ACCA}">
      <formula1>$CH$1:$CH$2</formula1>
    </dataValidation>
    <dataValidation type="list" allowBlank="1" showInputMessage="1" showErrorMessage="1" sqref="B49" xr:uid="{59931D4C-378A-42D8-BCCE-30927DE276CA}">
      <formula1>$CI$1:$CI$2</formula1>
    </dataValidation>
    <dataValidation type="list" allowBlank="1" showInputMessage="1" showErrorMessage="1" sqref="B50" xr:uid="{12BAE810-B98B-4E2A-A6E3-A1519067A6C6}">
      <formula1>$CJ$1:$CJ$3</formula1>
    </dataValidation>
    <dataValidation type="list" allowBlank="1" showInputMessage="1" showErrorMessage="1" sqref="B39" xr:uid="{0391C193-BB31-4712-A518-17FE3ED820FE}">
      <formula1>$CK$1:$CK$2</formula1>
    </dataValidation>
    <dataValidation type="list" allowBlank="1" showInputMessage="1" showErrorMessage="1" sqref="B60" xr:uid="{02FC7980-C55A-42E3-B78C-97F6C097DF36}">
      <formula1>$CL$1:$CL$2</formula1>
    </dataValidation>
    <dataValidation type="list" allowBlank="1" showInputMessage="1" showErrorMessage="1" sqref="B62" xr:uid="{660B2C9A-B71F-49D0-A0F5-3F1DC8A5CA2B}">
      <formula1>$CM$1:$CM$2</formula1>
    </dataValidation>
    <dataValidation type="list" allowBlank="1" showInputMessage="1" showErrorMessage="1" sqref="B63" xr:uid="{DDE61E32-E468-4627-B9BC-5A570A5C6576}">
      <formula1>$CN$1:$CN$2</formula1>
    </dataValidation>
    <dataValidation type="list" allowBlank="1" showInputMessage="1" showErrorMessage="1" sqref="B70" xr:uid="{15643BA4-D24F-458E-B9A2-B7524A4DBB66}">
      <formula1>$CO$1:$CO$2</formula1>
    </dataValidation>
    <dataValidation type="list" allowBlank="1" showInputMessage="1" showErrorMessage="1" sqref="B71" xr:uid="{551C420C-F963-4438-B7FD-61007234D487}">
      <formula1>$CP$1:$CP$2</formula1>
    </dataValidation>
    <dataValidation type="list" allowBlank="1" showInputMessage="1" showErrorMessage="1" sqref="B67" xr:uid="{DFDA266C-3702-4088-B49B-597D4DDDE41C}">
      <formula1>$CQ$1:$CQ$2</formula1>
    </dataValidation>
    <dataValidation type="list" allowBlank="1" showInputMessage="1" showErrorMessage="1" sqref="B68" xr:uid="{EAA5A1A2-ADFB-41A7-957B-C2E006D90582}">
      <formula1>$CR$1:$CR$2</formula1>
    </dataValidation>
    <dataValidation type="list" allowBlank="1" showInputMessage="1" showErrorMessage="1" sqref="B69" xr:uid="{FAB6D6E7-FBF4-467C-807A-C11AAE5171CD}">
      <formula1>$CS$1:$CS$2</formula1>
    </dataValidation>
    <dataValidation type="list" allowBlank="1" showInputMessage="1" showErrorMessage="1" sqref="B90" xr:uid="{568BB1BB-954C-44B3-BBB6-74AA5A4985DC}">
      <formula1>$CT$1:$CT$2</formula1>
    </dataValidation>
    <dataValidation type="list" allowBlank="1" showInputMessage="1" showErrorMessage="1" sqref="B91" xr:uid="{F2B65AD9-2C7A-4E99-9B8B-572C17E23878}">
      <formula1>$CU$1:$CU$2</formula1>
    </dataValidation>
    <dataValidation type="list" allowBlank="1" showInputMessage="1" showErrorMessage="1" sqref="B93" xr:uid="{CD6C2AA6-9812-4191-ACC8-1748D2E77941}">
      <formula1>$CV$1:$CV$2</formula1>
    </dataValidation>
    <dataValidation type="list" allowBlank="1" showInputMessage="1" showErrorMessage="1" sqref="B94" xr:uid="{2BAF237F-10CB-4583-B555-30F1140E70A0}">
      <formula1>$CW$1:$CW$2</formula1>
    </dataValidation>
    <dataValidation type="list" allowBlank="1" showInputMessage="1" showErrorMessage="1" sqref="B95" xr:uid="{3286E352-2DEE-47BB-BBF4-2E5191439C4B}">
      <formula1>$CX$1:$CX$2</formula1>
    </dataValidation>
    <dataValidation type="list" allowBlank="1" showInputMessage="1" showErrorMessage="1" sqref="B98" xr:uid="{7EBEF1DB-4929-4A96-8AC0-40487BA93F09}">
      <formula1>$CY$1:$CY$2</formula1>
    </dataValidation>
    <dataValidation type="list" allowBlank="1" showInputMessage="1" showErrorMessage="1" sqref="B99" xr:uid="{C7658401-5BED-4415-8200-F8636CE3B397}">
      <formula1>$CZ$1:$CZ$2</formula1>
    </dataValidation>
    <dataValidation type="list" allowBlank="1" showInputMessage="1" showErrorMessage="1" sqref="B100" xr:uid="{68092CF1-FBA4-49AB-A2F1-1B28BAA34ADC}">
      <formula1>$DA$1:$DA$2</formula1>
    </dataValidation>
    <dataValidation type="list" allowBlank="1" showInputMessage="1" showErrorMessage="1" sqref="B101" xr:uid="{41C7EE33-5F36-4617-A165-95A9801A265F}">
      <formula1>$DB$1:$DB$2</formula1>
    </dataValidation>
    <dataValidation type="list" allowBlank="1" showInputMessage="1" showErrorMessage="1" sqref="B102" xr:uid="{76E5A45E-67F9-4628-90B4-714645D6F0AB}">
      <formula1>$DC$1:$DC$2</formula1>
    </dataValidation>
    <dataValidation type="list" allowBlank="1" showInputMessage="1" showErrorMessage="1" sqref="B103" xr:uid="{58CEDFC7-3335-4B8B-86AB-BDA94DC0BF55}">
      <formula1>$DD$1:$DD$2</formula1>
    </dataValidation>
    <dataValidation type="list" showInputMessage="1" showErrorMessage="1" sqref="B66 B92" xr:uid="{2ADE2751-4001-400B-8406-AFC4BE0ADB07}">
      <formula1>$DE$1:$DE$21</formula1>
    </dataValidation>
    <dataValidation type="list" showInputMessage="1" showErrorMessage="1" sqref="Q60 Q57:R57" xr:uid="{9104D29E-5AAF-46E7-9BCC-9AF6160F3B4A}">
      <formula1>$DF$1:$DF$2</formula1>
    </dataValidation>
    <dataValidation type="list" showInputMessage="1" showErrorMessage="1" sqref="Q58:R58" xr:uid="{DD966569-C06A-4196-9ED8-AF59B25D3F5D}">
      <formula1>$DG$1:$DG$2</formula1>
    </dataValidation>
    <dataValidation type="list" showInputMessage="1" showErrorMessage="1" sqref="R65" xr:uid="{96696862-EFCA-43FD-A8C5-373BBA4E1DC6}">
      <formula1>$DH$1:$DH$5</formula1>
    </dataValidation>
    <dataValidation type="list" showInputMessage="1" showErrorMessage="1" sqref="R66" xr:uid="{3D321A5C-FB1D-441F-A2FE-C4DD9A822411}">
      <formula1>$DI$1:$DI$3</formula1>
    </dataValidation>
  </dataValidations>
  <hyperlinks>
    <hyperlink ref="E5" location="'Справка'!A285" display="Подробнее" xr:uid="{FFEBA83F-9798-4EA1-B0D3-B0D730043979}"/>
    <hyperlink ref="E8" location="'Справка'!A293" display="Подробнее" xr:uid="{4FF1BD56-9AC3-46D9-8785-88810B160665}"/>
    <hyperlink ref="E9" location="'Справка'!A301" display="Подробнее" xr:uid="{4956773F-1D55-4AB8-82D5-F16D6C5148D1}"/>
    <hyperlink ref="E10" location="'Справка'!A307" display="Подробнее" xr:uid="{06015C66-970F-4FB5-A1B4-06730FC12077}"/>
    <hyperlink ref="E11" location="'Справка'!A316" display="Подробнее" xr:uid="{77094D72-DC27-4D66-B9FE-8306EB15A122}"/>
    <hyperlink ref="E12" location="'Справка'!A323" display="Подробнее" xr:uid="{E84FA5B2-3649-4BD8-9F64-2E37C21DA96D}"/>
    <hyperlink ref="E13" location="'Справка'!A332" display="Подробнее" xr:uid="{4766CF3B-5ACB-4D57-A8E5-D64795001E55}"/>
    <hyperlink ref="E16" location="'Справка'!A341" display="Подробнее" xr:uid="{88AFB47D-2288-462A-81AD-4DB79BAEBD6C}"/>
    <hyperlink ref="E17" location="'Справка'!A349" display="Подробнее" xr:uid="{5DD4DD91-FB60-435C-9A59-622AB1D9E37C}"/>
    <hyperlink ref="E18" location="'Справка'!A357" display="Подробнее" xr:uid="{9ED574CD-D8F8-40DA-ADDD-3304989F812E}"/>
    <hyperlink ref="E19" location="'Справка'!A365" display="Подробнее" xr:uid="{0087048F-EBD8-4BE9-81A3-DD089FDAE5AD}"/>
    <hyperlink ref="E20" location="'Справка'!A373" display="Подробнее" xr:uid="{46DF22CF-D8BD-438A-80AF-91CF8999AF62}"/>
    <hyperlink ref="E21" location="'Справка'!A381" display="Подробнее" xr:uid="{8C166F43-CE9A-4348-A5D6-0CFEC0739063}"/>
    <hyperlink ref="E22" location="'Справка'!A389" display="Подробнее" xr:uid="{FA5886F2-8506-468E-A440-9C60A1B9BACE}"/>
    <hyperlink ref="E23" location="'Справка'!A397" display="Подробнее" xr:uid="{9D7F94B0-5398-45A8-95F7-A47C54B8D05E}"/>
    <hyperlink ref="E26" location="'Справка'!A404" display="Подробнее" xr:uid="{FEBACC09-075B-4146-901F-1851726D79FE}"/>
    <hyperlink ref="E27" location="'Справка'!A413" display="Подробнее" xr:uid="{FF44565A-A457-4E32-BE8A-58E6C1418933}"/>
    <hyperlink ref="E28" location="'Справка'!A421" display="Подробнее" xr:uid="{196ECB5A-12E1-4059-8B7B-783F71F34623}"/>
    <hyperlink ref="E29" location="'Справка'!A429" display="Подробнее" xr:uid="{A1065150-4B2D-4AA5-BF21-95FE95E63E7A}"/>
    <hyperlink ref="E30" location="'Справка'!A437" display="Подробнее" xr:uid="{73083AB6-0E52-40C9-9B72-D360954A5309}"/>
    <hyperlink ref="E33" location="'Справка'!A444" display="Подробнее" xr:uid="{E4391B93-3F92-49AD-8DD3-7D780E70F6CF}"/>
    <hyperlink ref="E34" location="'Справка'!A450" display="Подробнее" xr:uid="{A0393D81-335D-4D55-B707-781EDF97C6C8}"/>
    <hyperlink ref="E35" location="'Справка'!A456" display="Подробнее" xr:uid="{C20232CF-3FF0-4959-9551-42789601362E}"/>
    <hyperlink ref="E36" location="'Справка'!A462" display="Подробнее" xr:uid="{03492AEF-5A8C-4877-A5FD-D55A741B2441}"/>
    <hyperlink ref="E37" location="'Справка'!A471" display="Подробнее" xr:uid="{BCD1411A-BE3C-4C44-8531-6F3A62441DDD}"/>
    <hyperlink ref="E38" location="'Справка'!A480" display="Подробнее" xr:uid="{C98FFC5B-0D04-4868-886B-39D8CEF7010B}"/>
    <hyperlink ref="E39" location="'Справка'!A489" display="Подробнее" xr:uid="{A1AB2E88-27BB-4FC0-A74A-3445BDEAA891}"/>
    <hyperlink ref="E40" location="'Справка'!A495" display="Подробнее" xr:uid="{CC14248C-B855-44BE-AB61-828AE89BC864}"/>
    <hyperlink ref="E41" location="'Справка'!A502" display="Подробнее" xr:uid="{4B8C1DDB-4AE1-4E67-B32B-33A40FC27D9E}"/>
    <hyperlink ref="E42" location="'Справка'!A509" display="Подробнее" xr:uid="{37D96EDA-7840-4E04-9DA5-28CF1350B312}"/>
    <hyperlink ref="E43" location="'Справка'!A516" display="Подробнее" xr:uid="{C4326728-3DFE-4072-89CD-4F0DC995B82C}"/>
    <hyperlink ref="E44" location="'Справка'!A524" display="Подробнее" xr:uid="{EC60FEFE-85E8-4057-9628-A5FC1530F642}"/>
    <hyperlink ref="E45" location="'Справка'!A530" display="Подробнее" xr:uid="{5A98E545-3AE2-4BC8-8C7E-0647D406A250}"/>
    <hyperlink ref="E48" location="'Справка'!A537" display="Подробнее" xr:uid="{515EC55B-5E1D-4205-8327-AC531C405DAC}"/>
    <hyperlink ref="E49" location="'Справка'!A544" display="Подробнее" xr:uid="{F8F844BF-5244-4A2A-A3AC-C1965AC4E86B}"/>
    <hyperlink ref="E50" location="'Справка'!A553" display="Подробнее" xr:uid="{02B2C2BE-8414-4366-914C-2984FEE2DF14}"/>
    <hyperlink ref="E51" location="'Справка'!A562" display="Подробнее" xr:uid="{8FDF8C21-0137-40CC-B603-8EC9E276653A}"/>
    <hyperlink ref="E52" location="'Справка'!A569" display="Подробнее" xr:uid="{A97C22F6-2F1B-4F76-80BE-9413D21B2FA2}"/>
    <hyperlink ref="E53" location="'Справка'!A576" display="Подробнее" xr:uid="{EB38D09F-1CEC-443F-87A9-B6C2DEAC22C1}"/>
    <hyperlink ref="E54" location="'Справка'!A583" display="Подробнее" xr:uid="{A4844D48-A825-45A5-AF5D-43B396561B59}"/>
    <hyperlink ref="E55" location="'Справка'!A590" display="Подробнее" xr:uid="{7891EA98-6C80-4689-94EC-D397FF2EE843}"/>
    <hyperlink ref="E56" location="'Справка'!A599" display="Подробнее" xr:uid="{0704C37D-E943-4A48-B11D-BC9F2DFB662C}"/>
    <hyperlink ref="E57" location="'Справка'!A606" display="Подробнее" xr:uid="{ADE44644-EA7E-46D5-899E-18496C6DA2D4}"/>
    <hyperlink ref="E60" location="'Справка'!A614" display="Подробнее" xr:uid="{20070204-F883-4D55-A8E0-92F6B31FB2E8}"/>
    <hyperlink ref="E61" location="'Справка'!A621" display="Подробнее" xr:uid="{7F38AECF-9484-4C1F-A5B3-7D74411C4D09}"/>
    <hyperlink ref="E62" location="'Справка'!A630" display="Подробнее" xr:uid="{DA0FECB5-857F-4630-8238-3F00AC3FF730}"/>
    <hyperlink ref="E63" location="'Справка'!A643" display="Подробнее" xr:uid="{CCC35755-4CA7-430E-9551-6242F5D3BE9A}"/>
    <hyperlink ref="E66" location="'Справка'!A655" display="Подробнее" xr:uid="{50811982-EF2C-4FF9-BA0A-46BE93E98168}"/>
    <hyperlink ref="E67" location="'Справка'!A662" display="Подробнее" xr:uid="{91ABAAE9-A34A-4012-B4BF-2983A39A588E}"/>
    <hyperlink ref="E68" location="'Справка'!A668" display="Подробнее" xr:uid="{E7133E30-346D-4BB6-8640-BD5A4B8010AE}"/>
    <hyperlink ref="E69" location="'Справка'!A674" display="Подробнее" xr:uid="{64ABE63E-FF02-419E-9B0F-3BD3B79E3B90}"/>
    <hyperlink ref="E70" location="'Справка'!A680" display="Подробнее" xr:uid="{38A3A470-A10F-4B73-BE82-9B6F67394B79}"/>
    <hyperlink ref="E71" location="'Справка'!A686" display="Подробнее" xr:uid="{EF7D0909-CF6D-4C21-9EE9-A2E4300CCC31}"/>
    <hyperlink ref="E72" location="'Справка'!A692" display="Подробнее" xr:uid="{5C5CBA46-CA3C-445D-88CC-F6629EAE70BD}"/>
    <hyperlink ref="E73" location="'Справка'!A697" display="Подробнее" xr:uid="{0ACE290C-693A-4FF1-8802-F57692649693}"/>
    <hyperlink ref="E74" location="'Справка'!A702" display="Подробнее" xr:uid="{91F89AF9-AE19-4804-A060-FED670A3CBD0}"/>
    <hyperlink ref="E75" location="'Справка'!A707" display="Подробнее" xr:uid="{BD61495F-A652-4892-ADF2-97F740A14147}"/>
    <hyperlink ref="E76" location="'Справка'!A712" display="Подробнее" xr:uid="{7ADA53EE-57BA-486E-9154-DD344CD4F9B6}"/>
    <hyperlink ref="E77" location="'Справка'!A717" display="Подробнее" xr:uid="{4B88738D-39AF-429A-A0A5-C266550DEBDF}"/>
    <hyperlink ref="E78" location="'Справка'!A722" display="Подробнее" xr:uid="{D820A72B-44A9-482F-AC03-9DAF3ABB6F3A}"/>
    <hyperlink ref="E79" location="'Справка'!A726" display="Подробнее" xr:uid="{B9CB61BE-0FBE-43E5-959F-E3D1ABBE7B5D}"/>
    <hyperlink ref="E80" location="'Справка'!A730" display="Подробнее" xr:uid="{A4E9A3D4-8D0D-4164-BFD5-CF44FE316FF3}"/>
    <hyperlink ref="E81" location="'Справка'!A734" display="Подробнее" xr:uid="{9AB7878C-6B59-4CA5-8AF4-D844B72D2B3E}"/>
    <hyperlink ref="E82" location="'Справка'!A738" display="Подробнее" xr:uid="{05308714-773B-4DE6-8BDD-69C07E961A4A}"/>
    <hyperlink ref="E85" location="'Справка'!A742" display="Подробнее" xr:uid="{B1E40866-2301-444A-A959-66E871A410A9}"/>
    <hyperlink ref="E86" location="'Справка'!A749" display="Подробнее" xr:uid="{86B18BB1-80EA-41FB-83EC-5788A7D8B965}"/>
    <hyperlink ref="E87" location="'Справка'!A755" display="Подробнее" xr:uid="{3C191EBF-60F3-449F-9C2A-94D5D6FFC0A5}"/>
    <hyperlink ref="E90" location="'Справка'!A763" display="Подробнее" xr:uid="{299F7B5C-FB90-4F15-9C49-5A6CCEEBF3B8}"/>
    <hyperlink ref="E91" location="'Справка'!A768" display="Подробнее" xr:uid="{2AC1B12E-5A9A-4C13-B221-CF7371D95252}"/>
    <hyperlink ref="E92" location="'Справка'!A774" display="Подробнее" xr:uid="{19D4C2EE-9DFE-4ADE-B50A-AAA9A72058C2}"/>
    <hyperlink ref="E93" location="'Справка'!A780" display="Подробнее" xr:uid="{FCAB63B5-180D-4121-9285-F018ADEF0395}"/>
    <hyperlink ref="E94" location="'Справка'!A786" display="Подробнее" xr:uid="{FC5A0CEC-E574-42A3-B355-879EAF1AC3C6}"/>
    <hyperlink ref="E95" location="'Справка'!A792" display="Подробнее" xr:uid="{22DE86AF-A057-4C36-B2F9-BC69CB7D3BCA}"/>
    <hyperlink ref="E96" location="'Справка'!A798" display="Подробнее" xr:uid="{C288425D-777B-4EB0-9ED7-9ED0C15503DF}"/>
    <hyperlink ref="E97" location="'Справка'!A804" display="Подробнее" xr:uid="{C9CB48BD-070E-4DC3-9112-DFCFCFFCF39E}"/>
    <hyperlink ref="E98" location="'Справка'!A809" display="Подробнее" xr:uid="{AC667AA2-8A41-4AAA-A9CB-96344C9DB82F}"/>
    <hyperlink ref="E99" location="'Справка'!A814" display="Подробнее" xr:uid="{A3191DC3-707F-4BFE-912E-8925A8818759}"/>
    <hyperlink ref="E100" location="'Справка'!A819" display="Подробнее" xr:uid="{D87B25E9-F789-447E-8DDF-B010CB3493F7}"/>
    <hyperlink ref="E101" location="'Справка'!A824" display="Подробнее" xr:uid="{4008822D-7EEF-4D97-9639-58EEA181272F}"/>
    <hyperlink ref="E102" location="'Справка'!A829" display="Подробнее" xr:uid="{326839A4-0470-4580-85BC-2D0A90CF34F3}"/>
    <hyperlink ref="E103" location="'Справка'!A834" display="Подробнее" xr:uid="{4962CC2B-079B-4E5B-94BC-C8D449988EAF}"/>
    <hyperlink ref="E104" location="'Справка'!A840" display="Подробнее" xr:uid="{D5F1155E-A8C5-43C8-A0FB-79AF1085DF48}"/>
    <hyperlink ref="E105" location="'Справка'!A846" display="Подробнее" xr:uid="{8CFD4B97-E19A-4C1F-A245-F21513F588E1}"/>
    <hyperlink ref="E106" location="'Справка'!A852" display="Подробнее" xr:uid="{864B7853-73D6-45BA-B840-D479327A7C42}"/>
    <hyperlink ref="E107" location="'Справка'!A858" display="Подробнее" xr:uid="{34BDC456-7319-4B4C-A11D-1CC8B62932AB}"/>
    <hyperlink ref="R2" location="'Справка'!A168" display="Подробнее" xr:uid="{25F797CF-090C-4441-8702-770FAA286866}"/>
    <hyperlink ref="J17" location="'Справка'!A864" display="Подробнее" xr:uid="{7CCD38A4-A1E0-4F48-9FAB-91F05EA2E99F}"/>
    <hyperlink ref="U17" location="'Справка'!A913" display="Подробнее" xr:uid="{DE0547BF-3ACA-4C95-BB49-1CFE21E60C07}"/>
    <hyperlink ref="J18" location="'Справка'!A870" display="Подробнее" xr:uid="{DE48EF10-0F3F-47E5-A8AE-6A22600FA451}"/>
    <hyperlink ref="U18" location="'Справка'!A921" display="Подробнее" xr:uid="{E5232185-2338-4987-B171-3BECD2CEBA3F}"/>
    <hyperlink ref="J19" location="'Справка'!A876" display="Подробнее" xr:uid="{5D262C29-5FA7-4E7A-8494-BCDABD0E54F8}"/>
    <hyperlink ref="U19" location="'Справка'!A929" display="Подробнее" xr:uid="{CC783977-6BA1-4ECC-A449-4E8DB2ED84B2}"/>
    <hyperlink ref="J20" location="'Справка'!A882" display="Подробнее" xr:uid="{87BB31A3-F31F-4B7B-B4FE-54B18E6723BC}"/>
    <hyperlink ref="U20" location="'Справка'!A937" display="Подробнее" xr:uid="{B5019F3B-FBA5-482B-9494-8797C769C732}"/>
    <hyperlink ref="U21" location="'Справка'!A945" display="Подробнее" xr:uid="{1CFBF737-EF88-4BB6-A7DC-FDF6251BCC32}"/>
    <hyperlink ref="J22" location="'Справка'!A888" display="Подробнее" xr:uid="{CCD29741-1479-4BB8-B60E-806D70C5DC80}"/>
    <hyperlink ref="U22" location="'Справка'!A953" display="Подробнее" xr:uid="{C5BD7179-1575-4652-8A3D-8471FE469ABD}"/>
    <hyperlink ref="J23" location="'Справка'!A894" display="Подробнее" xr:uid="{67ED0671-1987-4ACC-A4C9-5FB12829081B}"/>
    <hyperlink ref="J24" location="'Справка'!A900" display="Подробнее" xr:uid="{C663D924-1E61-4122-9770-BA06E485D18A}"/>
    <hyperlink ref="J25" location="'Справка'!A907" display="Подробнее" xr:uid="{4E1C9C5B-3BF1-457F-B7DC-1F5413BE3CBF}"/>
    <hyperlink ref="F2" location="'Справка'!A187" display="Точки диаграммы бетона (Подробнее)" xr:uid="{0E9A5CF0-A86A-44F3-9CB4-DA573101F1D6}"/>
    <hyperlink ref="J2" location="'Справка'!A204" display="Точки диаграммы арматуры (Подробнее)" xr:uid="{79D00D38-8EF5-4077-9BF9-764FD96820B6}"/>
    <hyperlink ref="N2" location="'Справка'!A168" display="Units (Подробнее)" xr:uid="{6EC9FB26-A8F0-4543-9260-7AEF817E61F9}"/>
    <hyperlink ref="N12" location="'Справка'!A178" display="Sign convention (Подробнее)" xr:uid="{A309D402-8652-493C-8B57-247F0B1F4065}"/>
    <hyperlink ref="F30" location="'Справка'!A219" display="ГЕОМЕТРИЯ (Подробнее)" xr:uid="{38B2CFDE-A665-4300-A387-5E30A6DC9F6E}"/>
    <hyperlink ref="P55" location="'Справка'!A211" display="[Аннотации схемы] (Подробнее)" xr:uid="{88947D43-5F3E-4D47-854A-47809ADB04E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3C583-89A9-4318-A4B4-B4E9FB1FD16D}">
  <sheetPr codeName="Лист2"/>
  <dimension ref="A1:F961"/>
  <sheetViews>
    <sheetView topLeftCell="A365" workbookViewId="0">
      <selection activeCell="A365" sqref="A365"/>
    </sheetView>
  </sheetViews>
  <sheetFormatPr defaultRowHeight="12.75" x14ac:dyDescent="0.2"/>
  <cols>
    <col min="1" max="1" width="34.7109375" style="12" customWidth="1"/>
    <col min="2" max="2" width="118.7109375" style="12" customWidth="1"/>
    <col min="3" max="4" width="18.7109375" style="12" customWidth="1"/>
    <col min="5" max="6" width="26.7109375" style="12" customWidth="1"/>
    <col min="7" max="16384" width="9.140625" style="11"/>
  </cols>
  <sheetData>
    <row r="1" spans="1:6" ht="20.25" x14ac:dyDescent="0.2">
      <c r="A1" s="29" t="s">
        <v>407</v>
      </c>
      <c r="B1" s="29"/>
      <c r="C1" s="29"/>
      <c r="D1" s="29"/>
      <c r="E1" s="29"/>
      <c r="F1" s="29"/>
    </row>
    <row r="2" spans="1:6" x14ac:dyDescent="0.2">
      <c r="A2" s="27" t="s">
        <v>408</v>
      </c>
      <c r="B2" s="27"/>
      <c r="C2" s="27"/>
      <c r="D2" s="27"/>
      <c r="E2" s="27"/>
      <c r="F2" s="27"/>
    </row>
    <row r="3" spans="1:6" x14ac:dyDescent="0.2">
      <c r="A3" s="27" t="s">
        <v>409</v>
      </c>
      <c r="B3" s="27"/>
      <c r="C3" s="27"/>
      <c r="D3" s="27"/>
      <c r="E3" s="27"/>
      <c r="F3" s="27"/>
    </row>
    <row r="4" spans="1:6" x14ac:dyDescent="0.2">
      <c r="A4" s="13"/>
      <c r="B4" s="13"/>
      <c r="C4" s="13"/>
      <c r="D4" s="13"/>
      <c r="E4" s="13"/>
      <c r="F4" s="13"/>
    </row>
    <row r="5" spans="1:6" ht="16.5" x14ac:dyDescent="0.2">
      <c r="A5" s="26" t="s">
        <v>410</v>
      </c>
      <c r="B5" s="26"/>
      <c r="C5" s="26"/>
      <c r="D5" s="26"/>
      <c r="E5" s="26"/>
      <c r="F5" s="26"/>
    </row>
    <row r="6" spans="1:6" x14ac:dyDescent="0.2">
      <c r="A6" s="27" t="s">
        <v>411</v>
      </c>
      <c r="B6" s="27"/>
      <c r="C6" s="27"/>
      <c r="D6" s="27"/>
      <c r="E6" s="27"/>
      <c r="F6" s="27"/>
    </row>
    <row r="7" spans="1:6" x14ac:dyDescent="0.2">
      <c r="A7" s="27" t="s">
        <v>412</v>
      </c>
      <c r="B7" s="27"/>
      <c r="C7" s="27"/>
      <c r="D7" s="27"/>
      <c r="E7" s="27"/>
      <c r="F7" s="27"/>
    </row>
    <row r="8" spans="1:6" x14ac:dyDescent="0.2">
      <c r="A8" s="27" t="s">
        <v>413</v>
      </c>
      <c r="B8" s="27"/>
      <c r="C8" s="27"/>
      <c r="D8" s="27"/>
      <c r="E8" s="27"/>
      <c r="F8" s="27"/>
    </row>
    <row r="9" spans="1:6" x14ac:dyDescent="0.2">
      <c r="A9" s="27" t="s">
        <v>414</v>
      </c>
      <c r="B9" s="27"/>
      <c r="C9" s="27"/>
      <c r="D9" s="27"/>
      <c r="E9" s="27"/>
      <c r="F9" s="27"/>
    </row>
    <row r="10" spans="1:6" x14ac:dyDescent="0.2">
      <c r="A10" s="27" t="s">
        <v>415</v>
      </c>
      <c r="B10" s="27"/>
      <c r="C10" s="27"/>
      <c r="D10" s="27"/>
      <c r="E10" s="27"/>
      <c r="F10" s="27"/>
    </row>
    <row r="11" spans="1:6" x14ac:dyDescent="0.2">
      <c r="A11" s="27" t="s">
        <v>416</v>
      </c>
      <c r="B11" s="27"/>
      <c r="C11" s="27"/>
      <c r="D11" s="27"/>
      <c r="E11" s="27"/>
      <c r="F11" s="27"/>
    </row>
    <row r="12" spans="1:6" ht="42" customHeight="1" x14ac:dyDescent="0.2">
      <c r="A12" s="28"/>
      <c r="B12" s="28"/>
      <c r="C12" s="28"/>
      <c r="D12" s="28"/>
      <c r="E12" s="28"/>
      <c r="F12" s="28"/>
    </row>
    <row r="13" spans="1:6" x14ac:dyDescent="0.2">
      <c r="A13" s="13"/>
      <c r="B13" s="13"/>
      <c r="C13" s="13"/>
      <c r="D13" s="13"/>
      <c r="E13" s="13"/>
      <c r="F13" s="13"/>
    </row>
    <row r="14" spans="1:6" ht="16.5" x14ac:dyDescent="0.2">
      <c r="A14" s="26" t="s">
        <v>417</v>
      </c>
      <c r="B14" s="26"/>
      <c r="C14" s="26"/>
      <c r="D14" s="26"/>
      <c r="E14" s="26"/>
      <c r="F14" s="26"/>
    </row>
    <row r="15" spans="1:6" x14ac:dyDescent="0.2">
      <c r="A15" s="27" t="s">
        <v>418</v>
      </c>
      <c r="B15" s="27"/>
      <c r="C15" s="27"/>
      <c r="D15" s="27"/>
      <c r="E15" s="27"/>
      <c r="F15" s="27"/>
    </row>
    <row r="16" spans="1:6" ht="42" customHeight="1" x14ac:dyDescent="0.2">
      <c r="A16" s="28"/>
      <c r="B16" s="28"/>
      <c r="C16" s="28"/>
      <c r="D16" s="28"/>
      <c r="E16" s="28"/>
      <c r="F16" s="28"/>
    </row>
    <row r="17" spans="1:6" x14ac:dyDescent="0.2">
      <c r="A17" s="27" t="s">
        <v>419</v>
      </c>
      <c r="B17" s="27"/>
      <c r="C17" s="27"/>
      <c r="D17" s="27"/>
      <c r="E17" s="27"/>
      <c r="F17" s="27"/>
    </row>
    <row r="18" spans="1:6" x14ac:dyDescent="0.2">
      <c r="A18" s="27" t="s">
        <v>420</v>
      </c>
      <c r="B18" s="27"/>
      <c r="C18" s="27"/>
      <c r="D18" s="27"/>
      <c r="E18" s="27"/>
      <c r="F18" s="27"/>
    </row>
    <row r="19" spans="1:6" x14ac:dyDescent="0.2">
      <c r="A19" s="27" t="s">
        <v>421</v>
      </c>
      <c r="B19" s="27"/>
      <c r="C19" s="27"/>
      <c r="D19" s="27"/>
      <c r="E19" s="27"/>
      <c r="F19" s="27"/>
    </row>
    <row r="20" spans="1:6" x14ac:dyDescent="0.2">
      <c r="A20" s="27" t="s">
        <v>422</v>
      </c>
      <c r="B20" s="27"/>
      <c r="C20" s="27"/>
      <c r="D20" s="27"/>
      <c r="E20" s="27"/>
      <c r="F20" s="27"/>
    </row>
    <row r="21" spans="1:6" x14ac:dyDescent="0.2">
      <c r="A21" s="27" t="s">
        <v>423</v>
      </c>
      <c r="B21" s="27"/>
      <c r="C21" s="27"/>
      <c r="D21" s="27"/>
      <c r="E21" s="27"/>
      <c r="F21" s="27"/>
    </row>
    <row r="22" spans="1:6" x14ac:dyDescent="0.2">
      <c r="A22" s="13"/>
      <c r="B22" s="13"/>
      <c r="C22" s="13"/>
      <c r="D22" s="13"/>
      <c r="E22" s="13"/>
      <c r="F22" s="13"/>
    </row>
    <row r="23" spans="1:6" ht="16.5" x14ac:dyDescent="0.2">
      <c r="A23" s="26" t="s">
        <v>424</v>
      </c>
      <c r="B23" s="26"/>
      <c r="C23" s="26"/>
      <c r="D23" s="26"/>
      <c r="E23" s="26"/>
      <c r="F23" s="26"/>
    </row>
    <row r="24" spans="1:6" x14ac:dyDescent="0.2">
      <c r="A24" s="27" t="s">
        <v>425</v>
      </c>
      <c r="B24" s="27"/>
      <c r="C24" s="27"/>
      <c r="D24" s="27"/>
      <c r="E24" s="27"/>
      <c r="F24" s="27"/>
    </row>
    <row r="25" spans="1:6" x14ac:dyDescent="0.2">
      <c r="A25" s="27" t="s">
        <v>426</v>
      </c>
      <c r="B25" s="27"/>
      <c r="C25" s="27"/>
      <c r="D25" s="27"/>
      <c r="E25" s="27"/>
      <c r="F25" s="27"/>
    </row>
    <row r="26" spans="1:6" ht="66" customHeight="1" x14ac:dyDescent="0.2">
      <c r="A26" s="28"/>
      <c r="B26" s="28"/>
      <c r="C26" s="28"/>
      <c r="D26" s="28"/>
      <c r="E26" s="28"/>
      <c r="F26" s="28"/>
    </row>
    <row r="27" spans="1:6" x14ac:dyDescent="0.2">
      <c r="A27" s="27" t="s">
        <v>427</v>
      </c>
      <c r="B27" s="27"/>
      <c r="C27" s="27"/>
      <c r="D27" s="27"/>
      <c r="E27" s="27"/>
      <c r="F27" s="27"/>
    </row>
    <row r="28" spans="1:6" x14ac:dyDescent="0.2">
      <c r="A28" s="27" t="s">
        <v>428</v>
      </c>
      <c r="B28" s="27"/>
      <c r="C28" s="27"/>
      <c r="D28" s="27"/>
      <c r="E28" s="27"/>
      <c r="F28" s="27"/>
    </row>
    <row r="29" spans="1:6" x14ac:dyDescent="0.2">
      <c r="A29" s="27" t="s">
        <v>429</v>
      </c>
      <c r="B29" s="27"/>
      <c r="C29" s="27"/>
      <c r="D29" s="27"/>
      <c r="E29" s="27"/>
      <c r="F29" s="27"/>
    </row>
    <row r="30" spans="1:6" x14ac:dyDescent="0.2">
      <c r="A30" s="27" t="s">
        <v>430</v>
      </c>
      <c r="B30" s="27"/>
      <c r="C30" s="27"/>
      <c r="D30" s="27"/>
      <c r="E30" s="27"/>
      <c r="F30" s="27"/>
    </row>
    <row r="31" spans="1:6" x14ac:dyDescent="0.2">
      <c r="A31" s="27" t="s">
        <v>431</v>
      </c>
      <c r="B31" s="27"/>
      <c r="C31" s="27"/>
      <c r="D31" s="27"/>
      <c r="E31" s="27"/>
      <c r="F31" s="27"/>
    </row>
    <row r="32" spans="1:6" x14ac:dyDescent="0.2">
      <c r="A32" s="13"/>
      <c r="B32" s="13"/>
      <c r="C32" s="13"/>
      <c r="D32" s="13"/>
      <c r="E32" s="13"/>
      <c r="F32" s="13"/>
    </row>
    <row r="33" spans="1:6" ht="16.5" x14ac:dyDescent="0.2">
      <c r="A33" s="26" t="s">
        <v>432</v>
      </c>
      <c r="B33" s="26"/>
      <c r="C33" s="26"/>
      <c r="D33" s="26"/>
      <c r="E33" s="26"/>
      <c r="F33" s="26"/>
    </row>
    <row r="34" spans="1:6" x14ac:dyDescent="0.2">
      <c r="A34" s="27" t="s">
        <v>433</v>
      </c>
      <c r="B34" s="27"/>
      <c r="C34" s="27"/>
      <c r="D34" s="27"/>
      <c r="E34" s="27"/>
      <c r="F34" s="27"/>
    </row>
    <row r="35" spans="1:6" x14ac:dyDescent="0.2">
      <c r="A35" s="27" t="s">
        <v>434</v>
      </c>
      <c r="B35" s="27"/>
      <c r="C35" s="27"/>
      <c r="D35" s="27"/>
      <c r="E35" s="27"/>
      <c r="F35" s="27"/>
    </row>
    <row r="36" spans="1:6" ht="42" customHeight="1" x14ac:dyDescent="0.2">
      <c r="A36" s="28"/>
      <c r="B36" s="28"/>
      <c r="C36" s="28"/>
      <c r="D36" s="28"/>
      <c r="E36" s="28"/>
      <c r="F36" s="28"/>
    </row>
    <row r="37" spans="1:6" x14ac:dyDescent="0.2">
      <c r="A37" s="27" t="s">
        <v>435</v>
      </c>
      <c r="B37" s="27"/>
      <c r="C37" s="27"/>
      <c r="D37" s="27"/>
      <c r="E37" s="27"/>
      <c r="F37" s="27"/>
    </row>
    <row r="38" spans="1:6" x14ac:dyDescent="0.2">
      <c r="A38" s="27" t="s">
        <v>436</v>
      </c>
      <c r="B38" s="27"/>
      <c r="C38" s="27"/>
      <c r="D38" s="27"/>
      <c r="E38" s="27"/>
      <c r="F38" s="27"/>
    </row>
    <row r="39" spans="1:6" ht="42" customHeight="1" x14ac:dyDescent="0.2">
      <c r="A39" s="28"/>
      <c r="B39" s="28"/>
      <c r="C39" s="28"/>
      <c r="D39" s="28"/>
      <c r="E39" s="28"/>
      <c r="F39" s="28"/>
    </row>
    <row r="40" spans="1:6" x14ac:dyDescent="0.2">
      <c r="A40" s="27" t="s">
        <v>437</v>
      </c>
      <c r="B40" s="27"/>
      <c r="C40" s="27"/>
      <c r="D40" s="27"/>
      <c r="E40" s="27"/>
      <c r="F40" s="27"/>
    </row>
    <row r="41" spans="1:6" x14ac:dyDescent="0.2">
      <c r="A41" s="27" t="s">
        <v>438</v>
      </c>
      <c r="B41" s="27"/>
      <c r="C41" s="27"/>
      <c r="D41" s="27"/>
      <c r="E41" s="27"/>
      <c r="F41" s="27"/>
    </row>
    <row r="42" spans="1:6" x14ac:dyDescent="0.2">
      <c r="A42" s="27" t="s">
        <v>439</v>
      </c>
      <c r="B42" s="27"/>
      <c r="C42" s="27"/>
      <c r="D42" s="27"/>
      <c r="E42" s="27"/>
      <c r="F42" s="27"/>
    </row>
    <row r="43" spans="1:6" x14ac:dyDescent="0.2">
      <c r="A43" s="27" t="s">
        <v>440</v>
      </c>
      <c r="B43" s="27"/>
      <c r="C43" s="27"/>
      <c r="D43" s="27"/>
      <c r="E43" s="27"/>
      <c r="F43" s="27"/>
    </row>
    <row r="44" spans="1:6" x14ac:dyDescent="0.2">
      <c r="A44" s="27" t="s">
        <v>441</v>
      </c>
      <c r="B44" s="27"/>
      <c r="C44" s="27"/>
      <c r="D44" s="27"/>
      <c r="E44" s="27"/>
      <c r="F44" s="27"/>
    </row>
    <row r="45" spans="1:6" x14ac:dyDescent="0.2">
      <c r="A45" s="27" t="s">
        <v>442</v>
      </c>
      <c r="B45" s="27"/>
      <c r="C45" s="27"/>
      <c r="D45" s="27"/>
      <c r="E45" s="27"/>
      <c r="F45" s="27"/>
    </row>
    <row r="46" spans="1:6" x14ac:dyDescent="0.2">
      <c r="A46" s="27" t="s">
        <v>443</v>
      </c>
      <c r="B46" s="27"/>
      <c r="C46" s="27"/>
      <c r="D46" s="27"/>
      <c r="E46" s="27"/>
      <c r="F46" s="27"/>
    </row>
    <row r="47" spans="1:6" ht="42" customHeight="1" x14ac:dyDescent="0.2">
      <c r="A47" s="28"/>
      <c r="B47" s="28"/>
      <c r="C47" s="28"/>
      <c r="D47" s="28"/>
      <c r="E47" s="28"/>
      <c r="F47" s="28"/>
    </row>
    <row r="48" spans="1:6" ht="66" customHeight="1" x14ac:dyDescent="0.2">
      <c r="A48" s="28"/>
      <c r="B48" s="28"/>
      <c r="C48" s="28"/>
      <c r="D48" s="28"/>
      <c r="E48" s="28"/>
      <c r="F48" s="28"/>
    </row>
    <row r="49" spans="1:6" x14ac:dyDescent="0.2">
      <c r="A49" s="27" t="s">
        <v>444</v>
      </c>
      <c r="B49" s="27"/>
      <c r="C49" s="27"/>
      <c r="D49" s="27"/>
      <c r="E49" s="27"/>
      <c r="F49" s="27"/>
    </row>
    <row r="50" spans="1:6" x14ac:dyDescent="0.2">
      <c r="A50" s="27" t="s">
        <v>445</v>
      </c>
      <c r="B50" s="27"/>
      <c r="C50" s="27"/>
      <c r="D50" s="27"/>
      <c r="E50" s="27"/>
      <c r="F50" s="27"/>
    </row>
    <row r="51" spans="1:6" x14ac:dyDescent="0.2">
      <c r="A51" s="27" t="s">
        <v>446</v>
      </c>
      <c r="B51" s="27"/>
      <c r="C51" s="27"/>
      <c r="D51" s="27"/>
      <c r="E51" s="27"/>
      <c r="F51" s="27"/>
    </row>
    <row r="52" spans="1:6" x14ac:dyDescent="0.2">
      <c r="A52" s="27" t="s">
        <v>447</v>
      </c>
      <c r="B52" s="27"/>
      <c r="C52" s="27"/>
      <c r="D52" s="27"/>
      <c r="E52" s="27"/>
      <c r="F52" s="27"/>
    </row>
    <row r="53" spans="1:6" x14ac:dyDescent="0.2">
      <c r="A53" s="27" t="s">
        <v>448</v>
      </c>
      <c r="B53" s="27"/>
      <c r="C53" s="27"/>
      <c r="D53" s="27"/>
      <c r="E53" s="27"/>
      <c r="F53" s="27"/>
    </row>
    <row r="54" spans="1:6" x14ac:dyDescent="0.2">
      <c r="A54" s="27" t="s">
        <v>449</v>
      </c>
      <c r="B54" s="27"/>
      <c r="C54" s="27"/>
      <c r="D54" s="27"/>
      <c r="E54" s="27"/>
      <c r="F54" s="27"/>
    </row>
    <row r="55" spans="1:6" x14ac:dyDescent="0.2">
      <c r="A55" s="27" t="s">
        <v>450</v>
      </c>
      <c r="B55" s="27"/>
      <c r="C55" s="27"/>
      <c r="D55" s="27"/>
      <c r="E55" s="27"/>
      <c r="F55" s="27"/>
    </row>
    <row r="56" spans="1:6" x14ac:dyDescent="0.2">
      <c r="A56" s="27" t="s">
        <v>451</v>
      </c>
      <c r="B56" s="27"/>
      <c r="C56" s="27"/>
      <c r="D56" s="27"/>
      <c r="E56" s="27"/>
      <c r="F56" s="27"/>
    </row>
    <row r="57" spans="1:6" x14ac:dyDescent="0.2">
      <c r="A57" s="13"/>
      <c r="B57" s="13"/>
      <c r="C57" s="13"/>
      <c r="D57" s="13"/>
      <c r="E57" s="13"/>
      <c r="F57" s="13"/>
    </row>
    <row r="58" spans="1:6" ht="16.5" x14ac:dyDescent="0.2">
      <c r="A58" s="26" t="s">
        <v>452</v>
      </c>
      <c r="B58" s="26"/>
      <c r="C58" s="26"/>
      <c r="D58" s="26"/>
      <c r="E58" s="26"/>
      <c r="F58" s="26"/>
    </row>
    <row r="59" spans="1:6" x14ac:dyDescent="0.2">
      <c r="A59" s="27" t="s">
        <v>453</v>
      </c>
      <c r="B59" s="27"/>
      <c r="C59" s="27"/>
      <c r="D59" s="27"/>
      <c r="E59" s="27"/>
      <c r="F59" s="27"/>
    </row>
    <row r="60" spans="1:6" ht="42" customHeight="1" x14ac:dyDescent="0.2">
      <c r="A60" s="28"/>
      <c r="B60" s="28"/>
      <c r="C60" s="28"/>
      <c r="D60" s="28"/>
      <c r="E60" s="28"/>
      <c r="F60" s="28"/>
    </row>
    <row r="61" spans="1:6" ht="42" customHeight="1" x14ac:dyDescent="0.2">
      <c r="A61" s="28"/>
      <c r="B61" s="28"/>
      <c r="C61" s="28"/>
      <c r="D61" s="28"/>
      <c r="E61" s="28"/>
      <c r="F61" s="28"/>
    </row>
    <row r="62" spans="1:6" x14ac:dyDescent="0.2">
      <c r="A62" s="27" t="s">
        <v>454</v>
      </c>
      <c r="B62" s="27"/>
      <c r="C62" s="27"/>
      <c r="D62" s="27"/>
      <c r="E62" s="27"/>
      <c r="F62" s="27"/>
    </row>
    <row r="63" spans="1:6" x14ac:dyDescent="0.2">
      <c r="A63" s="27" t="s">
        <v>455</v>
      </c>
      <c r="B63" s="27"/>
      <c r="C63" s="27"/>
      <c r="D63" s="27"/>
      <c r="E63" s="27"/>
      <c r="F63" s="27"/>
    </row>
    <row r="64" spans="1:6" x14ac:dyDescent="0.2">
      <c r="A64" s="27" t="s">
        <v>456</v>
      </c>
      <c r="B64" s="27"/>
      <c r="C64" s="27"/>
      <c r="D64" s="27"/>
      <c r="E64" s="27"/>
      <c r="F64" s="27"/>
    </row>
    <row r="65" spans="1:6" x14ac:dyDescent="0.2">
      <c r="A65" s="13"/>
      <c r="B65" s="13"/>
      <c r="C65" s="13"/>
      <c r="D65" s="13"/>
      <c r="E65" s="13"/>
      <c r="F65" s="13"/>
    </row>
    <row r="66" spans="1:6" ht="16.5" x14ac:dyDescent="0.2">
      <c r="A66" s="26" t="s">
        <v>457</v>
      </c>
      <c r="B66" s="26"/>
      <c r="C66" s="26"/>
      <c r="D66" s="26"/>
      <c r="E66" s="26"/>
      <c r="F66" s="26"/>
    </row>
    <row r="67" spans="1:6" x14ac:dyDescent="0.2">
      <c r="A67" s="27" t="s">
        <v>458</v>
      </c>
      <c r="B67" s="27"/>
      <c r="C67" s="27"/>
      <c r="D67" s="27"/>
      <c r="E67" s="27"/>
      <c r="F67" s="27"/>
    </row>
    <row r="68" spans="1:6" x14ac:dyDescent="0.2">
      <c r="A68" s="27" t="s">
        <v>459</v>
      </c>
      <c r="B68" s="27"/>
      <c r="C68" s="27"/>
      <c r="D68" s="27"/>
      <c r="E68" s="27"/>
      <c r="F68" s="27"/>
    </row>
    <row r="69" spans="1:6" ht="42" customHeight="1" x14ac:dyDescent="0.2">
      <c r="A69" s="28"/>
      <c r="B69" s="28"/>
      <c r="C69" s="28"/>
      <c r="D69" s="28"/>
      <c r="E69" s="28"/>
      <c r="F69" s="28"/>
    </row>
    <row r="70" spans="1:6" ht="42" customHeight="1" x14ac:dyDescent="0.2">
      <c r="A70" s="28"/>
      <c r="B70" s="28"/>
      <c r="C70" s="28"/>
      <c r="D70" s="28"/>
      <c r="E70" s="28"/>
      <c r="F70" s="28"/>
    </row>
    <row r="71" spans="1:6" x14ac:dyDescent="0.2">
      <c r="A71" s="27" t="s">
        <v>460</v>
      </c>
      <c r="B71" s="27"/>
      <c r="C71" s="27"/>
      <c r="D71" s="27"/>
      <c r="E71" s="27"/>
      <c r="F71" s="27"/>
    </row>
    <row r="72" spans="1:6" x14ac:dyDescent="0.2">
      <c r="A72" s="27" t="s">
        <v>461</v>
      </c>
      <c r="B72" s="27"/>
      <c r="C72" s="27"/>
      <c r="D72" s="27"/>
      <c r="E72" s="27"/>
      <c r="F72" s="27"/>
    </row>
    <row r="73" spans="1:6" x14ac:dyDescent="0.2">
      <c r="A73" s="27" t="s">
        <v>462</v>
      </c>
      <c r="B73" s="27"/>
      <c r="C73" s="27"/>
      <c r="D73" s="27"/>
      <c r="E73" s="27"/>
      <c r="F73" s="27"/>
    </row>
    <row r="74" spans="1:6" x14ac:dyDescent="0.2">
      <c r="A74" s="13"/>
      <c r="B74" s="13"/>
      <c r="C74" s="13"/>
      <c r="D74" s="13"/>
      <c r="E74" s="13"/>
      <c r="F74" s="13"/>
    </row>
    <row r="75" spans="1:6" ht="16.5" x14ac:dyDescent="0.2">
      <c r="A75" s="26" t="s">
        <v>463</v>
      </c>
      <c r="B75" s="26"/>
      <c r="C75" s="26"/>
      <c r="D75" s="26"/>
      <c r="E75" s="26"/>
      <c r="F75" s="26"/>
    </row>
    <row r="76" spans="1:6" x14ac:dyDescent="0.2">
      <c r="A76" s="27" t="s">
        <v>464</v>
      </c>
      <c r="B76" s="27"/>
      <c r="C76" s="27"/>
      <c r="D76" s="27"/>
      <c r="E76" s="27"/>
      <c r="F76" s="27"/>
    </row>
    <row r="77" spans="1:6" ht="42" customHeight="1" x14ac:dyDescent="0.2">
      <c r="A77" s="28"/>
      <c r="B77" s="28"/>
      <c r="C77" s="28"/>
      <c r="D77" s="28"/>
      <c r="E77" s="28"/>
      <c r="F77" s="28"/>
    </row>
    <row r="78" spans="1:6" x14ac:dyDescent="0.2">
      <c r="A78" s="27" t="s">
        <v>465</v>
      </c>
      <c r="B78" s="27"/>
      <c r="C78" s="27"/>
      <c r="D78" s="27"/>
      <c r="E78" s="27"/>
      <c r="F78" s="27"/>
    </row>
    <row r="79" spans="1:6" x14ac:dyDescent="0.2">
      <c r="A79" s="27" t="s">
        <v>466</v>
      </c>
      <c r="B79" s="27"/>
      <c r="C79" s="27"/>
      <c r="D79" s="27"/>
      <c r="E79" s="27"/>
      <c r="F79" s="27"/>
    </row>
    <row r="80" spans="1:6" x14ac:dyDescent="0.2">
      <c r="A80" s="27" t="s">
        <v>467</v>
      </c>
      <c r="B80" s="27"/>
      <c r="C80" s="27"/>
      <c r="D80" s="27"/>
      <c r="E80" s="27"/>
      <c r="F80" s="27"/>
    </row>
    <row r="81" spans="1:6" x14ac:dyDescent="0.2">
      <c r="A81" s="27" t="s">
        <v>468</v>
      </c>
      <c r="B81" s="27"/>
      <c r="C81" s="27"/>
      <c r="D81" s="27"/>
      <c r="E81" s="27"/>
      <c r="F81" s="27"/>
    </row>
    <row r="82" spans="1:6" ht="42" customHeight="1" x14ac:dyDescent="0.2">
      <c r="A82" s="28"/>
      <c r="B82" s="28"/>
      <c r="C82" s="28"/>
      <c r="D82" s="28"/>
      <c r="E82" s="28"/>
      <c r="F82" s="28"/>
    </row>
    <row r="83" spans="1:6" x14ac:dyDescent="0.2">
      <c r="A83" s="27" t="s">
        <v>469</v>
      </c>
      <c r="B83" s="27"/>
      <c r="C83" s="27"/>
      <c r="D83" s="27"/>
      <c r="E83" s="27"/>
      <c r="F83" s="27"/>
    </row>
    <row r="84" spans="1:6" x14ac:dyDescent="0.2">
      <c r="A84" s="27" t="s">
        <v>470</v>
      </c>
      <c r="B84" s="27"/>
      <c r="C84" s="27"/>
      <c r="D84" s="27"/>
      <c r="E84" s="27"/>
      <c r="F84" s="27"/>
    </row>
    <row r="85" spans="1:6" x14ac:dyDescent="0.2">
      <c r="A85" s="27" t="s">
        <v>471</v>
      </c>
      <c r="B85" s="27"/>
      <c r="C85" s="27"/>
      <c r="D85" s="27"/>
      <c r="E85" s="27"/>
      <c r="F85" s="27"/>
    </row>
    <row r="86" spans="1:6" x14ac:dyDescent="0.2">
      <c r="A86" s="27" t="s">
        <v>472</v>
      </c>
      <c r="B86" s="27"/>
      <c r="C86" s="27"/>
      <c r="D86" s="27"/>
      <c r="E86" s="27"/>
      <c r="F86" s="27"/>
    </row>
    <row r="87" spans="1:6" x14ac:dyDescent="0.2">
      <c r="A87" s="27" t="s">
        <v>473</v>
      </c>
      <c r="B87" s="27"/>
      <c r="C87" s="27"/>
      <c r="D87" s="27"/>
      <c r="E87" s="27"/>
      <c r="F87" s="27"/>
    </row>
    <row r="88" spans="1:6" x14ac:dyDescent="0.2">
      <c r="A88" s="27" t="s">
        <v>474</v>
      </c>
      <c r="B88" s="27"/>
      <c r="C88" s="27"/>
      <c r="D88" s="27"/>
      <c r="E88" s="27"/>
      <c r="F88" s="27"/>
    </row>
    <row r="89" spans="1:6" x14ac:dyDescent="0.2">
      <c r="A89" s="27" t="s">
        <v>475</v>
      </c>
      <c r="B89" s="27"/>
      <c r="C89" s="27"/>
      <c r="D89" s="27"/>
      <c r="E89" s="27"/>
      <c r="F89" s="27"/>
    </row>
    <row r="90" spans="1:6" x14ac:dyDescent="0.2">
      <c r="A90" s="13"/>
      <c r="B90" s="13"/>
      <c r="C90" s="13"/>
      <c r="D90" s="13"/>
      <c r="E90" s="13"/>
      <c r="F90" s="13"/>
    </row>
    <row r="91" spans="1:6" ht="16.5" x14ac:dyDescent="0.2">
      <c r="A91" s="26" t="s">
        <v>476</v>
      </c>
      <c r="B91" s="26"/>
      <c r="C91" s="26"/>
      <c r="D91" s="26"/>
      <c r="E91" s="26"/>
      <c r="F91" s="26"/>
    </row>
    <row r="92" spans="1:6" x14ac:dyDescent="0.2">
      <c r="A92" s="27" t="s">
        <v>477</v>
      </c>
      <c r="B92" s="27"/>
      <c r="C92" s="27"/>
      <c r="D92" s="27"/>
      <c r="E92" s="27"/>
      <c r="F92" s="27"/>
    </row>
    <row r="93" spans="1:6" x14ac:dyDescent="0.2">
      <c r="A93" s="27" t="s">
        <v>478</v>
      </c>
      <c r="B93" s="27"/>
      <c r="C93" s="27"/>
      <c r="D93" s="27"/>
      <c r="E93" s="27"/>
      <c r="F93" s="27"/>
    </row>
    <row r="94" spans="1:6" x14ac:dyDescent="0.2">
      <c r="A94" s="27" t="s">
        <v>479</v>
      </c>
      <c r="B94" s="27"/>
      <c r="C94" s="27"/>
      <c r="D94" s="27"/>
      <c r="E94" s="27"/>
      <c r="F94" s="27"/>
    </row>
    <row r="95" spans="1:6" ht="66" customHeight="1" x14ac:dyDescent="0.2">
      <c r="A95" s="28"/>
      <c r="B95" s="28"/>
      <c r="C95" s="28"/>
      <c r="D95" s="28"/>
      <c r="E95" s="28"/>
      <c r="F95" s="28"/>
    </row>
    <row r="96" spans="1:6" x14ac:dyDescent="0.2">
      <c r="A96" s="27" t="s">
        <v>480</v>
      </c>
      <c r="B96" s="27"/>
      <c r="C96" s="27"/>
      <c r="D96" s="27"/>
      <c r="E96" s="27"/>
      <c r="F96" s="27"/>
    </row>
    <row r="97" spans="1:6" x14ac:dyDescent="0.2">
      <c r="A97" s="27" t="s">
        <v>481</v>
      </c>
      <c r="B97" s="27"/>
      <c r="C97" s="27"/>
      <c r="D97" s="27"/>
      <c r="E97" s="27"/>
      <c r="F97" s="27"/>
    </row>
    <row r="98" spans="1:6" x14ac:dyDescent="0.2">
      <c r="A98" s="27" t="s">
        <v>482</v>
      </c>
      <c r="B98" s="27"/>
      <c r="C98" s="27"/>
      <c r="D98" s="27"/>
      <c r="E98" s="27"/>
      <c r="F98" s="27"/>
    </row>
    <row r="99" spans="1:6" x14ac:dyDescent="0.2">
      <c r="A99" s="27" t="s">
        <v>483</v>
      </c>
      <c r="B99" s="27"/>
      <c r="C99" s="27"/>
      <c r="D99" s="27"/>
      <c r="E99" s="27"/>
      <c r="F99" s="27"/>
    </row>
    <row r="100" spans="1:6" x14ac:dyDescent="0.2">
      <c r="A100" s="13"/>
      <c r="B100" s="13"/>
      <c r="C100" s="13"/>
      <c r="D100" s="13"/>
      <c r="E100" s="13"/>
      <c r="F100" s="13"/>
    </row>
    <row r="101" spans="1:6" ht="16.5" x14ac:dyDescent="0.2">
      <c r="A101" s="26" t="s">
        <v>484</v>
      </c>
      <c r="B101" s="26"/>
      <c r="C101" s="26"/>
      <c r="D101" s="26"/>
      <c r="E101" s="26"/>
      <c r="F101" s="26"/>
    </row>
    <row r="102" spans="1:6" x14ac:dyDescent="0.2">
      <c r="A102" s="27" t="s">
        <v>485</v>
      </c>
      <c r="B102" s="27"/>
      <c r="C102" s="27"/>
      <c r="D102" s="27"/>
      <c r="E102" s="27"/>
      <c r="F102" s="27"/>
    </row>
    <row r="103" spans="1:6" ht="66" customHeight="1" x14ac:dyDescent="0.2">
      <c r="A103" s="28"/>
      <c r="B103" s="28"/>
      <c r="C103" s="28"/>
      <c r="D103" s="28"/>
      <c r="E103" s="28"/>
      <c r="F103" s="28"/>
    </row>
    <row r="104" spans="1:6" x14ac:dyDescent="0.2">
      <c r="A104" s="27" t="s">
        <v>486</v>
      </c>
      <c r="B104" s="27"/>
      <c r="C104" s="27"/>
      <c r="D104" s="27"/>
      <c r="E104" s="27"/>
      <c r="F104" s="27"/>
    </row>
    <row r="105" spans="1:6" x14ac:dyDescent="0.2">
      <c r="A105" s="27" t="s">
        <v>487</v>
      </c>
      <c r="B105" s="27"/>
      <c r="C105" s="27"/>
      <c r="D105" s="27"/>
      <c r="E105" s="27"/>
      <c r="F105" s="27"/>
    </row>
    <row r="106" spans="1:6" x14ac:dyDescent="0.2">
      <c r="A106" s="27" t="s">
        <v>488</v>
      </c>
      <c r="B106" s="27"/>
      <c r="C106" s="27"/>
      <c r="D106" s="27"/>
      <c r="E106" s="27"/>
      <c r="F106" s="27"/>
    </row>
    <row r="107" spans="1:6" x14ac:dyDescent="0.2">
      <c r="A107" s="13"/>
      <c r="B107" s="13"/>
      <c r="C107" s="13"/>
      <c r="D107" s="13"/>
      <c r="E107" s="13"/>
      <c r="F107" s="13"/>
    </row>
    <row r="108" spans="1:6" ht="16.5" x14ac:dyDescent="0.2">
      <c r="A108" s="26" t="s">
        <v>489</v>
      </c>
      <c r="B108" s="26"/>
      <c r="C108" s="26"/>
      <c r="D108" s="26"/>
      <c r="E108" s="26"/>
      <c r="F108" s="26"/>
    </row>
    <row r="109" spans="1:6" x14ac:dyDescent="0.2">
      <c r="A109" s="27" t="s">
        <v>490</v>
      </c>
      <c r="B109" s="27"/>
      <c r="C109" s="27"/>
      <c r="D109" s="27"/>
      <c r="E109" s="27"/>
      <c r="F109" s="27"/>
    </row>
    <row r="110" spans="1:6" ht="66" customHeight="1" x14ac:dyDescent="0.2">
      <c r="A110" s="28"/>
      <c r="B110" s="28"/>
      <c r="C110" s="28"/>
      <c r="D110" s="28"/>
      <c r="E110" s="28"/>
      <c r="F110" s="28"/>
    </row>
    <row r="111" spans="1:6" ht="42" customHeight="1" x14ac:dyDescent="0.2">
      <c r="A111" s="28"/>
      <c r="B111" s="28"/>
      <c r="C111" s="28"/>
      <c r="D111" s="28"/>
      <c r="E111" s="28"/>
      <c r="F111" s="28"/>
    </row>
    <row r="112" spans="1:6" ht="42" customHeight="1" x14ac:dyDescent="0.2">
      <c r="A112" s="28"/>
      <c r="B112" s="28"/>
      <c r="C112" s="28"/>
      <c r="D112" s="28"/>
      <c r="E112" s="28"/>
      <c r="F112" s="28"/>
    </row>
    <row r="113" spans="1:6" x14ac:dyDescent="0.2">
      <c r="A113" s="27" t="s">
        <v>491</v>
      </c>
      <c r="B113" s="27"/>
      <c r="C113" s="27"/>
      <c r="D113" s="27"/>
      <c r="E113" s="27"/>
      <c r="F113" s="27"/>
    </row>
    <row r="114" spans="1:6" x14ac:dyDescent="0.2">
      <c r="A114" s="27" t="s">
        <v>492</v>
      </c>
      <c r="B114" s="27"/>
      <c r="C114" s="27"/>
      <c r="D114" s="27"/>
      <c r="E114" s="27"/>
      <c r="F114" s="27"/>
    </row>
    <row r="115" spans="1:6" x14ac:dyDescent="0.2">
      <c r="A115" s="27" t="s">
        <v>493</v>
      </c>
      <c r="B115" s="27"/>
      <c r="C115" s="27"/>
      <c r="D115" s="27"/>
      <c r="E115" s="27"/>
      <c r="F115" s="27"/>
    </row>
    <row r="116" spans="1:6" x14ac:dyDescent="0.2">
      <c r="A116" s="13"/>
      <c r="B116" s="13"/>
      <c r="C116" s="13"/>
      <c r="D116" s="13"/>
      <c r="E116" s="13"/>
      <c r="F116" s="13"/>
    </row>
    <row r="117" spans="1:6" ht="16.5" x14ac:dyDescent="0.2">
      <c r="A117" s="26" t="s">
        <v>494</v>
      </c>
      <c r="B117" s="26"/>
      <c r="C117" s="26"/>
      <c r="D117" s="26"/>
      <c r="E117" s="26"/>
      <c r="F117" s="26"/>
    </row>
    <row r="118" spans="1:6" x14ac:dyDescent="0.2">
      <c r="A118" s="27" t="s">
        <v>495</v>
      </c>
      <c r="B118" s="27"/>
      <c r="C118" s="27"/>
      <c r="D118" s="27"/>
      <c r="E118" s="27"/>
      <c r="F118" s="27"/>
    </row>
    <row r="119" spans="1:6" ht="66" customHeight="1" x14ac:dyDescent="0.2">
      <c r="A119" s="28"/>
      <c r="B119" s="28"/>
      <c r="C119" s="28"/>
      <c r="D119" s="28"/>
      <c r="E119" s="28"/>
      <c r="F119" s="28"/>
    </row>
    <row r="120" spans="1:6" x14ac:dyDescent="0.2">
      <c r="A120" s="27" t="s">
        <v>496</v>
      </c>
      <c r="B120" s="27"/>
      <c r="C120" s="27"/>
      <c r="D120" s="27"/>
      <c r="E120" s="27"/>
      <c r="F120" s="27"/>
    </row>
    <row r="121" spans="1:6" x14ac:dyDescent="0.2">
      <c r="A121" s="27" t="s">
        <v>497</v>
      </c>
      <c r="B121" s="27"/>
      <c r="C121" s="27"/>
      <c r="D121" s="27"/>
      <c r="E121" s="27"/>
      <c r="F121" s="27"/>
    </row>
    <row r="122" spans="1:6" x14ac:dyDescent="0.2">
      <c r="A122" s="27" t="s">
        <v>498</v>
      </c>
      <c r="B122" s="27"/>
      <c r="C122" s="27"/>
      <c r="D122" s="27"/>
      <c r="E122" s="27"/>
      <c r="F122" s="27"/>
    </row>
    <row r="123" spans="1:6" x14ac:dyDescent="0.2">
      <c r="A123" s="27" t="s">
        <v>499</v>
      </c>
      <c r="B123" s="27"/>
      <c r="C123" s="27"/>
      <c r="D123" s="27"/>
      <c r="E123" s="27"/>
      <c r="F123" s="27"/>
    </row>
    <row r="124" spans="1:6" x14ac:dyDescent="0.2">
      <c r="A124" s="27" t="s">
        <v>500</v>
      </c>
      <c r="B124" s="27"/>
      <c r="C124" s="27"/>
      <c r="D124" s="27"/>
      <c r="E124" s="27"/>
      <c r="F124" s="27"/>
    </row>
    <row r="125" spans="1:6" x14ac:dyDescent="0.2">
      <c r="A125" s="27" t="s">
        <v>501</v>
      </c>
      <c r="B125" s="27"/>
      <c r="C125" s="27"/>
      <c r="D125" s="27"/>
      <c r="E125" s="27"/>
      <c r="F125" s="27"/>
    </row>
    <row r="126" spans="1:6" x14ac:dyDescent="0.2">
      <c r="A126" s="27" t="s">
        <v>502</v>
      </c>
      <c r="B126" s="27"/>
      <c r="C126" s="27"/>
      <c r="D126" s="27"/>
      <c r="E126" s="27"/>
      <c r="F126" s="27"/>
    </row>
    <row r="127" spans="1:6" x14ac:dyDescent="0.2">
      <c r="A127" s="27" t="s">
        <v>503</v>
      </c>
      <c r="B127" s="27"/>
      <c r="C127" s="27"/>
      <c r="D127" s="27"/>
      <c r="E127" s="27"/>
      <c r="F127" s="27"/>
    </row>
    <row r="128" spans="1:6" x14ac:dyDescent="0.2">
      <c r="A128" s="27" t="s">
        <v>504</v>
      </c>
      <c r="B128" s="27"/>
      <c r="C128" s="27"/>
      <c r="D128" s="27"/>
      <c r="E128" s="27"/>
      <c r="F128" s="27"/>
    </row>
    <row r="129" spans="1:6" x14ac:dyDescent="0.2">
      <c r="A129" s="27" t="s">
        <v>505</v>
      </c>
      <c r="B129" s="27"/>
      <c r="C129" s="27"/>
      <c r="D129" s="27"/>
      <c r="E129" s="27"/>
      <c r="F129" s="27"/>
    </row>
    <row r="130" spans="1:6" x14ac:dyDescent="0.2">
      <c r="A130" s="27" t="s">
        <v>506</v>
      </c>
      <c r="B130" s="27"/>
      <c r="C130" s="27"/>
      <c r="D130" s="27"/>
      <c r="E130" s="27"/>
      <c r="F130" s="27"/>
    </row>
    <row r="131" spans="1:6" x14ac:dyDescent="0.2">
      <c r="A131" s="27" t="s">
        <v>507</v>
      </c>
      <c r="B131" s="27"/>
      <c r="C131" s="27"/>
      <c r="D131" s="27"/>
      <c r="E131" s="27"/>
      <c r="F131" s="27"/>
    </row>
    <row r="132" spans="1:6" x14ac:dyDescent="0.2">
      <c r="A132" s="27" t="s">
        <v>508</v>
      </c>
      <c r="B132" s="27"/>
      <c r="C132" s="27"/>
      <c r="D132" s="27"/>
      <c r="E132" s="27"/>
      <c r="F132" s="27"/>
    </row>
    <row r="133" spans="1:6" ht="66" customHeight="1" x14ac:dyDescent="0.2">
      <c r="A133" s="28"/>
      <c r="B133" s="28"/>
      <c r="C133" s="28"/>
      <c r="D133" s="28"/>
      <c r="E133" s="28"/>
      <c r="F133" s="28"/>
    </row>
    <row r="134" spans="1:6" x14ac:dyDescent="0.2">
      <c r="A134" s="27" t="s">
        <v>509</v>
      </c>
      <c r="B134" s="27"/>
      <c r="C134" s="27"/>
      <c r="D134" s="27"/>
      <c r="E134" s="27"/>
      <c r="F134" s="27"/>
    </row>
    <row r="135" spans="1:6" x14ac:dyDescent="0.2">
      <c r="A135" s="27" t="s">
        <v>510</v>
      </c>
      <c r="B135" s="27"/>
      <c r="C135" s="27"/>
      <c r="D135" s="27"/>
      <c r="E135" s="27"/>
      <c r="F135" s="27"/>
    </row>
    <row r="136" spans="1:6" x14ac:dyDescent="0.2">
      <c r="A136" s="27" t="s">
        <v>511</v>
      </c>
      <c r="B136" s="27"/>
      <c r="C136" s="27"/>
      <c r="D136" s="27"/>
      <c r="E136" s="27"/>
      <c r="F136" s="27"/>
    </row>
    <row r="137" spans="1:6" x14ac:dyDescent="0.2">
      <c r="A137" s="27" t="s">
        <v>512</v>
      </c>
      <c r="B137" s="27"/>
      <c r="C137" s="27"/>
      <c r="D137" s="27"/>
      <c r="E137" s="27"/>
      <c r="F137" s="27"/>
    </row>
    <row r="138" spans="1:6" x14ac:dyDescent="0.2">
      <c r="A138" s="27" t="s">
        <v>513</v>
      </c>
      <c r="B138" s="27"/>
      <c r="C138" s="27"/>
      <c r="D138" s="27"/>
      <c r="E138" s="27"/>
      <c r="F138" s="27"/>
    </row>
    <row r="139" spans="1:6" ht="66" customHeight="1" x14ac:dyDescent="0.2">
      <c r="A139" s="28"/>
      <c r="B139" s="28"/>
      <c r="C139" s="28"/>
      <c r="D139" s="28"/>
      <c r="E139" s="28"/>
      <c r="F139" s="28"/>
    </row>
    <row r="140" spans="1:6" x14ac:dyDescent="0.2">
      <c r="A140" s="27" t="s">
        <v>514</v>
      </c>
      <c r="B140" s="27"/>
      <c r="C140" s="27"/>
      <c r="D140" s="27"/>
      <c r="E140" s="27"/>
      <c r="F140" s="27"/>
    </row>
    <row r="141" spans="1:6" x14ac:dyDescent="0.2">
      <c r="A141" s="13"/>
      <c r="B141" s="13"/>
      <c r="C141" s="13"/>
      <c r="D141" s="13"/>
      <c r="E141" s="13"/>
      <c r="F141" s="13"/>
    </row>
    <row r="142" spans="1:6" ht="16.5" x14ac:dyDescent="0.2">
      <c r="A142" s="26" t="s">
        <v>515</v>
      </c>
      <c r="B142" s="26"/>
      <c r="C142" s="26"/>
      <c r="D142" s="26"/>
      <c r="E142" s="26"/>
      <c r="F142" s="26"/>
    </row>
    <row r="143" spans="1:6" x14ac:dyDescent="0.2">
      <c r="A143" s="27" t="s">
        <v>516</v>
      </c>
      <c r="B143" s="27"/>
      <c r="C143" s="27"/>
      <c r="D143" s="27"/>
      <c r="E143" s="27"/>
      <c r="F143" s="27"/>
    </row>
    <row r="144" spans="1:6" x14ac:dyDescent="0.2">
      <c r="A144" s="27" t="s">
        <v>517</v>
      </c>
      <c r="B144" s="27"/>
      <c r="C144" s="27"/>
      <c r="D144" s="27"/>
      <c r="E144" s="27"/>
      <c r="F144" s="27"/>
    </row>
    <row r="145" spans="1:6" ht="42" customHeight="1" x14ac:dyDescent="0.2">
      <c r="A145" s="28"/>
      <c r="B145" s="28"/>
      <c r="C145" s="28"/>
      <c r="D145" s="28"/>
      <c r="E145" s="28"/>
      <c r="F145" s="28"/>
    </row>
    <row r="146" spans="1:6" ht="66" customHeight="1" x14ac:dyDescent="0.2">
      <c r="A146" s="28"/>
      <c r="B146" s="28"/>
      <c r="C146" s="28"/>
      <c r="D146" s="28"/>
      <c r="E146" s="28"/>
      <c r="F146" s="28"/>
    </row>
    <row r="147" spans="1:6" x14ac:dyDescent="0.2">
      <c r="A147" s="27" t="s">
        <v>518</v>
      </c>
      <c r="B147" s="27"/>
      <c r="C147" s="27"/>
      <c r="D147" s="27"/>
      <c r="E147" s="27"/>
      <c r="F147" s="27"/>
    </row>
    <row r="148" spans="1:6" x14ac:dyDescent="0.2">
      <c r="A148" s="27" t="s">
        <v>519</v>
      </c>
      <c r="B148" s="27"/>
      <c r="C148" s="27"/>
      <c r="D148" s="27"/>
      <c r="E148" s="27"/>
      <c r="F148" s="27"/>
    </row>
    <row r="149" spans="1:6" x14ac:dyDescent="0.2">
      <c r="A149" s="27" t="s">
        <v>520</v>
      </c>
      <c r="B149" s="27"/>
      <c r="C149" s="27"/>
      <c r="D149" s="27"/>
      <c r="E149" s="27"/>
      <c r="F149" s="27"/>
    </row>
    <row r="150" spans="1:6" x14ac:dyDescent="0.2">
      <c r="A150" s="27" t="s">
        <v>521</v>
      </c>
      <c r="B150" s="27"/>
      <c r="C150" s="27"/>
      <c r="D150" s="27"/>
      <c r="E150" s="27"/>
      <c r="F150" s="27"/>
    </row>
    <row r="151" spans="1:6" x14ac:dyDescent="0.2">
      <c r="A151" s="13"/>
      <c r="B151" s="13"/>
      <c r="C151" s="13"/>
      <c r="D151" s="13"/>
      <c r="E151" s="13"/>
      <c r="F151" s="13"/>
    </row>
    <row r="152" spans="1:6" ht="16.5" x14ac:dyDescent="0.2">
      <c r="A152" s="26" t="s">
        <v>522</v>
      </c>
      <c r="B152" s="26"/>
      <c r="C152" s="26"/>
      <c r="D152" s="26"/>
      <c r="E152" s="26"/>
      <c r="F152" s="26"/>
    </row>
    <row r="153" spans="1:6" x14ac:dyDescent="0.2">
      <c r="A153" s="27" t="s">
        <v>523</v>
      </c>
      <c r="B153" s="27"/>
      <c r="C153" s="27"/>
      <c r="D153" s="27"/>
      <c r="E153" s="27"/>
      <c r="F153" s="27"/>
    </row>
    <row r="154" spans="1:6" x14ac:dyDescent="0.2">
      <c r="A154" s="27" t="s">
        <v>524</v>
      </c>
      <c r="B154" s="27"/>
      <c r="C154" s="27"/>
      <c r="D154" s="27"/>
      <c r="E154" s="27"/>
      <c r="F154" s="27"/>
    </row>
    <row r="155" spans="1:6" x14ac:dyDescent="0.2">
      <c r="A155" s="27" t="s">
        <v>525</v>
      </c>
      <c r="B155" s="27"/>
      <c r="C155" s="27"/>
      <c r="D155" s="27"/>
      <c r="E155" s="27"/>
      <c r="F155" s="27"/>
    </row>
    <row r="156" spans="1:6" x14ac:dyDescent="0.2">
      <c r="A156" s="27" t="s">
        <v>526</v>
      </c>
      <c r="B156" s="27"/>
      <c r="C156" s="27"/>
      <c r="D156" s="27"/>
      <c r="E156" s="27"/>
      <c r="F156" s="27"/>
    </row>
    <row r="157" spans="1:6" x14ac:dyDescent="0.2">
      <c r="A157" s="13"/>
      <c r="B157" s="13"/>
      <c r="C157" s="13"/>
      <c r="D157" s="13"/>
      <c r="E157" s="13"/>
      <c r="F157" s="13"/>
    </row>
    <row r="158" spans="1:6" x14ac:dyDescent="0.2">
      <c r="A158" s="13"/>
      <c r="B158" s="13"/>
      <c r="C158" s="13"/>
      <c r="D158" s="13"/>
      <c r="E158" s="13"/>
      <c r="F158" s="13"/>
    </row>
    <row r="159" spans="1:6" ht="40.5" x14ac:dyDescent="0.2">
      <c r="A159" s="14" t="s">
        <v>527</v>
      </c>
      <c r="B159" s="13"/>
      <c r="C159" s="13"/>
      <c r="D159" s="13"/>
      <c r="E159" s="13"/>
      <c r="F159" s="13"/>
    </row>
    <row r="160" spans="1:6" x14ac:dyDescent="0.2">
      <c r="A160" s="13"/>
      <c r="B160" s="13"/>
      <c r="C160" s="13"/>
      <c r="D160" s="13"/>
      <c r="E160" s="13"/>
      <c r="F160" s="13"/>
    </row>
    <row r="161" spans="1:6" x14ac:dyDescent="0.2">
      <c r="A161" s="15" t="s">
        <v>528</v>
      </c>
      <c r="B161" s="13"/>
      <c r="C161" s="13"/>
      <c r="D161" s="13"/>
      <c r="E161" s="13"/>
      <c r="F161" s="13"/>
    </row>
    <row r="162" spans="1:6" ht="25.5" x14ac:dyDescent="0.2">
      <c r="A162" s="13" t="s">
        <v>529</v>
      </c>
      <c r="B162" s="13" t="s">
        <v>530</v>
      </c>
      <c r="C162" s="13"/>
      <c r="D162" s="13"/>
      <c r="E162" s="13"/>
      <c r="F162" s="13"/>
    </row>
    <row r="163" spans="1:6" ht="25.5" x14ac:dyDescent="0.2">
      <c r="A163" s="13" t="s">
        <v>531</v>
      </c>
      <c r="B163" s="13" t="s">
        <v>532</v>
      </c>
      <c r="C163" s="13"/>
      <c r="D163" s="13"/>
      <c r="E163" s="13"/>
      <c r="F163" s="13"/>
    </row>
    <row r="164" spans="1:6" x14ac:dyDescent="0.2">
      <c r="A164" s="13"/>
      <c r="B164" s="13"/>
      <c r="C164" s="13"/>
      <c r="D164" s="13"/>
      <c r="E164" s="13"/>
      <c r="F164" s="13"/>
    </row>
    <row r="165" spans="1:6" ht="25.5" x14ac:dyDescent="0.2">
      <c r="A165" s="13" t="s">
        <v>533</v>
      </c>
      <c r="B165" s="13" t="s">
        <v>534</v>
      </c>
      <c r="C165" s="13"/>
      <c r="D165" s="13"/>
      <c r="E165" s="13"/>
      <c r="F165" s="13"/>
    </row>
    <row r="166" spans="1:6" x14ac:dyDescent="0.2">
      <c r="A166" s="13"/>
      <c r="B166" s="13"/>
      <c r="C166" s="13"/>
      <c r="D166" s="13"/>
      <c r="E166" s="13"/>
      <c r="F166" s="13"/>
    </row>
    <row r="167" spans="1:6" x14ac:dyDescent="0.2">
      <c r="A167" s="13"/>
      <c r="B167" s="13"/>
      <c r="C167" s="13"/>
      <c r="D167" s="13"/>
      <c r="E167" s="13"/>
      <c r="F167" s="13"/>
    </row>
    <row r="168" spans="1:6" x14ac:dyDescent="0.2">
      <c r="A168" s="16" t="s">
        <v>535</v>
      </c>
      <c r="B168" s="17"/>
      <c r="C168" s="13"/>
      <c r="D168" s="13"/>
      <c r="E168" s="13"/>
      <c r="F168" s="13"/>
    </row>
    <row r="169" spans="1:6" ht="25.5" x14ac:dyDescent="0.2">
      <c r="A169" s="13">
        <v>1</v>
      </c>
      <c r="B169" s="18" t="s">
        <v>536</v>
      </c>
      <c r="C169" s="13"/>
      <c r="D169" s="13"/>
      <c r="E169" s="13"/>
      <c r="F169" s="13"/>
    </row>
    <row r="170" spans="1:6" x14ac:dyDescent="0.2">
      <c r="A170" s="13">
        <v>2</v>
      </c>
      <c r="B170" s="18" t="s">
        <v>537</v>
      </c>
      <c r="C170" s="13"/>
      <c r="D170" s="13"/>
      <c r="E170" s="13"/>
      <c r="F170" s="13"/>
    </row>
    <row r="171" spans="1:6" ht="14.25" x14ac:dyDescent="0.2">
      <c r="A171" s="13">
        <v>3</v>
      </c>
      <c r="B171" s="19" t="s">
        <v>538</v>
      </c>
      <c r="C171" s="13"/>
      <c r="D171" s="13"/>
      <c r="E171" s="13"/>
      <c r="F171" s="13"/>
    </row>
    <row r="172" spans="1:6" ht="14.25" x14ac:dyDescent="0.2">
      <c r="A172" s="13">
        <v>4</v>
      </c>
      <c r="B172" s="19" t="s">
        <v>539</v>
      </c>
      <c r="C172" s="13"/>
      <c r="D172" s="13"/>
      <c r="E172" s="13"/>
      <c r="F172" s="13"/>
    </row>
    <row r="173" spans="1:6" x14ac:dyDescent="0.2">
      <c r="A173" s="13">
        <v>5</v>
      </c>
      <c r="B173" s="18" t="s">
        <v>540</v>
      </c>
      <c r="C173" s="13"/>
      <c r="D173" s="13"/>
      <c r="E173" s="13"/>
      <c r="F173" s="13"/>
    </row>
    <row r="174" spans="1:6" x14ac:dyDescent="0.2">
      <c r="A174" s="13">
        <v>6</v>
      </c>
      <c r="B174" s="18" t="s">
        <v>541</v>
      </c>
      <c r="C174" s="13"/>
      <c r="D174" s="13"/>
      <c r="E174" s="13"/>
      <c r="F174" s="13"/>
    </row>
    <row r="175" spans="1:6" ht="25.5" x14ac:dyDescent="0.2">
      <c r="A175" s="13">
        <v>7</v>
      </c>
      <c r="B175" s="18" t="s">
        <v>542</v>
      </c>
      <c r="C175" s="13"/>
      <c r="D175" s="13"/>
      <c r="E175" s="13"/>
      <c r="F175" s="13"/>
    </row>
    <row r="176" spans="1:6" ht="25.5" x14ac:dyDescent="0.2">
      <c r="A176" s="13">
        <v>8</v>
      </c>
      <c r="B176" s="18" t="s">
        <v>543</v>
      </c>
      <c r="C176" s="13"/>
      <c r="D176" s="13"/>
      <c r="E176" s="13"/>
      <c r="F176" s="13"/>
    </row>
    <row r="177" spans="1:6" x14ac:dyDescent="0.2">
      <c r="A177" s="13"/>
      <c r="B177" s="13"/>
      <c r="C177" s="13"/>
      <c r="D177" s="13"/>
      <c r="E177" s="13"/>
      <c r="F177" s="13"/>
    </row>
    <row r="178" spans="1:6" x14ac:dyDescent="0.2">
      <c r="A178" s="16" t="s">
        <v>544</v>
      </c>
      <c r="B178" s="17"/>
      <c r="C178" s="13"/>
      <c r="D178" s="13"/>
      <c r="E178" s="13"/>
      <c r="F178" s="13"/>
    </row>
    <row r="179" spans="1:6" x14ac:dyDescent="0.2">
      <c r="A179" s="13">
        <v>1</v>
      </c>
      <c r="B179" s="18" t="s">
        <v>545</v>
      </c>
      <c r="C179" s="13"/>
      <c r="D179" s="13"/>
      <c r="E179" s="13"/>
      <c r="F179" s="13"/>
    </row>
    <row r="180" spans="1:6" x14ac:dyDescent="0.2">
      <c r="A180" s="13">
        <v>2</v>
      </c>
      <c r="B180" s="18" t="s">
        <v>546</v>
      </c>
      <c r="C180" s="13"/>
      <c r="D180" s="13"/>
      <c r="E180" s="13"/>
      <c r="F180" s="13"/>
    </row>
    <row r="181" spans="1:6" ht="14.25" x14ac:dyDescent="0.2">
      <c r="A181" s="13">
        <v>3</v>
      </c>
      <c r="B181" s="19" t="s">
        <v>547</v>
      </c>
      <c r="C181" s="13"/>
      <c r="D181" s="13"/>
      <c r="E181" s="13"/>
      <c r="F181" s="13"/>
    </row>
    <row r="182" spans="1:6" ht="25.5" x14ac:dyDescent="0.2">
      <c r="A182" s="13">
        <v>4</v>
      </c>
      <c r="B182" s="18" t="s">
        <v>548</v>
      </c>
      <c r="C182" s="13"/>
      <c r="D182" s="13"/>
      <c r="E182" s="13"/>
      <c r="F182" s="13"/>
    </row>
    <row r="183" spans="1:6" ht="25.5" x14ac:dyDescent="0.2">
      <c r="A183" s="13">
        <v>5</v>
      </c>
      <c r="B183" s="18" t="s">
        <v>549</v>
      </c>
      <c r="C183" s="13"/>
      <c r="D183" s="13"/>
      <c r="E183" s="13"/>
      <c r="F183" s="13"/>
    </row>
    <row r="184" spans="1:6" ht="25.5" x14ac:dyDescent="0.2">
      <c r="A184" s="13">
        <v>6</v>
      </c>
      <c r="B184" s="18" t="s">
        <v>550</v>
      </c>
      <c r="C184" s="13"/>
      <c r="D184" s="13"/>
      <c r="E184" s="13"/>
      <c r="F184" s="13"/>
    </row>
    <row r="185" spans="1:6" ht="38.25" x14ac:dyDescent="0.2">
      <c r="A185" s="13">
        <v>7</v>
      </c>
      <c r="B185" s="18" t="s">
        <v>551</v>
      </c>
      <c r="C185" s="13"/>
      <c r="D185" s="13"/>
      <c r="E185" s="13"/>
      <c r="F185" s="13"/>
    </row>
    <row r="186" spans="1:6" x14ac:dyDescent="0.2">
      <c r="A186" s="13"/>
      <c r="B186" s="13"/>
      <c r="C186" s="13"/>
      <c r="D186" s="13"/>
      <c r="E186" s="13"/>
      <c r="F186" s="13"/>
    </row>
    <row r="187" spans="1:6" x14ac:dyDescent="0.2">
      <c r="A187" s="16" t="s">
        <v>236</v>
      </c>
      <c r="B187" s="17"/>
      <c r="C187" s="13"/>
      <c r="D187" s="13"/>
      <c r="E187" s="13"/>
      <c r="F187" s="13"/>
    </row>
    <row r="188" spans="1:6" ht="25.5" x14ac:dyDescent="0.2">
      <c r="A188" s="13">
        <v>1</v>
      </c>
      <c r="B188" s="18" t="s">
        <v>552</v>
      </c>
      <c r="C188" s="13"/>
      <c r="D188" s="13"/>
      <c r="E188" s="13"/>
      <c r="F188" s="13"/>
    </row>
    <row r="189" spans="1:6" ht="25.5" x14ac:dyDescent="0.2">
      <c r="A189" s="13">
        <v>2</v>
      </c>
      <c r="B189" s="18" t="s">
        <v>553</v>
      </c>
      <c r="C189" s="13"/>
      <c r="D189" s="13"/>
      <c r="E189" s="13"/>
      <c r="F189" s="13"/>
    </row>
    <row r="190" spans="1:6" ht="25.5" x14ac:dyDescent="0.2">
      <c r="A190" s="13">
        <v>3</v>
      </c>
      <c r="B190" s="18" t="s">
        <v>554</v>
      </c>
      <c r="C190" s="13"/>
      <c r="D190" s="13"/>
      <c r="E190" s="13"/>
      <c r="F190" s="13"/>
    </row>
    <row r="191" spans="1:6" ht="14.25" x14ac:dyDescent="0.2">
      <c r="A191" s="13">
        <v>4</v>
      </c>
      <c r="B191" s="19" t="s">
        <v>555</v>
      </c>
      <c r="C191" s="13"/>
      <c r="D191" s="13"/>
      <c r="E191" s="13"/>
      <c r="F191" s="13"/>
    </row>
    <row r="192" spans="1:6" ht="25.5" x14ac:dyDescent="0.2">
      <c r="A192" s="13">
        <v>5</v>
      </c>
      <c r="B192" s="18" t="s">
        <v>556</v>
      </c>
      <c r="C192" s="13"/>
      <c r="D192" s="13"/>
      <c r="E192" s="13"/>
      <c r="F192" s="13"/>
    </row>
    <row r="193" spans="1:6" ht="25.5" x14ac:dyDescent="0.2">
      <c r="A193" s="13">
        <v>6</v>
      </c>
      <c r="B193" s="18" t="s">
        <v>557</v>
      </c>
      <c r="C193" s="13"/>
      <c r="D193" s="13"/>
      <c r="E193" s="13"/>
      <c r="F193" s="13"/>
    </row>
    <row r="194" spans="1:6" ht="25.5" x14ac:dyDescent="0.2">
      <c r="A194" s="13">
        <v>7</v>
      </c>
      <c r="B194" s="18" t="s">
        <v>558</v>
      </c>
      <c r="C194" s="13"/>
      <c r="D194" s="13"/>
      <c r="E194" s="13"/>
      <c r="F194" s="13"/>
    </row>
    <row r="195" spans="1:6" ht="25.5" x14ac:dyDescent="0.2">
      <c r="A195" s="13">
        <v>8</v>
      </c>
      <c r="B195" s="18" t="s">
        <v>559</v>
      </c>
      <c r="C195" s="13"/>
      <c r="D195" s="13"/>
      <c r="E195" s="13"/>
      <c r="F195" s="13"/>
    </row>
    <row r="196" spans="1:6" ht="38.25" x14ac:dyDescent="0.2">
      <c r="A196" s="13">
        <v>9</v>
      </c>
      <c r="B196" s="18" t="s">
        <v>560</v>
      </c>
      <c r="C196" s="13"/>
      <c r="D196" s="13"/>
      <c r="E196" s="13"/>
      <c r="F196" s="13"/>
    </row>
    <row r="197" spans="1:6" ht="25.5" x14ac:dyDescent="0.2">
      <c r="A197" s="13">
        <v>10</v>
      </c>
      <c r="B197" s="18" t="s">
        <v>561</v>
      </c>
      <c r="C197" s="13"/>
      <c r="D197" s="13"/>
      <c r="E197" s="13"/>
      <c r="F197" s="13"/>
    </row>
    <row r="198" spans="1:6" ht="25.5" x14ac:dyDescent="0.2">
      <c r="A198" s="13">
        <v>11</v>
      </c>
      <c r="B198" s="18" t="s">
        <v>562</v>
      </c>
      <c r="C198" s="13"/>
      <c r="D198" s="13"/>
      <c r="E198" s="13"/>
      <c r="F198" s="13"/>
    </row>
    <row r="199" spans="1:6" ht="25.5" x14ac:dyDescent="0.2">
      <c r="A199" s="13">
        <v>12</v>
      </c>
      <c r="B199" s="18" t="s">
        <v>563</v>
      </c>
      <c r="C199" s="13"/>
      <c r="D199" s="13"/>
      <c r="E199" s="13"/>
      <c r="F199" s="13"/>
    </row>
    <row r="200" spans="1:6" ht="38.25" x14ac:dyDescent="0.2">
      <c r="A200" s="13">
        <v>13</v>
      </c>
      <c r="B200" s="18" t="s">
        <v>564</v>
      </c>
      <c r="C200" s="13"/>
      <c r="D200" s="13"/>
      <c r="E200" s="13"/>
      <c r="F200" s="13"/>
    </row>
    <row r="201" spans="1:6" ht="38.25" x14ac:dyDescent="0.2">
      <c r="A201" s="13">
        <v>14</v>
      </c>
      <c r="B201" s="18" t="s">
        <v>565</v>
      </c>
      <c r="C201" s="13"/>
      <c r="D201" s="13"/>
      <c r="E201" s="13"/>
      <c r="F201" s="13"/>
    </row>
    <row r="202" spans="1:6" ht="25.5" x14ac:dyDescent="0.2">
      <c r="A202" s="13">
        <v>15</v>
      </c>
      <c r="B202" s="18" t="s">
        <v>566</v>
      </c>
      <c r="C202" s="13"/>
      <c r="D202" s="13"/>
      <c r="E202" s="13"/>
      <c r="F202" s="13"/>
    </row>
    <row r="203" spans="1:6" x14ac:dyDescent="0.2">
      <c r="A203" s="13"/>
      <c r="B203" s="13"/>
      <c r="C203" s="13"/>
      <c r="D203" s="13"/>
      <c r="E203" s="13"/>
      <c r="F203" s="13"/>
    </row>
    <row r="204" spans="1:6" x14ac:dyDescent="0.2">
      <c r="A204" s="16" t="s">
        <v>239</v>
      </c>
      <c r="B204" s="17"/>
      <c r="C204" s="13"/>
      <c r="D204" s="13"/>
      <c r="E204" s="13"/>
      <c r="F204" s="13"/>
    </row>
    <row r="205" spans="1:6" x14ac:dyDescent="0.2">
      <c r="A205" s="13">
        <v>1</v>
      </c>
      <c r="B205" s="18" t="s">
        <v>567</v>
      </c>
      <c r="C205" s="13"/>
      <c r="D205" s="13"/>
      <c r="E205" s="13"/>
      <c r="F205" s="13"/>
    </row>
    <row r="206" spans="1:6" ht="25.5" x14ac:dyDescent="0.2">
      <c r="A206" s="13">
        <v>2</v>
      </c>
      <c r="B206" s="18" t="s">
        <v>568</v>
      </c>
      <c r="C206" s="13"/>
      <c r="D206" s="13"/>
      <c r="E206" s="13"/>
      <c r="F206" s="13"/>
    </row>
    <row r="207" spans="1:6" ht="14.25" x14ac:dyDescent="0.2">
      <c r="A207" s="13">
        <v>3</v>
      </c>
      <c r="B207" s="19" t="s">
        <v>555</v>
      </c>
      <c r="C207" s="13"/>
      <c r="D207" s="13"/>
      <c r="E207" s="13"/>
      <c r="F207" s="13"/>
    </row>
    <row r="208" spans="1:6" ht="25.5" x14ac:dyDescent="0.2">
      <c r="A208" s="13">
        <v>4</v>
      </c>
      <c r="B208" s="18" t="s">
        <v>569</v>
      </c>
      <c r="C208" s="13"/>
      <c r="D208" s="13"/>
      <c r="E208" s="13"/>
      <c r="F208" s="13"/>
    </row>
    <row r="209" spans="1:6" ht="25.5" x14ac:dyDescent="0.2">
      <c r="A209" s="13">
        <v>5</v>
      </c>
      <c r="B209" s="18" t="s">
        <v>570</v>
      </c>
      <c r="C209" s="13"/>
      <c r="D209" s="13"/>
      <c r="E209" s="13"/>
      <c r="F209" s="13"/>
    </row>
    <row r="210" spans="1:6" x14ac:dyDescent="0.2">
      <c r="A210" s="13"/>
      <c r="B210" s="13"/>
      <c r="C210" s="13"/>
      <c r="D210" s="13"/>
      <c r="E210" s="13"/>
      <c r="F210" s="13"/>
    </row>
    <row r="211" spans="1:6" x14ac:dyDescent="0.2">
      <c r="A211" s="16" t="s">
        <v>571</v>
      </c>
      <c r="B211" s="17"/>
      <c r="C211" s="13"/>
      <c r="D211" s="13"/>
      <c r="E211" s="13"/>
      <c r="F211" s="13"/>
    </row>
    <row r="212" spans="1:6" ht="25.5" x14ac:dyDescent="0.2">
      <c r="A212" s="13">
        <v>1</v>
      </c>
      <c r="B212" s="18" t="s">
        <v>572</v>
      </c>
      <c r="C212" s="13"/>
      <c r="D212" s="13"/>
      <c r="E212" s="13"/>
      <c r="F212" s="13"/>
    </row>
    <row r="213" spans="1:6" ht="25.5" x14ac:dyDescent="0.2">
      <c r="A213" s="13">
        <v>2</v>
      </c>
      <c r="B213" s="18" t="s">
        <v>573</v>
      </c>
      <c r="C213" s="13"/>
      <c r="D213" s="13"/>
      <c r="E213" s="13"/>
      <c r="F213" s="13"/>
    </row>
    <row r="214" spans="1:6" ht="25.5" x14ac:dyDescent="0.2">
      <c r="A214" s="13">
        <v>3</v>
      </c>
      <c r="B214" s="18" t="s">
        <v>574</v>
      </c>
      <c r="C214" s="13"/>
      <c r="D214" s="13"/>
      <c r="E214" s="13"/>
      <c r="F214" s="13"/>
    </row>
    <row r="215" spans="1:6" x14ac:dyDescent="0.2">
      <c r="A215" s="13">
        <v>4</v>
      </c>
      <c r="B215" s="18" t="s">
        <v>575</v>
      </c>
      <c r="C215" s="13"/>
      <c r="D215" s="13"/>
      <c r="E215" s="13"/>
      <c r="F215" s="13"/>
    </row>
    <row r="216" spans="1:6" ht="25.5" x14ac:dyDescent="0.2">
      <c r="A216" s="13">
        <v>5</v>
      </c>
      <c r="B216" s="18" t="s">
        <v>576</v>
      </c>
      <c r="C216" s="13"/>
      <c r="D216" s="13"/>
      <c r="E216" s="13"/>
      <c r="F216" s="13"/>
    </row>
    <row r="217" spans="1:6" x14ac:dyDescent="0.2">
      <c r="A217" s="13">
        <v>6</v>
      </c>
      <c r="B217" s="18" t="s">
        <v>577</v>
      </c>
      <c r="C217" s="13"/>
      <c r="D217" s="13"/>
      <c r="E217" s="13"/>
      <c r="F217" s="13"/>
    </row>
    <row r="218" spans="1:6" x14ac:dyDescent="0.2">
      <c r="A218" s="13"/>
      <c r="B218" s="13"/>
      <c r="C218" s="13"/>
      <c r="D218" s="13"/>
      <c r="E218" s="13"/>
      <c r="F218" s="13"/>
    </row>
    <row r="219" spans="1:6" x14ac:dyDescent="0.2">
      <c r="A219" s="16" t="s">
        <v>344</v>
      </c>
      <c r="B219" s="17"/>
      <c r="C219" s="13"/>
      <c r="D219" s="13"/>
      <c r="E219" s="13"/>
      <c r="F219" s="13"/>
    </row>
    <row r="220" spans="1:6" ht="25.5" x14ac:dyDescent="0.2">
      <c r="A220" s="13">
        <v>1</v>
      </c>
      <c r="B220" s="18" t="s">
        <v>578</v>
      </c>
      <c r="C220" s="13"/>
      <c r="D220" s="13"/>
      <c r="E220" s="13"/>
      <c r="F220" s="13"/>
    </row>
    <row r="221" spans="1:6" ht="25.5" x14ac:dyDescent="0.2">
      <c r="A221" s="13">
        <v>2</v>
      </c>
      <c r="B221" s="18" t="s">
        <v>579</v>
      </c>
      <c r="C221" s="13"/>
      <c r="D221" s="13"/>
      <c r="E221" s="13"/>
      <c r="F221" s="13"/>
    </row>
    <row r="222" spans="1:6" ht="25.5" x14ac:dyDescent="0.2">
      <c r="A222" s="13">
        <v>3</v>
      </c>
      <c r="B222" s="18" t="s">
        <v>580</v>
      </c>
      <c r="C222" s="13"/>
      <c r="D222" s="13"/>
      <c r="E222" s="13"/>
      <c r="F222" s="13"/>
    </row>
    <row r="223" spans="1:6" ht="14.25" x14ac:dyDescent="0.2">
      <c r="A223" s="13">
        <v>4</v>
      </c>
      <c r="B223" s="19" t="s">
        <v>581</v>
      </c>
      <c r="C223" s="13"/>
      <c r="D223" s="13"/>
      <c r="E223" s="13"/>
      <c r="F223" s="13"/>
    </row>
    <row r="224" spans="1:6" x14ac:dyDescent="0.2">
      <c r="A224" s="13">
        <v>5</v>
      </c>
      <c r="B224" s="18" t="s">
        <v>582</v>
      </c>
      <c r="C224" s="13"/>
      <c r="D224" s="13"/>
      <c r="E224" s="13"/>
      <c r="F224" s="13"/>
    </row>
    <row r="225" spans="1:6" ht="25.5" x14ac:dyDescent="0.2">
      <c r="A225" s="13">
        <v>6</v>
      </c>
      <c r="B225" s="18" t="s">
        <v>583</v>
      </c>
      <c r="C225" s="13"/>
      <c r="D225" s="13"/>
      <c r="E225" s="13"/>
      <c r="F225" s="13"/>
    </row>
    <row r="226" spans="1:6" ht="25.5" x14ac:dyDescent="0.2">
      <c r="A226" s="13">
        <v>7</v>
      </c>
      <c r="B226" s="18" t="s">
        <v>584</v>
      </c>
      <c r="C226" s="13"/>
      <c r="D226" s="13"/>
      <c r="E226" s="13"/>
      <c r="F226" s="13"/>
    </row>
    <row r="227" spans="1:6" ht="25.5" x14ac:dyDescent="0.2">
      <c r="A227" s="13">
        <v>8</v>
      </c>
      <c r="B227" s="18" t="s">
        <v>585</v>
      </c>
      <c r="C227" s="13"/>
      <c r="D227" s="13"/>
      <c r="E227" s="13"/>
      <c r="F227" s="13"/>
    </row>
    <row r="228" spans="1:6" x14ac:dyDescent="0.2">
      <c r="A228" s="13"/>
      <c r="B228" s="13"/>
      <c r="C228" s="13"/>
      <c r="D228" s="13"/>
      <c r="E228" s="13"/>
      <c r="F228" s="13"/>
    </row>
    <row r="229" spans="1:6" x14ac:dyDescent="0.2">
      <c r="A229" s="16" t="s">
        <v>586</v>
      </c>
      <c r="B229" s="17"/>
      <c r="C229" s="13"/>
      <c r="D229" s="13"/>
      <c r="E229" s="13"/>
      <c r="F229" s="13"/>
    </row>
    <row r="230" spans="1:6" ht="38.25" x14ac:dyDescent="0.2">
      <c r="A230" s="13">
        <v>1</v>
      </c>
      <c r="B230" s="18" t="s">
        <v>587</v>
      </c>
      <c r="C230" s="13"/>
      <c r="D230" s="13"/>
      <c r="E230" s="13"/>
      <c r="F230" s="13"/>
    </row>
    <row r="231" spans="1:6" ht="38.25" x14ac:dyDescent="0.2">
      <c r="A231" s="13">
        <v>2</v>
      </c>
      <c r="B231" s="18" t="s">
        <v>588</v>
      </c>
      <c r="C231" s="13"/>
      <c r="D231" s="13"/>
      <c r="E231" s="13"/>
      <c r="F231" s="13"/>
    </row>
    <row r="232" spans="1:6" ht="38.25" x14ac:dyDescent="0.2">
      <c r="A232" s="13">
        <v>3</v>
      </c>
      <c r="B232" s="18" t="s">
        <v>589</v>
      </c>
      <c r="C232" s="13"/>
      <c r="D232" s="13"/>
      <c r="E232" s="13"/>
      <c r="F232" s="13"/>
    </row>
    <row r="233" spans="1:6" ht="25.5" x14ac:dyDescent="0.2">
      <c r="A233" s="13">
        <v>4</v>
      </c>
      <c r="B233" s="18" t="s">
        <v>590</v>
      </c>
      <c r="C233" s="13"/>
      <c r="D233" s="13"/>
      <c r="E233" s="13"/>
      <c r="F233" s="13"/>
    </row>
    <row r="234" spans="1:6" x14ac:dyDescent="0.2">
      <c r="A234" s="13">
        <v>5</v>
      </c>
      <c r="B234" s="18" t="s">
        <v>591</v>
      </c>
      <c r="C234" s="13"/>
      <c r="D234" s="13"/>
      <c r="E234" s="13"/>
      <c r="F234" s="13"/>
    </row>
    <row r="235" spans="1:6" x14ac:dyDescent="0.2">
      <c r="A235" s="13">
        <v>6</v>
      </c>
      <c r="B235" s="18" t="s">
        <v>592</v>
      </c>
      <c r="C235" s="13"/>
      <c r="D235" s="13"/>
      <c r="E235" s="13"/>
      <c r="F235" s="13"/>
    </row>
    <row r="236" spans="1:6" x14ac:dyDescent="0.2">
      <c r="A236" s="13">
        <v>7</v>
      </c>
      <c r="B236" s="18" t="s">
        <v>593</v>
      </c>
      <c r="C236" s="13"/>
      <c r="D236" s="13"/>
      <c r="E236" s="13"/>
      <c r="F236" s="13"/>
    </row>
    <row r="237" spans="1:6" ht="25.5" x14ac:dyDescent="0.2">
      <c r="A237" s="13">
        <v>8</v>
      </c>
      <c r="B237" s="18" t="s">
        <v>594</v>
      </c>
      <c r="C237" s="13"/>
      <c r="D237" s="13"/>
      <c r="E237" s="13"/>
      <c r="F237" s="13"/>
    </row>
    <row r="238" spans="1:6" ht="25.5" x14ac:dyDescent="0.2">
      <c r="A238" s="13">
        <v>9</v>
      </c>
      <c r="B238" s="18" t="s">
        <v>595</v>
      </c>
      <c r="C238" s="13"/>
      <c r="D238" s="13"/>
      <c r="E238" s="13"/>
      <c r="F238" s="13"/>
    </row>
    <row r="239" spans="1:6" x14ac:dyDescent="0.2">
      <c r="A239" s="13">
        <v>10</v>
      </c>
      <c r="B239" s="18" t="s">
        <v>596</v>
      </c>
      <c r="C239" s="13"/>
      <c r="D239" s="13"/>
      <c r="E239" s="13"/>
      <c r="F239" s="13"/>
    </row>
    <row r="240" spans="1:6" x14ac:dyDescent="0.2">
      <c r="A240" s="13">
        <v>11</v>
      </c>
      <c r="B240" s="18" t="s">
        <v>597</v>
      </c>
      <c r="C240" s="13"/>
      <c r="D240" s="13"/>
      <c r="E240" s="13"/>
      <c r="F240" s="13"/>
    </row>
    <row r="241" spans="1:6" x14ac:dyDescent="0.2">
      <c r="A241" s="13">
        <v>12</v>
      </c>
      <c r="B241" s="18" t="s">
        <v>598</v>
      </c>
      <c r="C241" s="13"/>
      <c r="D241" s="13"/>
      <c r="E241" s="13"/>
      <c r="F241" s="13"/>
    </row>
    <row r="242" spans="1:6" ht="25.5" x14ac:dyDescent="0.2">
      <c r="A242" s="13">
        <v>13</v>
      </c>
      <c r="B242" s="18" t="s">
        <v>599</v>
      </c>
      <c r="C242" s="13"/>
      <c r="D242" s="13"/>
      <c r="E242" s="13"/>
      <c r="F242" s="13"/>
    </row>
    <row r="243" spans="1:6" ht="25.5" x14ac:dyDescent="0.2">
      <c r="A243" s="13">
        <v>14</v>
      </c>
      <c r="B243" s="18" t="s">
        <v>600</v>
      </c>
      <c r="C243" s="13"/>
      <c r="D243" s="13"/>
      <c r="E243" s="13"/>
      <c r="F243" s="13"/>
    </row>
    <row r="244" spans="1:6" ht="25.5" x14ac:dyDescent="0.2">
      <c r="A244" s="13">
        <v>15</v>
      </c>
      <c r="B244" s="18" t="s">
        <v>601</v>
      </c>
      <c r="C244" s="13"/>
      <c r="D244" s="13"/>
      <c r="E244" s="13"/>
      <c r="F244" s="13"/>
    </row>
    <row r="245" spans="1:6" ht="25.5" x14ac:dyDescent="0.2">
      <c r="A245" s="13">
        <v>16</v>
      </c>
      <c r="B245" s="18" t="s">
        <v>602</v>
      </c>
      <c r="C245" s="13"/>
      <c r="D245" s="13"/>
      <c r="E245" s="13"/>
      <c r="F245" s="13"/>
    </row>
    <row r="246" spans="1:6" ht="25.5" x14ac:dyDescent="0.2">
      <c r="A246" s="13">
        <v>17</v>
      </c>
      <c r="B246" s="18" t="s">
        <v>603</v>
      </c>
      <c r="C246" s="13"/>
      <c r="D246" s="13"/>
      <c r="E246" s="13"/>
      <c r="F246" s="13"/>
    </row>
    <row r="247" spans="1:6" ht="25.5" x14ac:dyDescent="0.2">
      <c r="A247" s="13">
        <v>18</v>
      </c>
      <c r="B247" s="18" t="s">
        <v>604</v>
      </c>
      <c r="C247" s="13"/>
      <c r="D247" s="13"/>
      <c r="E247" s="13"/>
      <c r="F247" s="13"/>
    </row>
    <row r="248" spans="1:6" ht="42.75" x14ac:dyDescent="0.2">
      <c r="A248" s="13">
        <v>19</v>
      </c>
      <c r="B248" s="19" t="s">
        <v>605</v>
      </c>
      <c r="C248" s="13"/>
      <c r="D248" s="13"/>
      <c r="E248" s="13"/>
      <c r="F248" s="13"/>
    </row>
    <row r="249" spans="1:6" ht="38.25" x14ac:dyDescent="0.2">
      <c r="A249" s="13">
        <v>20</v>
      </c>
      <c r="B249" s="18" t="s">
        <v>606</v>
      </c>
      <c r="C249" s="13"/>
      <c r="D249" s="13"/>
      <c r="E249" s="13"/>
      <c r="F249" s="13"/>
    </row>
    <row r="250" spans="1:6" ht="25.5" x14ac:dyDescent="0.2">
      <c r="A250" s="13">
        <v>21</v>
      </c>
      <c r="B250" s="18" t="s">
        <v>607</v>
      </c>
      <c r="C250" s="13"/>
      <c r="D250" s="13"/>
      <c r="E250" s="13"/>
      <c r="F250" s="13"/>
    </row>
    <row r="251" spans="1:6" x14ac:dyDescent="0.2">
      <c r="A251" s="13">
        <v>22</v>
      </c>
      <c r="B251" s="18" t="s">
        <v>608</v>
      </c>
      <c r="C251" s="13"/>
      <c r="D251" s="13"/>
      <c r="E251" s="13"/>
      <c r="F251" s="13"/>
    </row>
    <row r="252" spans="1:6" ht="25.5" x14ac:dyDescent="0.2">
      <c r="A252" s="13">
        <v>23</v>
      </c>
      <c r="B252" s="18" t="s">
        <v>609</v>
      </c>
      <c r="C252" s="13"/>
      <c r="D252" s="13"/>
      <c r="E252" s="13"/>
      <c r="F252" s="13"/>
    </row>
    <row r="253" spans="1:6" ht="25.5" x14ac:dyDescent="0.2">
      <c r="A253" s="13">
        <v>24</v>
      </c>
      <c r="B253" s="18" t="s">
        <v>610</v>
      </c>
      <c r="C253" s="13"/>
      <c r="D253" s="13"/>
      <c r="E253" s="13"/>
      <c r="F253" s="13"/>
    </row>
    <row r="254" spans="1:6" ht="25.5" x14ac:dyDescent="0.2">
      <c r="A254" s="13">
        <v>25</v>
      </c>
      <c r="B254" s="18" t="s">
        <v>611</v>
      </c>
      <c r="C254" s="13"/>
      <c r="D254" s="13"/>
      <c r="E254" s="13"/>
      <c r="F254" s="13"/>
    </row>
    <row r="255" spans="1:6" x14ac:dyDescent="0.2">
      <c r="A255" s="13">
        <v>26</v>
      </c>
      <c r="B255" s="18" t="s">
        <v>612</v>
      </c>
      <c r="C255" s="13"/>
      <c r="D255" s="13"/>
      <c r="E255" s="13"/>
      <c r="F255" s="13"/>
    </row>
    <row r="256" spans="1:6" x14ac:dyDescent="0.2">
      <c r="A256" s="13">
        <v>27</v>
      </c>
      <c r="B256" s="18" t="s">
        <v>613</v>
      </c>
      <c r="C256" s="13"/>
      <c r="D256" s="13"/>
      <c r="E256" s="13"/>
      <c r="F256" s="13"/>
    </row>
    <row r="257" spans="1:6" ht="25.5" x14ac:dyDescent="0.2">
      <c r="A257" s="13">
        <v>28</v>
      </c>
      <c r="B257" s="18" t="s">
        <v>614</v>
      </c>
      <c r="C257" s="13"/>
      <c r="D257" s="13"/>
      <c r="E257" s="13"/>
      <c r="F257" s="13"/>
    </row>
    <row r="258" spans="1:6" ht="25.5" x14ac:dyDescent="0.2">
      <c r="A258" s="13">
        <v>29</v>
      </c>
      <c r="B258" s="18" t="s">
        <v>615</v>
      </c>
      <c r="C258" s="13"/>
      <c r="D258" s="13"/>
      <c r="E258" s="13"/>
      <c r="F258" s="13"/>
    </row>
    <row r="259" spans="1:6" ht="25.5" x14ac:dyDescent="0.2">
      <c r="A259" s="13">
        <v>30</v>
      </c>
      <c r="B259" s="18" t="s">
        <v>616</v>
      </c>
      <c r="C259" s="13"/>
      <c r="D259" s="13"/>
      <c r="E259" s="13"/>
      <c r="F259" s="13"/>
    </row>
    <row r="260" spans="1:6" x14ac:dyDescent="0.2">
      <c r="A260" s="13">
        <v>31</v>
      </c>
      <c r="B260" s="18" t="s">
        <v>617</v>
      </c>
      <c r="C260" s="13"/>
      <c r="D260" s="13"/>
      <c r="E260" s="13"/>
      <c r="F260" s="13"/>
    </row>
    <row r="261" spans="1:6" ht="38.25" x14ac:dyDescent="0.2">
      <c r="A261" s="13">
        <v>32</v>
      </c>
      <c r="B261" s="18" t="s">
        <v>618</v>
      </c>
      <c r="C261" s="13"/>
      <c r="D261" s="13"/>
      <c r="E261" s="13"/>
      <c r="F261" s="13"/>
    </row>
    <row r="262" spans="1:6" x14ac:dyDescent="0.2">
      <c r="A262" s="13">
        <v>33</v>
      </c>
      <c r="B262" s="18" t="s">
        <v>619</v>
      </c>
      <c r="C262" s="13"/>
      <c r="D262" s="13"/>
      <c r="E262" s="13"/>
      <c r="F262" s="13"/>
    </row>
    <row r="263" spans="1:6" ht="25.5" x14ac:dyDescent="0.2">
      <c r="A263" s="13">
        <v>34</v>
      </c>
      <c r="B263" s="18" t="s">
        <v>620</v>
      </c>
      <c r="C263" s="13"/>
      <c r="D263" s="13"/>
      <c r="E263" s="13"/>
      <c r="F263" s="13"/>
    </row>
    <row r="264" spans="1:6" ht="25.5" x14ac:dyDescent="0.2">
      <c r="A264" s="13">
        <v>35</v>
      </c>
      <c r="B264" s="18" t="s">
        <v>621</v>
      </c>
      <c r="C264" s="13"/>
      <c r="D264" s="13"/>
      <c r="E264" s="13"/>
      <c r="F264" s="13"/>
    </row>
    <row r="265" spans="1:6" ht="25.5" x14ac:dyDescent="0.2">
      <c r="A265" s="13">
        <v>36</v>
      </c>
      <c r="B265" s="18" t="s">
        <v>622</v>
      </c>
      <c r="C265" s="13"/>
      <c r="D265" s="13"/>
      <c r="E265" s="13"/>
      <c r="F265" s="13"/>
    </row>
    <row r="266" spans="1:6" x14ac:dyDescent="0.2">
      <c r="A266" s="13">
        <v>37</v>
      </c>
      <c r="B266" s="18" t="s">
        <v>623</v>
      </c>
      <c r="C266" s="13"/>
      <c r="D266" s="13"/>
      <c r="E266" s="13"/>
      <c r="F266" s="13"/>
    </row>
    <row r="267" spans="1:6" ht="25.5" x14ac:dyDescent="0.2">
      <c r="A267" s="13">
        <v>38</v>
      </c>
      <c r="B267" s="18" t="s">
        <v>624</v>
      </c>
      <c r="C267" s="13"/>
      <c r="D267" s="13"/>
      <c r="E267" s="13"/>
      <c r="F267" s="13"/>
    </row>
    <row r="268" spans="1:6" ht="25.5" x14ac:dyDescent="0.2">
      <c r="A268" s="13">
        <v>39</v>
      </c>
      <c r="B268" s="18" t="s">
        <v>625</v>
      </c>
      <c r="C268" s="13"/>
      <c r="D268" s="13"/>
      <c r="E268" s="13"/>
      <c r="F268" s="13"/>
    </row>
    <row r="269" spans="1:6" x14ac:dyDescent="0.2">
      <c r="A269" s="13">
        <v>40</v>
      </c>
      <c r="B269" s="18" t="s">
        <v>626</v>
      </c>
      <c r="C269" s="13"/>
      <c r="D269" s="13"/>
      <c r="E269" s="13"/>
      <c r="F269" s="13"/>
    </row>
    <row r="270" spans="1:6" ht="25.5" x14ac:dyDescent="0.2">
      <c r="A270" s="13">
        <v>41</v>
      </c>
      <c r="B270" s="18" t="s">
        <v>627</v>
      </c>
      <c r="C270" s="13"/>
      <c r="D270" s="13"/>
      <c r="E270" s="13"/>
      <c r="F270" s="13"/>
    </row>
    <row r="271" spans="1:6" ht="25.5" x14ac:dyDescent="0.2">
      <c r="A271" s="13">
        <v>42</v>
      </c>
      <c r="B271" s="18" t="s">
        <v>628</v>
      </c>
      <c r="C271" s="13"/>
      <c r="D271" s="13"/>
      <c r="E271" s="13"/>
      <c r="F271" s="13"/>
    </row>
    <row r="272" spans="1:6" x14ac:dyDescent="0.2">
      <c r="A272" s="13">
        <v>43</v>
      </c>
      <c r="B272" s="18" t="s">
        <v>629</v>
      </c>
      <c r="C272" s="13"/>
      <c r="D272" s="13"/>
      <c r="E272" s="13"/>
      <c r="F272" s="13"/>
    </row>
    <row r="273" spans="1:6" x14ac:dyDescent="0.2">
      <c r="A273" s="13">
        <v>44</v>
      </c>
      <c r="B273" s="18" t="s">
        <v>630</v>
      </c>
      <c r="C273" s="13"/>
      <c r="D273" s="13"/>
      <c r="E273" s="13"/>
      <c r="F273" s="13"/>
    </row>
    <row r="274" spans="1:6" x14ac:dyDescent="0.2">
      <c r="A274" s="13">
        <v>45</v>
      </c>
      <c r="B274" s="18" t="s">
        <v>631</v>
      </c>
      <c r="C274" s="13"/>
      <c r="D274" s="13"/>
      <c r="E274" s="13"/>
      <c r="F274" s="13"/>
    </row>
    <row r="275" spans="1:6" ht="38.25" x14ac:dyDescent="0.2">
      <c r="A275" s="13">
        <v>46</v>
      </c>
      <c r="B275" s="18" t="s">
        <v>632</v>
      </c>
      <c r="C275" s="13"/>
      <c r="D275" s="13"/>
      <c r="E275" s="13"/>
      <c r="F275" s="13"/>
    </row>
    <row r="276" spans="1:6" ht="25.5" x14ac:dyDescent="0.2">
      <c r="A276" s="13">
        <v>47</v>
      </c>
      <c r="B276" s="18" t="s">
        <v>633</v>
      </c>
      <c r="C276" s="13"/>
      <c r="D276" s="13"/>
      <c r="E276" s="13"/>
      <c r="F276" s="13"/>
    </row>
    <row r="277" spans="1:6" x14ac:dyDescent="0.2">
      <c r="A277" s="13">
        <v>48</v>
      </c>
      <c r="B277" s="18" t="s">
        <v>634</v>
      </c>
      <c r="C277" s="13"/>
      <c r="D277" s="13"/>
      <c r="E277" s="13"/>
      <c r="F277" s="13"/>
    </row>
    <row r="278" spans="1:6" x14ac:dyDescent="0.2">
      <c r="A278" s="13">
        <v>49</v>
      </c>
      <c r="B278" s="18" t="s">
        <v>635</v>
      </c>
      <c r="C278" s="13"/>
      <c r="D278" s="13"/>
      <c r="E278" s="13"/>
      <c r="F278" s="13"/>
    </row>
    <row r="279" spans="1:6" ht="14.25" x14ac:dyDescent="0.2">
      <c r="A279" s="13">
        <v>50</v>
      </c>
      <c r="B279" s="19" t="s">
        <v>636</v>
      </c>
      <c r="C279" s="13"/>
      <c r="D279" s="13"/>
      <c r="E279" s="13"/>
      <c r="F279" s="13"/>
    </row>
    <row r="280" spans="1:6" x14ac:dyDescent="0.2">
      <c r="A280" s="13">
        <v>51</v>
      </c>
      <c r="B280" s="18" t="s">
        <v>637</v>
      </c>
      <c r="C280" s="13"/>
      <c r="D280" s="13"/>
      <c r="E280" s="13"/>
      <c r="F280" s="13"/>
    </row>
    <row r="281" spans="1:6" ht="25.5" x14ac:dyDescent="0.2">
      <c r="A281" s="13">
        <v>52</v>
      </c>
      <c r="B281" s="18" t="s">
        <v>638</v>
      </c>
      <c r="C281" s="13"/>
      <c r="D281" s="13"/>
      <c r="E281" s="13"/>
      <c r="F281" s="13"/>
    </row>
    <row r="282" spans="1:6" ht="25.5" x14ac:dyDescent="0.2">
      <c r="A282" s="13">
        <v>53</v>
      </c>
      <c r="B282" s="18" t="s">
        <v>639</v>
      </c>
      <c r="C282" s="13"/>
      <c r="D282" s="13"/>
      <c r="E282" s="13"/>
      <c r="F282" s="13"/>
    </row>
    <row r="283" spans="1:6" ht="38.25" x14ac:dyDescent="0.2">
      <c r="A283" s="13">
        <v>54</v>
      </c>
      <c r="B283" s="18" t="s">
        <v>640</v>
      </c>
      <c r="C283" s="13"/>
      <c r="D283" s="13"/>
      <c r="E283" s="13"/>
      <c r="F283" s="13"/>
    </row>
    <row r="284" spans="1:6" x14ac:dyDescent="0.2">
      <c r="A284" s="13"/>
      <c r="B284" s="13"/>
      <c r="C284" s="13"/>
      <c r="D284" s="13"/>
      <c r="E284" s="13"/>
      <c r="F284" s="13"/>
    </row>
    <row r="285" spans="1:6" x14ac:dyDescent="0.2">
      <c r="A285" s="16" t="s">
        <v>26</v>
      </c>
      <c r="B285" s="17"/>
      <c r="C285" s="13"/>
      <c r="D285" s="13"/>
      <c r="E285" s="13"/>
      <c r="F285" s="13"/>
    </row>
    <row r="286" spans="1:6" ht="25.5" x14ac:dyDescent="0.2">
      <c r="A286" s="13">
        <v>1</v>
      </c>
      <c r="B286" s="18" t="s">
        <v>641</v>
      </c>
      <c r="C286" s="13"/>
      <c r="D286" s="13"/>
      <c r="E286" s="13"/>
      <c r="F286" s="13"/>
    </row>
    <row r="287" spans="1:6" x14ac:dyDescent="0.2">
      <c r="A287" s="13">
        <v>2</v>
      </c>
      <c r="B287" s="18" t="s">
        <v>642</v>
      </c>
      <c r="C287" s="13"/>
      <c r="D287" s="13"/>
      <c r="E287" s="13"/>
      <c r="F287" s="13"/>
    </row>
    <row r="288" spans="1:6" ht="25.5" x14ac:dyDescent="0.2">
      <c r="A288" s="13">
        <v>3</v>
      </c>
      <c r="B288" s="18" t="s">
        <v>643</v>
      </c>
      <c r="C288" s="13"/>
      <c r="D288" s="13"/>
      <c r="E288" s="13"/>
      <c r="F288" s="13"/>
    </row>
    <row r="289" spans="1:6" ht="38.25" x14ac:dyDescent="0.2">
      <c r="A289" s="13">
        <v>4</v>
      </c>
      <c r="B289" s="18" t="s">
        <v>644</v>
      </c>
      <c r="C289" s="13"/>
      <c r="D289" s="13"/>
      <c r="E289" s="13"/>
      <c r="F289" s="13"/>
    </row>
    <row r="290" spans="1:6" ht="38.25" x14ac:dyDescent="0.2">
      <c r="A290" s="13">
        <v>5</v>
      </c>
      <c r="B290" s="18" t="s">
        <v>645</v>
      </c>
      <c r="C290" s="13"/>
      <c r="D290" s="13"/>
      <c r="E290" s="13"/>
      <c r="F290" s="13"/>
    </row>
    <row r="291" spans="1:6" x14ac:dyDescent="0.2">
      <c r="A291" s="13">
        <v>6</v>
      </c>
      <c r="B291" s="18" t="s">
        <v>646</v>
      </c>
      <c r="C291" s="13"/>
      <c r="D291" s="13"/>
      <c r="E291" s="13"/>
      <c r="F291" s="13"/>
    </row>
    <row r="292" spans="1:6" x14ac:dyDescent="0.2">
      <c r="A292" s="13"/>
      <c r="B292" s="13"/>
      <c r="C292" s="13"/>
      <c r="D292" s="13"/>
      <c r="E292" s="13"/>
      <c r="F292" s="13"/>
    </row>
    <row r="293" spans="1:6" x14ac:dyDescent="0.2">
      <c r="A293" s="16" t="s">
        <v>31</v>
      </c>
      <c r="B293" s="17"/>
      <c r="C293" s="13"/>
      <c r="D293" s="13"/>
      <c r="E293" s="13"/>
      <c r="F293" s="13"/>
    </row>
    <row r="294" spans="1:6" ht="25.5" x14ac:dyDescent="0.2">
      <c r="A294" s="13">
        <v>1</v>
      </c>
      <c r="B294" s="18" t="s">
        <v>647</v>
      </c>
      <c r="C294" s="13"/>
      <c r="D294" s="13"/>
      <c r="E294" s="13"/>
      <c r="F294" s="13"/>
    </row>
    <row r="295" spans="1:6" ht="25.5" x14ac:dyDescent="0.2">
      <c r="A295" s="13">
        <v>2</v>
      </c>
      <c r="B295" s="18" t="s">
        <v>648</v>
      </c>
      <c r="C295" s="13"/>
      <c r="D295" s="13"/>
      <c r="E295" s="13"/>
      <c r="F295" s="13"/>
    </row>
    <row r="296" spans="1:6" ht="38.25" x14ac:dyDescent="0.2">
      <c r="A296" s="13">
        <v>3</v>
      </c>
      <c r="B296" s="18" t="s">
        <v>649</v>
      </c>
      <c r="C296" s="13"/>
      <c r="D296" s="13"/>
      <c r="E296" s="13"/>
      <c r="F296" s="13"/>
    </row>
    <row r="297" spans="1:6" ht="38.25" x14ac:dyDescent="0.2">
      <c r="A297" s="13">
        <v>4</v>
      </c>
      <c r="B297" s="18" t="s">
        <v>650</v>
      </c>
      <c r="C297" s="13"/>
      <c r="D297" s="13"/>
      <c r="E297" s="13"/>
      <c r="F297" s="13"/>
    </row>
    <row r="298" spans="1:6" ht="38.25" x14ac:dyDescent="0.2">
      <c r="A298" s="13">
        <v>5</v>
      </c>
      <c r="B298" s="18" t="s">
        <v>651</v>
      </c>
      <c r="C298" s="13"/>
      <c r="D298" s="13"/>
      <c r="E298" s="13"/>
      <c r="F298" s="13"/>
    </row>
    <row r="299" spans="1:6" ht="38.25" x14ac:dyDescent="0.2">
      <c r="A299" s="13">
        <v>6</v>
      </c>
      <c r="B299" s="18" t="s">
        <v>652</v>
      </c>
      <c r="C299" s="13"/>
      <c r="D299" s="13"/>
      <c r="E299" s="13"/>
      <c r="F299" s="13"/>
    </row>
    <row r="300" spans="1:6" x14ac:dyDescent="0.2">
      <c r="A300" s="13"/>
      <c r="B300" s="13"/>
      <c r="C300" s="13"/>
      <c r="D300" s="13"/>
      <c r="E300" s="13"/>
      <c r="F300" s="13"/>
    </row>
    <row r="301" spans="1:6" x14ac:dyDescent="0.2">
      <c r="A301" s="16" t="s">
        <v>34</v>
      </c>
      <c r="B301" s="17"/>
      <c r="C301" s="13"/>
      <c r="D301" s="13"/>
      <c r="E301" s="13"/>
      <c r="F301" s="13"/>
    </row>
    <row r="302" spans="1:6" x14ac:dyDescent="0.2">
      <c r="A302" s="13">
        <v>1</v>
      </c>
      <c r="B302" s="18" t="s">
        <v>653</v>
      </c>
      <c r="C302" s="13"/>
      <c r="D302" s="13"/>
      <c r="E302" s="13"/>
      <c r="F302" s="13"/>
    </row>
    <row r="303" spans="1:6" ht="25.5" x14ac:dyDescent="0.2">
      <c r="A303" s="13">
        <v>2</v>
      </c>
      <c r="B303" s="18" t="s">
        <v>654</v>
      </c>
      <c r="C303" s="13"/>
      <c r="D303" s="13"/>
      <c r="E303" s="13"/>
      <c r="F303" s="13"/>
    </row>
    <row r="304" spans="1:6" x14ac:dyDescent="0.2">
      <c r="A304" s="13">
        <v>3</v>
      </c>
      <c r="B304" s="18" t="s">
        <v>655</v>
      </c>
      <c r="C304" s="13"/>
      <c r="D304" s="13"/>
      <c r="E304" s="13"/>
      <c r="F304" s="13"/>
    </row>
    <row r="305" spans="1:6" ht="38.25" x14ac:dyDescent="0.2">
      <c r="A305" s="13">
        <v>4</v>
      </c>
      <c r="B305" s="18" t="s">
        <v>656</v>
      </c>
      <c r="C305" s="13"/>
      <c r="D305" s="13"/>
      <c r="E305" s="13"/>
      <c r="F305" s="13"/>
    </row>
    <row r="306" spans="1:6" x14ac:dyDescent="0.2">
      <c r="A306" s="13"/>
      <c r="B306" s="13"/>
      <c r="C306" s="13"/>
      <c r="D306" s="13"/>
      <c r="E306" s="13"/>
      <c r="F306" s="13"/>
    </row>
    <row r="307" spans="1:6" x14ac:dyDescent="0.2">
      <c r="A307" s="16" t="s">
        <v>37</v>
      </c>
      <c r="B307" s="17"/>
      <c r="C307" s="13"/>
      <c r="D307" s="13"/>
      <c r="E307" s="13"/>
      <c r="F307" s="13"/>
    </row>
    <row r="308" spans="1:6" ht="25.5" x14ac:dyDescent="0.2">
      <c r="A308" s="13">
        <v>1</v>
      </c>
      <c r="B308" s="18" t="s">
        <v>657</v>
      </c>
      <c r="C308" s="13"/>
      <c r="D308" s="13"/>
      <c r="E308" s="13"/>
      <c r="F308" s="13"/>
    </row>
    <row r="309" spans="1:6" ht="25.5" x14ac:dyDescent="0.2">
      <c r="A309" s="13">
        <v>2</v>
      </c>
      <c r="B309" s="18" t="s">
        <v>658</v>
      </c>
      <c r="C309" s="13"/>
      <c r="D309" s="13"/>
      <c r="E309" s="13"/>
      <c r="F309" s="13"/>
    </row>
    <row r="310" spans="1:6" ht="25.5" x14ac:dyDescent="0.2">
      <c r="A310" s="13">
        <v>3</v>
      </c>
      <c r="B310" s="18" t="s">
        <v>659</v>
      </c>
      <c r="C310" s="13"/>
      <c r="D310" s="13"/>
      <c r="E310" s="13"/>
      <c r="F310" s="13"/>
    </row>
    <row r="311" spans="1:6" ht="14.25" x14ac:dyDescent="0.2">
      <c r="A311" s="13">
        <v>4</v>
      </c>
      <c r="B311" s="19" t="s">
        <v>660</v>
      </c>
      <c r="C311" s="13"/>
      <c r="D311" s="13"/>
      <c r="E311" s="13"/>
      <c r="F311" s="13"/>
    </row>
    <row r="312" spans="1:6" ht="14.25" x14ac:dyDescent="0.2">
      <c r="A312" s="13">
        <v>5</v>
      </c>
      <c r="B312" s="19" t="s">
        <v>661</v>
      </c>
      <c r="C312" s="13"/>
      <c r="D312" s="13"/>
      <c r="E312" s="13"/>
      <c r="F312" s="13"/>
    </row>
    <row r="313" spans="1:6" ht="25.5" x14ac:dyDescent="0.2">
      <c r="A313" s="13">
        <v>6</v>
      </c>
      <c r="B313" s="18" t="s">
        <v>662</v>
      </c>
      <c r="C313" s="13"/>
      <c r="D313" s="13"/>
      <c r="E313" s="13"/>
      <c r="F313" s="13"/>
    </row>
    <row r="314" spans="1:6" ht="25.5" x14ac:dyDescent="0.2">
      <c r="A314" s="13">
        <v>7</v>
      </c>
      <c r="B314" s="18" t="s">
        <v>663</v>
      </c>
      <c r="C314" s="13"/>
      <c r="D314" s="13"/>
      <c r="E314" s="13"/>
      <c r="F314" s="13"/>
    </row>
    <row r="315" spans="1:6" x14ac:dyDescent="0.2">
      <c r="A315" s="13"/>
      <c r="B315" s="13"/>
      <c r="C315" s="13"/>
      <c r="D315" s="13"/>
      <c r="E315" s="13"/>
      <c r="F315" s="13"/>
    </row>
    <row r="316" spans="1:6" x14ac:dyDescent="0.2">
      <c r="A316" s="16" t="s">
        <v>40</v>
      </c>
      <c r="B316" s="17"/>
      <c r="C316" s="13"/>
      <c r="D316" s="13"/>
      <c r="E316" s="13"/>
      <c r="F316" s="13"/>
    </row>
    <row r="317" spans="1:6" ht="25.5" x14ac:dyDescent="0.2">
      <c r="A317" s="13">
        <v>1</v>
      </c>
      <c r="B317" s="18" t="s">
        <v>664</v>
      </c>
      <c r="C317" s="13"/>
      <c r="D317" s="13"/>
      <c r="E317" s="13"/>
      <c r="F317" s="13"/>
    </row>
    <row r="318" spans="1:6" ht="25.5" x14ac:dyDescent="0.2">
      <c r="A318" s="13">
        <v>2</v>
      </c>
      <c r="B318" s="18" t="s">
        <v>665</v>
      </c>
      <c r="C318" s="13"/>
      <c r="D318" s="13"/>
      <c r="E318" s="13"/>
      <c r="F318" s="13"/>
    </row>
    <row r="319" spans="1:6" ht="25.5" x14ac:dyDescent="0.2">
      <c r="A319" s="13">
        <v>3</v>
      </c>
      <c r="B319" s="18" t="s">
        <v>666</v>
      </c>
      <c r="C319" s="13"/>
      <c r="D319" s="13"/>
      <c r="E319" s="13"/>
      <c r="F319" s="13"/>
    </row>
    <row r="320" spans="1:6" ht="25.5" x14ac:dyDescent="0.2">
      <c r="A320" s="13">
        <v>4</v>
      </c>
      <c r="B320" s="18" t="s">
        <v>667</v>
      </c>
      <c r="C320" s="13"/>
      <c r="D320" s="13"/>
      <c r="E320" s="13"/>
      <c r="F320" s="13"/>
    </row>
    <row r="321" spans="1:6" x14ac:dyDescent="0.2">
      <c r="A321" s="13">
        <v>5</v>
      </c>
      <c r="B321" s="18" t="s">
        <v>668</v>
      </c>
      <c r="C321" s="13"/>
      <c r="D321" s="13"/>
      <c r="E321" s="13"/>
      <c r="F321" s="13"/>
    </row>
    <row r="322" spans="1:6" x14ac:dyDescent="0.2">
      <c r="A322" s="13"/>
      <c r="B322" s="13"/>
      <c r="C322" s="13"/>
      <c r="D322" s="13"/>
      <c r="E322" s="13"/>
      <c r="F322" s="13"/>
    </row>
    <row r="323" spans="1:6" x14ac:dyDescent="0.2">
      <c r="A323" s="16" t="s">
        <v>43</v>
      </c>
      <c r="B323" s="17"/>
      <c r="C323" s="13"/>
      <c r="D323" s="13"/>
      <c r="E323" s="13"/>
      <c r="F323" s="13"/>
    </row>
    <row r="324" spans="1:6" ht="25.5" x14ac:dyDescent="0.2">
      <c r="A324" s="13">
        <v>1</v>
      </c>
      <c r="B324" s="18" t="s">
        <v>669</v>
      </c>
      <c r="C324" s="13"/>
      <c r="D324" s="13"/>
      <c r="E324" s="13"/>
      <c r="F324" s="13"/>
    </row>
    <row r="325" spans="1:6" ht="38.25" x14ac:dyDescent="0.2">
      <c r="A325" s="13">
        <v>2</v>
      </c>
      <c r="B325" s="18" t="s">
        <v>670</v>
      </c>
      <c r="C325" s="13"/>
      <c r="D325" s="13"/>
      <c r="E325" s="13"/>
      <c r="F325" s="13"/>
    </row>
    <row r="326" spans="1:6" ht="25.5" x14ac:dyDescent="0.2">
      <c r="A326" s="13">
        <v>3</v>
      </c>
      <c r="B326" s="18" t="s">
        <v>671</v>
      </c>
      <c r="C326" s="13"/>
      <c r="D326" s="13"/>
      <c r="E326" s="13"/>
      <c r="F326" s="13"/>
    </row>
    <row r="327" spans="1:6" ht="25.5" x14ac:dyDescent="0.2">
      <c r="A327" s="13">
        <v>4</v>
      </c>
      <c r="B327" s="18" t="s">
        <v>672</v>
      </c>
      <c r="C327" s="13"/>
      <c r="D327" s="13"/>
      <c r="E327" s="13"/>
      <c r="F327" s="13"/>
    </row>
    <row r="328" spans="1:6" ht="25.5" x14ac:dyDescent="0.2">
      <c r="A328" s="13">
        <v>5</v>
      </c>
      <c r="B328" s="18" t="s">
        <v>673</v>
      </c>
      <c r="C328" s="13"/>
      <c r="D328" s="13"/>
      <c r="E328" s="13"/>
      <c r="F328" s="13"/>
    </row>
    <row r="329" spans="1:6" ht="25.5" x14ac:dyDescent="0.2">
      <c r="A329" s="13">
        <v>6</v>
      </c>
      <c r="B329" s="18" t="s">
        <v>674</v>
      </c>
      <c r="C329" s="13"/>
      <c r="D329" s="13"/>
      <c r="E329" s="13"/>
      <c r="F329" s="13"/>
    </row>
    <row r="330" spans="1:6" ht="25.5" x14ac:dyDescent="0.2">
      <c r="A330" s="13">
        <v>7</v>
      </c>
      <c r="B330" s="18" t="s">
        <v>675</v>
      </c>
      <c r="C330" s="13"/>
      <c r="D330" s="13"/>
      <c r="E330" s="13"/>
      <c r="F330" s="13"/>
    </row>
    <row r="331" spans="1:6" x14ac:dyDescent="0.2">
      <c r="A331" s="13"/>
      <c r="B331" s="13"/>
      <c r="C331" s="13"/>
      <c r="D331" s="13"/>
      <c r="E331" s="13"/>
      <c r="F331" s="13"/>
    </row>
    <row r="332" spans="1:6" x14ac:dyDescent="0.2">
      <c r="A332" s="16" t="s">
        <v>45</v>
      </c>
      <c r="B332" s="17"/>
      <c r="C332" s="13"/>
      <c r="D332" s="13"/>
      <c r="E332" s="13"/>
      <c r="F332" s="13"/>
    </row>
    <row r="333" spans="1:6" ht="25.5" x14ac:dyDescent="0.2">
      <c r="A333" s="13">
        <v>1</v>
      </c>
      <c r="B333" s="18" t="s">
        <v>676</v>
      </c>
      <c r="C333" s="13"/>
      <c r="D333" s="13"/>
      <c r="E333" s="13"/>
      <c r="F333" s="13"/>
    </row>
    <row r="334" spans="1:6" ht="38.25" x14ac:dyDescent="0.2">
      <c r="A334" s="13">
        <v>2</v>
      </c>
      <c r="B334" s="18" t="s">
        <v>670</v>
      </c>
      <c r="C334" s="13"/>
      <c r="D334" s="13"/>
      <c r="E334" s="13"/>
      <c r="F334" s="13"/>
    </row>
    <row r="335" spans="1:6" ht="25.5" x14ac:dyDescent="0.2">
      <c r="A335" s="13">
        <v>3</v>
      </c>
      <c r="B335" s="18" t="s">
        <v>671</v>
      </c>
      <c r="C335" s="13"/>
      <c r="D335" s="13"/>
      <c r="E335" s="13"/>
      <c r="F335" s="13"/>
    </row>
    <row r="336" spans="1:6" ht="25.5" x14ac:dyDescent="0.2">
      <c r="A336" s="13">
        <v>4</v>
      </c>
      <c r="B336" s="18" t="s">
        <v>672</v>
      </c>
      <c r="C336" s="13"/>
      <c r="D336" s="13"/>
      <c r="E336" s="13"/>
      <c r="F336" s="13"/>
    </row>
    <row r="337" spans="1:6" ht="25.5" x14ac:dyDescent="0.2">
      <c r="A337" s="13">
        <v>5</v>
      </c>
      <c r="B337" s="18" t="s">
        <v>673</v>
      </c>
      <c r="C337" s="13"/>
      <c r="D337" s="13"/>
      <c r="E337" s="13"/>
      <c r="F337" s="13"/>
    </row>
    <row r="338" spans="1:6" ht="25.5" x14ac:dyDescent="0.2">
      <c r="A338" s="13">
        <v>6</v>
      </c>
      <c r="B338" s="18" t="s">
        <v>674</v>
      </c>
      <c r="C338" s="13"/>
      <c r="D338" s="13"/>
      <c r="E338" s="13"/>
      <c r="F338" s="13"/>
    </row>
    <row r="339" spans="1:6" ht="25.5" x14ac:dyDescent="0.2">
      <c r="A339" s="13">
        <v>7</v>
      </c>
      <c r="B339" s="18" t="s">
        <v>675</v>
      </c>
      <c r="C339" s="13"/>
      <c r="D339" s="13"/>
      <c r="E339" s="13"/>
      <c r="F339" s="13"/>
    </row>
    <row r="340" spans="1:6" x14ac:dyDescent="0.2">
      <c r="A340" s="13"/>
      <c r="B340" s="13"/>
      <c r="C340" s="13"/>
      <c r="D340" s="13"/>
      <c r="E340" s="13"/>
      <c r="F340" s="13"/>
    </row>
    <row r="341" spans="1:6" x14ac:dyDescent="0.2">
      <c r="A341" s="16" t="s">
        <v>48</v>
      </c>
      <c r="B341" s="17"/>
      <c r="C341" s="13"/>
      <c r="D341" s="13"/>
      <c r="E341" s="13"/>
      <c r="F341" s="13"/>
    </row>
    <row r="342" spans="1:6" x14ac:dyDescent="0.2">
      <c r="A342" s="13">
        <v>1</v>
      </c>
      <c r="B342" s="18" t="s">
        <v>677</v>
      </c>
      <c r="C342" s="13"/>
      <c r="D342" s="13"/>
      <c r="E342" s="13"/>
      <c r="F342" s="13"/>
    </row>
    <row r="343" spans="1:6" ht="25.5" x14ac:dyDescent="0.2">
      <c r="A343" s="13">
        <v>2</v>
      </c>
      <c r="B343" s="18" t="s">
        <v>678</v>
      </c>
      <c r="C343" s="13"/>
      <c r="D343" s="13"/>
      <c r="E343" s="13"/>
      <c r="F343" s="13"/>
    </row>
    <row r="344" spans="1:6" ht="25.5" x14ac:dyDescent="0.2">
      <c r="A344" s="13">
        <v>3</v>
      </c>
      <c r="B344" s="18" t="s">
        <v>679</v>
      </c>
      <c r="C344" s="13"/>
      <c r="D344" s="13"/>
      <c r="E344" s="13"/>
      <c r="F344" s="13"/>
    </row>
    <row r="345" spans="1:6" ht="25.5" x14ac:dyDescent="0.2">
      <c r="A345" s="13">
        <v>4</v>
      </c>
      <c r="B345" s="18" t="s">
        <v>680</v>
      </c>
      <c r="C345" s="13"/>
      <c r="D345" s="13"/>
      <c r="E345" s="13"/>
      <c r="F345" s="13"/>
    </row>
    <row r="346" spans="1:6" ht="25.5" x14ac:dyDescent="0.2">
      <c r="A346" s="13">
        <v>5</v>
      </c>
      <c r="B346" s="18" t="s">
        <v>681</v>
      </c>
      <c r="C346" s="13"/>
      <c r="D346" s="13"/>
      <c r="E346" s="13"/>
      <c r="F346" s="13"/>
    </row>
    <row r="347" spans="1:6" ht="38.25" x14ac:dyDescent="0.2">
      <c r="A347" s="13">
        <v>6</v>
      </c>
      <c r="B347" s="18" t="s">
        <v>682</v>
      </c>
      <c r="C347" s="13"/>
      <c r="D347" s="13"/>
      <c r="E347" s="13"/>
      <c r="F347" s="13"/>
    </row>
    <row r="348" spans="1:6" x14ac:dyDescent="0.2">
      <c r="A348" s="13"/>
      <c r="B348" s="13"/>
      <c r="C348" s="13"/>
      <c r="D348" s="13"/>
      <c r="E348" s="13"/>
      <c r="F348" s="13"/>
    </row>
    <row r="349" spans="1:6" x14ac:dyDescent="0.2">
      <c r="A349" s="16" t="s">
        <v>50</v>
      </c>
      <c r="B349" s="17"/>
      <c r="C349" s="13"/>
      <c r="D349" s="13"/>
      <c r="E349" s="13"/>
      <c r="F349" s="13"/>
    </row>
    <row r="350" spans="1:6" x14ac:dyDescent="0.2">
      <c r="A350" s="13">
        <v>1</v>
      </c>
      <c r="B350" s="18" t="s">
        <v>683</v>
      </c>
      <c r="C350" s="13"/>
      <c r="D350" s="13"/>
      <c r="E350" s="13"/>
      <c r="F350" s="13"/>
    </row>
    <row r="351" spans="1:6" ht="25.5" x14ac:dyDescent="0.2">
      <c r="A351" s="13">
        <v>2</v>
      </c>
      <c r="B351" s="18" t="s">
        <v>678</v>
      </c>
      <c r="C351" s="13"/>
      <c r="D351" s="13"/>
      <c r="E351" s="13"/>
      <c r="F351" s="13"/>
    </row>
    <row r="352" spans="1:6" ht="25.5" x14ac:dyDescent="0.2">
      <c r="A352" s="13">
        <v>3</v>
      </c>
      <c r="B352" s="18" t="s">
        <v>679</v>
      </c>
      <c r="C352" s="13"/>
      <c r="D352" s="13"/>
      <c r="E352" s="13"/>
      <c r="F352" s="13"/>
    </row>
    <row r="353" spans="1:6" ht="25.5" x14ac:dyDescent="0.2">
      <c r="A353" s="13">
        <v>4</v>
      </c>
      <c r="B353" s="18" t="s">
        <v>680</v>
      </c>
      <c r="C353" s="13"/>
      <c r="D353" s="13"/>
      <c r="E353" s="13"/>
      <c r="F353" s="13"/>
    </row>
    <row r="354" spans="1:6" ht="25.5" x14ac:dyDescent="0.2">
      <c r="A354" s="13">
        <v>5</v>
      </c>
      <c r="B354" s="18" t="s">
        <v>681</v>
      </c>
      <c r="C354" s="13"/>
      <c r="D354" s="13"/>
      <c r="E354" s="13"/>
      <c r="F354" s="13"/>
    </row>
    <row r="355" spans="1:6" ht="38.25" x14ac:dyDescent="0.2">
      <c r="A355" s="13">
        <v>6</v>
      </c>
      <c r="B355" s="18" t="s">
        <v>682</v>
      </c>
      <c r="C355" s="13"/>
      <c r="D355" s="13"/>
      <c r="E355" s="13"/>
      <c r="F355" s="13"/>
    </row>
    <row r="356" spans="1:6" x14ac:dyDescent="0.2">
      <c r="A356" s="13"/>
      <c r="B356" s="13"/>
      <c r="C356" s="13"/>
      <c r="D356" s="13"/>
      <c r="E356" s="13"/>
      <c r="F356" s="13"/>
    </row>
    <row r="357" spans="1:6" x14ac:dyDescent="0.2">
      <c r="A357" s="16" t="s">
        <v>52</v>
      </c>
      <c r="B357" s="17"/>
      <c r="C357" s="13"/>
      <c r="D357" s="13"/>
      <c r="E357" s="13"/>
      <c r="F357" s="13"/>
    </row>
    <row r="358" spans="1:6" x14ac:dyDescent="0.2">
      <c r="A358" s="13">
        <v>1</v>
      </c>
      <c r="B358" s="18" t="s">
        <v>684</v>
      </c>
      <c r="C358" s="13"/>
      <c r="D358" s="13"/>
      <c r="E358" s="13"/>
      <c r="F358" s="13"/>
    </row>
    <row r="359" spans="1:6" ht="25.5" x14ac:dyDescent="0.2">
      <c r="A359" s="13">
        <v>2</v>
      </c>
      <c r="B359" s="18" t="s">
        <v>678</v>
      </c>
      <c r="C359" s="13"/>
      <c r="D359" s="13"/>
      <c r="E359" s="13"/>
      <c r="F359" s="13"/>
    </row>
    <row r="360" spans="1:6" ht="25.5" x14ac:dyDescent="0.2">
      <c r="A360" s="13">
        <v>3</v>
      </c>
      <c r="B360" s="18" t="s">
        <v>679</v>
      </c>
      <c r="C360" s="13"/>
      <c r="D360" s="13"/>
      <c r="E360" s="13"/>
      <c r="F360" s="13"/>
    </row>
    <row r="361" spans="1:6" ht="25.5" x14ac:dyDescent="0.2">
      <c r="A361" s="13">
        <v>4</v>
      </c>
      <c r="B361" s="18" t="s">
        <v>680</v>
      </c>
      <c r="C361" s="13"/>
      <c r="D361" s="13"/>
      <c r="E361" s="13"/>
      <c r="F361" s="13"/>
    </row>
    <row r="362" spans="1:6" ht="25.5" x14ac:dyDescent="0.2">
      <c r="A362" s="13">
        <v>5</v>
      </c>
      <c r="B362" s="18" t="s">
        <v>681</v>
      </c>
      <c r="C362" s="13"/>
      <c r="D362" s="13"/>
      <c r="E362" s="13"/>
      <c r="F362" s="13"/>
    </row>
    <row r="363" spans="1:6" ht="38.25" x14ac:dyDescent="0.2">
      <c r="A363" s="13">
        <v>6</v>
      </c>
      <c r="B363" s="18" t="s">
        <v>682</v>
      </c>
      <c r="C363" s="13"/>
      <c r="D363" s="13"/>
      <c r="E363" s="13"/>
      <c r="F363" s="13"/>
    </row>
    <row r="364" spans="1:6" x14ac:dyDescent="0.2">
      <c r="A364" s="13"/>
      <c r="B364" s="13"/>
      <c r="C364" s="13"/>
      <c r="D364" s="13"/>
      <c r="E364" s="13"/>
      <c r="F364" s="13"/>
    </row>
    <row r="365" spans="1:6" x14ac:dyDescent="0.2">
      <c r="A365" s="16" t="s">
        <v>54</v>
      </c>
      <c r="B365" s="17"/>
      <c r="C365" s="13"/>
      <c r="D365" s="13"/>
      <c r="E365" s="13"/>
      <c r="F365" s="13"/>
    </row>
    <row r="366" spans="1:6" x14ac:dyDescent="0.2">
      <c r="A366" s="13">
        <v>1</v>
      </c>
      <c r="B366" s="18" t="s">
        <v>685</v>
      </c>
      <c r="C366" s="13"/>
      <c r="D366" s="13"/>
      <c r="E366" s="13"/>
      <c r="F366" s="13"/>
    </row>
    <row r="367" spans="1:6" x14ac:dyDescent="0.2">
      <c r="A367" s="13">
        <v>2</v>
      </c>
      <c r="B367" s="18" t="s">
        <v>686</v>
      </c>
      <c r="C367" s="13"/>
      <c r="D367" s="13"/>
      <c r="E367" s="13"/>
      <c r="F367" s="13"/>
    </row>
    <row r="368" spans="1:6" ht="25.5" x14ac:dyDescent="0.2">
      <c r="A368" s="13">
        <v>3</v>
      </c>
      <c r="B368" s="18" t="s">
        <v>687</v>
      </c>
      <c r="C368" s="13"/>
      <c r="D368" s="13"/>
      <c r="E368" s="13"/>
      <c r="F368" s="13"/>
    </row>
    <row r="369" spans="1:6" x14ac:dyDescent="0.2">
      <c r="A369" s="13">
        <v>4</v>
      </c>
      <c r="B369" s="18" t="s">
        <v>688</v>
      </c>
      <c r="C369" s="13"/>
      <c r="D369" s="13"/>
      <c r="E369" s="13"/>
      <c r="F369" s="13"/>
    </row>
    <row r="370" spans="1:6" ht="38.25" x14ac:dyDescent="0.2">
      <c r="A370" s="13">
        <v>5</v>
      </c>
      <c r="B370" s="18" t="s">
        <v>689</v>
      </c>
      <c r="C370" s="13"/>
      <c r="D370" s="13"/>
      <c r="E370" s="13"/>
      <c r="F370" s="13"/>
    </row>
    <row r="371" spans="1:6" ht="25.5" x14ac:dyDescent="0.2">
      <c r="A371" s="13">
        <v>6</v>
      </c>
      <c r="B371" s="18" t="s">
        <v>690</v>
      </c>
      <c r="C371" s="13"/>
      <c r="D371" s="13"/>
      <c r="E371" s="13"/>
      <c r="F371" s="13"/>
    </row>
    <row r="372" spans="1:6" x14ac:dyDescent="0.2">
      <c r="A372" s="13"/>
      <c r="B372" s="13"/>
      <c r="C372" s="13"/>
      <c r="D372" s="13"/>
      <c r="E372" s="13"/>
      <c r="F372" s="13"/>
    </row>
    <row r="373" spans="1:6" x14ac:dyDescent="0.2">
      <c r="A373" s="16" t="s">
        <v>56</v>
      </c>
      <c r="B373" s="17"/>
      <c r="C373" s="13"/>
      <c r="D373" s="13"/>
      <c r="E373" s="13"/>
      <c r="F373" s="13"/>
    </row>
    <row r="374" spans="1:6" x14ac:dyDescent="0.2">
      <c r="A374" s="13">
        <v>1</v>
      </c>
      <c r="B374" s="18" t="s">
        <v>691</v>
      </c>
      <c r="C374" s="13"/>
      <c r="D374" s="13"/>
      <c r="E374" s="13"/>
      <c r="F374" s="13"/>
    </row>
    <row r="375" spans="1:6" ht="25.5" x14ac:dyDescent="0.2">
      <c r="A375" s="13">
        <v>2</v>
      </c>
      <c r="B375" s="18" t="s">
        <v>678</v>
      </c>
      <c r="C375" s="13"/>
      <c r="D375" s="13"/>
      <c r="E375" s="13"/>
      <c r="F375" s="13"/>
    </row>
    <row r="376" spans="1:6" ht="25.5" x14ac:dyDescent="0.2">
      <c r="A376" s="13">
        <v>3</v>
      </c>
      <c r="B376" s="18" t="s">
        <v>679</v>
      </c>
      <c r="C376" s="13"/>
      <c r="D376" s="13"/>
      <c r="E376" s="13"/>
      <c r="F376" s="13"/>
    </row>
    <row r="377" spans="1:6" ht="25.5" x14ac:dyDescent="0.2">
      <c r="A377" s="13">
        <v>4</v>
      </c>
      <c r="B377" s="18" t="s">
        <v>680</v>
      </c>
      <c r="C377" s="13"/>
      <c r="D377" s="13"/>
      <c r="E377" s="13"/>
      <c r="F377" s="13"/>
    </row>
    <row r="378" spans="1:6" ht="25.5" x14ac:dyDescent="0.2">
      <c r="A378" s="13">
        <v>5</v>
      </c>
      <c r="B378" s="18" t="s">
        <v>681</v>
      </c>
      <c r="C378" s="13"/>
      <c r="D378" s="13"/>
      <c r="E378" s="13"/>
      <c r="F378" s="13"/>
    </row>
    <row r="379" spans="1:6" ht="38.25" x14ac:dyDescent="0.2">
      <c r="A379" s="13">
        <v>6</v>
      </c>
      <c r="B379" s="18" t="s">
        <v>682</v>
      </c>
      <c r="C379" s="13"/>
      <c r="D379" s="13"/>
      <c r="E379" s="13"/>
      <c r="F379" s="13"/>
    </row>
    <row r="380" spans="1:6" x14ac:dyDescent="0.2">
      <c r="A380" s="13"/>
      <c r="B380" s="13"/>
      <c r="C380" s="13"/>
      <c r="D380" s="13"/>
      <c r="E380" s="13"/>
      <c r="F380" s="13"/>
    </row>
    <row r="381" spans="1:6" x14ac:dyDescent="0.2">
      <c r="A381" s="16" t="s">
        <v>58</v>
      </c>
      <c r="B381" s="17"/>
      <c r="C381" s="13"/>
      <c r="D381" s="13"/>
      <c r="E381" s="13"/>
      <c r="F381" s="13"/>
    </row>
    <row r="382" spans="1:6" ht="25.5" x14ac:dyDescent="0.2">
      <c r="A382" s="13">
        <v>1</v>
      </c>
      <c r="B382" s="18" t="s">
        <v>692</v>
      </c>
      <c r="C382" s="13"/>
      <c r="D382" s="13"/>
      <c r="E382" s="13"/>
      <c r="F382" s="13"/>
    </row>
    <row r="383" spans="1:6" ht="38.25" x14ac:dyDescent="0.2">
      <c r="A383" s="13">
        <v>2</v>
      </c>
      <c r="B383" s="18" t="s">
        <v>693</v>
      </c>
      <c r="C383" s="13"/>
      <c r="D383" s="13"/>
      <c r="E383" s="13"/>
      <c r="F383" s="13"/>
    </row>
    <row r="384" spans="1:6" ht="25.5" x14ac:dyDescent="0.2">
      <c r="A384" s="13">
        <v>3</v>
      </c>
      <c r="B384" s="18" t="s">
        <v>694</v>
      </c>
      <c r="C384" s="13"/>
      <c r="D384" s="13"/>
      <c r="E384" s="13"/>
      <c r="F384" s="13"/>
    </row>
    <row r="385" spans="1:6" ht="14.25" x14ac:dyDescent="0.2">
      <c r="A385" s="13">
        <v>4</v>
      </c>
      <c r="B385" s="19" t="s">
        <v>695</v>
      </c>
      <c r="C385" s="13"/>
      <c r="D385" s="13"/>
      <c r="E385" s="13"/>
      <c r="F385" s="13"/>
    </row>
    <row r="386" spans="1:6" ht="25.5" x14ac:dyDescent="0.2">
      <c r="A386" s="13">
        <v>5</v>
      </c>
      <c r="B386" s="18" t="s">
        <v>696</v>
      </c>
      <c r="C386" s="13"/>
      <c r="D386" s="13"/>
      <c r="E386" s="13"/>
      <c r="F386" s="13"/>
    </row>
    <row r="387" spans="1:6" ht="25.5" x14ac:dyDescent="0.2">
      <c r="A387" s="13">
        <v>6</v>
      </c>
      <c r="B387" s="18" t="s">
        <v>697</v>
      </c>
      <c r="C387" s="13"/>
      <c r="D387" s="13"/>
      <c r="E387" s="13"/>
      <c r="F387" s="13"/>
    </row>
    <row r="388" spans="1:6" x14ac:dyDescent="0.2">
      <c r="A388" s="13"/>
      <c r="B388" s="13"/>
      <c r="C388" s="13"/>
      <c r="D388" s="13"/>
      <c r="E388" s="13"/>
      <c r="F388" s="13"/>
    </row>
    <row r="389" spans="1:6" x14ac:dyDescent="0.2">
      <c r="A389" s="16" t="s">
        <v>61</v>
      </c>
      <c r="B389" s="17"/>
      <c r="C389" s="13"/>
      <c r="D389" s="13"/>
      <c r="E389" s="13"/>
      <c r="F389" s="13"/>
    </row>
    <row r="390" spans="1:6" ht="25.5" x14ac:dyDescent="0.2">
      <c r="A390" s="13">
        <v>1</v>
      </c>
      <c r="B390" s="18" t="s">
        <v>698</v>
      </c>
      <c r="C390" s="13"/>
      <c r="D390" s="13"/>
      <c r="E390" s="13"/>
      <c r="F390" s="13"/>
    </row>
    <row r="391" spans="1:6" x14ac:dyDescent="0.2">
      <c r="A391" s="13">
        <v>2</v>
      </c>
      <c r="B391" s="18" t="s">
        <v>699</v>
      </c>
      <c r="C391" s="13"/>
      <c r="D391" s="13"/>
      <c r="E391" s="13"/>
      <c r="F391" s="13"/>
    </row>
    <row r="392" spans="1:6" ht="25.5" x14ac:dyDescent="0.2">
      <c r="A392" s="13">
        <v>3</v>
      </c>
      <c r="B392" s="18" t="s">
        <v>700</v>
      </c>
      <c r="C392" s="13"/>
      <c r="D392" s="13"/>
      <c r="E392" s="13"/>
      <c r="F392" s="13"/>
    </row>
    <row r="393" spans="1:6" x14ac:dyDescent="0.2">
      <c r="A393" s="13">
        <v>4</v>
      </c>
      <c r="B393" s="18" t="s">
        <v>701</v>
      </c>
      <c r="C393" s="13"/>
      <c r="D393" s="13"/>
      <c r="E393" s="13"/>
      <c r="F393" s="13"/>
    </row>
    <row r="394" spans="1:6" ht="38.25" x14ac:dyDescent="0.2">
      <c r="A394" s="13">
        <v>5</v>
      </c>
      <c r="B394" s="18" t="s">
        <v>702</v>
      </c>
      <c r="C394" s="13"/>
      <c r="D394" s="13"/>
      <c r="E394" s="13"/>
      <c r="F394" s="13"/>
    </row>
    <row r="395" spans="1:6" x14ac:dyDescent="0.2">
      <c r="A395" s="13">
        <v>6</v>
      </c>
      <c r="B395" s="18" t="s">
        <v>703</v>
      </c>
      <c r="C395" s="13"/>
      <c r="D395" s="13"/>
      <c r="E395" s="13"/>
      <c r="F395" s="13"/>
    </row>
    <row r="396" spans="1:6" x14ac:dyDescent="0.2">
      <c r="A396" s="13"/>
      <c r="B396" s="13"/>
      <c r="C396" s="13"/>
      <c r="D396" s="13"/>
      <c r="E396" s="13"/>
      <c r="F396" s="13"/>
    </row>
    <row r="397" spans="1:6" x14ac:dyDescent="0.2">
      <c r="A397" s="16" t="s">
        <v>63</v>
      </c>
      <c r="B397" s="17"/>
      <c r="C397" s="13"/>
      <c r="D397" s="13"/>
      <c r="E397" s="13"/>
      <c r="F397" s="13"/>
    </row>
    <row r="398" spans="1:6" ht="25.5" x14ac:dyDescent="0.2">
      <c r="A398" s="13">
        <v>1</v>
      </c>
      <c r="B398" s="18" t="s">
        <v>704</v>
      </c>
      <c r="C398" s="13"/>
      <c r="D398" s="13"/>
      <c r="E398" s="13"/>
      <c r="F398" s="13"/>
    </row>
    <row r="399" spans="1:6" x14ac:dyDescent="0.2">
      <c r="A399" s="13">
        <v>2</v>
      </c>
      <c r="B399" s="18" t="s">
        <v>705</v>
      </c>
      <c r="C399" s="13"/>
      <c r="D399" s="13"/>
      <c r="E399" s="13"/>
      <c r="F399" s="13"/>
    </row>
    <row r="400" spans="1:6" ht="25.5" x14ac:dyDescent="0.2">
      <c r="A400" s="13">
        <v>3</v>
      </c>
      <c r="B400" s="18" t="s">
        <v>706</v>
      </c>
      <c r="C400" s="13"/>
      <c r="D400" s="13"/>
      <c r="E400" s="13"/>
      <c r="F400" s="13"/>
    </row>
    <row r="401" spans="1:6" x14ac:dyDescent="0.2">
      <c r="A401" s="13">
        <v>4</v>
      </c>
      <c r="B401" s="18" t="s">
        <v>707</v>
      </c>
      <c r="C401" s="13"/>
      <c r="D401" s="13"/>
      <c r="E401" s="13"/>
      <c r="F401" s="13"/>
    </row>
    <row r="402" spans="1:6" ht="25.5" x14ac:dyDescent="0.2">
      <c r="A402" s="13">
        <v>5</v>
      </c>
      <c r="B402" s="18" t="s">
        <v>708</v>
      </c>
      <c r="C402" s="13"/>
      <c r="D402" s="13"/>
      <c r="E402" s="13"/>
      <c r="F402" s="13"/>
    </row>
    <row r="403" spans="1:6" x14ac:dyDescent="0.2">
      <c r="A403" s="13"/>
      <c r="B403" s="13"/>
      <c r="C403" s="13"/>
      <c r="D403" s="13"/>
      <c r="E403" s="13"/>
      <c r="F403" s="13"/>
    </row>
    <row r="404" spans="1:6" x14ac:dyDescent="0.2">
      <c r="A404" s="16" t="s">
        <v>66</v>
      </c>
      <c r="B404" s="17"/>
      <c r="C404" s="13"/>
      <c r="D404" s="13"/>
      <c r="E404" s="13"/>
      <c r="F404" s="13"/>
    </row>
    <row r="405" spans="1:6" x14ac:dyDescent="0.2">
      <c r="A405" s="13">
        <v>1</v>
      </c>
      <c r="B405" s="18" t="s">
        <v>709</v>
      </c>
      <c r="C405" s="13"/>
      <c r="D405" s="13"/>
      <c r="E405" s="13"/>
      <c r="F405" s="13"/>
    </row>
    <row r="406" spans="1:6" x14ac:dyDescent="0.2">
      <c r="A406" s="13">
        <v>2</v>
      </c>
      <c r="B406" s="18" t="s">
        <v>710</v>
      </c>
      <c r="C406" s="13"/>
      <c r="D406" s="13"/>
      <c r="E406" s="13"/>
      <c r="F406" s="13"/>
    </row>
    <row r="407" spans="1:6" x14ac:dyDescent="0.2">
      <c r="A407" s="13">
        <v>3</v>
      </c>
      <c r="B407" s="18" t="s">
        <v>711</v>
      </c>
      <c r="C407" s="13"/>
      <c r="D407" s="13"/>
      <c r="E407" s="13"/>
      <c r="F407" s="13"/>
    </row>
    <row r="408" spans="1:6" x14ac:dyDescent="0.2">
      <c r="A408" s="13">
        <v>4</v>
      </c>
      <c r="B408" s="18" t="s">
        <v>712</v>
      </c>
      <c r="C408" s="13"/>
      <c r="D408" s="13"/>
      <c r="E408" s="13"/>
      <c r="F408" s="13"/>
    </row>
    <row r="409" spans="1:6" ht="28.5" x14ac:dyDescent="0.2">
      <c r="A409" s="13">
        <v>5</v>
      </c>
      <c r="B409" s="19" t="s">
        <v>713</v>
      </c>
      <c r="C409" s="13"/>
      <c r="D409" s="13"/>
      <c r="E409" s="13"/>
      <c r="F409" s="13"/>
    </row>
    <row r="410" spans="1:6" ht="25.5" x14ac:dyDescent="0.2">
      <c r="A410" s="13">
        <v>6</v>
      </c>
      <c r="B410" s="18" t="s">
        <v>714</v>
      </c>
      <c r="C410" s="13"/>
      <c r="D410" s="13"/>
      <c r="E410" s="13"/>
      <c r="F410" s="13"/>
    </row>
    <row r="411" spans="1:6" ht="25.5" x14ac:dyDescent="0.2">
      <c r="A411" s="13">
        <v>7</v>
      </c>
      <c r="B411" s="18" t="s">
        <v>715</v>
      </c>
      <c r="C411" s="13"/>
      <c r="D411" s="13"/>
      <c r="E411" s="13"/>
      <c r="F411" s="13"/>
    </row>
    <row r="412" spans="1:6" x14ac:dyDescent="0.2">
      <c r="A412" s="13"/>
      <c r="B412" s="13"/>
      <c r="C412" s="13"/>
      <c r="D412" s="13"/>
      <c r="E412" s="13"/>
      <c r="F412" s="13"/>
    </row>
    <row r="413" spans="1:6" x14ac:dyDescent="0.2">
      <c r="A413" s="16" t="s">
        <v>69</v>
      </c>
      <c r="B413" s="17"/>
      <c r="C413" s="13"/>
      <c r="D413" s="13"/>
      <c r="E413" s="13"/>
      <c r="F413" s="13"/>
    </row>
    <row r="414" spans="1:6" x14ac:dyDescent="0.2">
      <c r="A414" s="13">
        <v>1</v>
      </c>
      <c r="B414" s="18" t="s">
        <v>716</v>
      </c>
      <c r="C414" s="13"/>
      <c r="D414" s="13"/>
      <c r="E414" s="13"/>
      <c r="F414" s="13"/>
    </row>
    <row r="415" spans="1:6" ht="25.5" x14ac:dyDescent="0.2">
      <c r="A415" s="13">
        <v>2</v>
      </c>
      <c r="B415" s="18" t="s">
        <v>717</v>
      </c>
      <c r="C415" s="13"/>
      <c r="D415" s="13"/>
      <c r="E415" s="13"/>
      <c r="F415" s="13"/>
    </row>
    <row r="416" spans="1:6" ht="25.5" x14ac:dyDescent="0.2">
      <c r="A416" s="13">
        <v>3</v>
      </c>
      <c r="B416" s="18" t="s">
        <v>718</v>
      </c>
      <c r="C416" s="13"/>
      <c r="D416" s="13"/>
      <c r="E416" s="13"/>
      <c r="F416" s="13"/>
    </row>
    <row r="417" spans="1:6" ht="25.5" x14ac:dyDescent="0.2">
      <c r="A417" s="13">
        <v>4</v>
      </c>
      <c r="B417" s="18" t="s">
        <v>719</v>
      </c>
      <c r="C417" s="13"/>
      <c r="D417" s="13"/>
      <c r="E417" s="13"/>
      <c r="F417" s="13"/>
    </row>
    <row r="418" spans="1:6" ht="25.5" x14ac:dyDescent="0.2">
      <c r="A418" s="13">
        <v>5</v>
      </c>
      <c r="B418" s="18" t="s">
        <v>720</v>
      </c>
      <c r="C418" s="13"/>
      <c r="D418" s="13"/>
      <c r="E418" s="13"/>
      <c r="F418" s="13"/>
    </row>
    <row r="419" spans="1:6" ht="25.5" x14ac:dyDescent="0.2">
      <c r="A419" s="13">
        <v>6</v>
      </c>
      <c r="B419" s="18" t="s">
        <v>721</v>
      </c>
      <c r="C419" s="13"/>
      <c r="D419" s="13"/>
      <c r="E419" s="13"/>
      <c r="F419" s="13"/>
    </row>
    <row r="420" spans="1:6" x14ac:dyDescent="0.2">
      <c r="A420" s="13"/>
      <c r="B420" s="13"/>
      <c r="C420" s="13"/>
      <c r="D420" s="13"/>
      <c r="E420" s="13"/>
      <c r="F420" s="13"/>
    </row>
    <row r="421" spans="1:6" x14ac:dyDescent="0.2">
      <c r="A421" s="16" t="s">
        <v>71</v>
      </c>
      <c r="B421" s="17"/>
      <c r="C421" s="13"/>
      <c r="D421" s="13"/>
      <c r="E421" s="13"/>
      <c r="F421" s="13"/>
    </row>
    <row r="422" spans="1:6" x14ac:dyDescent="0.2">
      <c r="A422" s="13">
        <v>1</v>
      </c>
      <c r="B422" s="18" t="s">
        <v>722</v>
      </c>
      <c r="C422" s="13"/>
      <c r="D422" s="13"/>
      <c r="E422" s="13"/>
      <c r="F422" s="13"/>
    </row>
    <row r="423" spans="1:6" ht="25.5" x14ac:dyDescent="0.2">
      <c r="A423" s="13">
        <v>2</v>
      </c>
      <c r="B423" s="18" t="s">
        <v>717</v>
      </c>
      <c r="C423" s="13"/>
      <c r="D423" s="13"/>
      <c r="E423" s="13"/>
      <c r="F423" s="13"/>
    </row>
    <row r="424" spans="1:6" ht="25.5" x14ac:dyDescent="0.2">
      <c r="A424" s="13">
        <v>3</v>
      </c>
      <c r="B424" s="18" t="s">
        <v>718</v>
      </c>
      <c r="C424" s="13"/>
      <c r="D424" s="13"/>
      <c r="E424" s="13"/>
      <c r="F424" s="13"/>
    </row>
    <row r="425" spans="1:6" ht="25.5" x14ac:dyDescent="0.2">
      <c r="A425" s="13">
        <v>4</v>
      </c>
      <c r="B425" s="18" t="s">
        <v>719</v>
      </c>
      <c r="C425" s="13"/>
      <c r="D425" s="13"/>
      <c r="E425" s="13"/>
      <c r="F425" s="13"/>
    </row>
    <row r="426" spans="1:6" ht="25.5" x14ac:dyDescent="0.2">
      <c r="A426" s="13">
        <v>5</v>
      </c>
      <c r="B426" s="18" t="s">
        <v>720</v>
      </c>
      <c r="C426" s="13"/>
      <c r="D426" s="13"/>
      <c r="E426" s="13"/>
      <c r="F426" s="13"/>
    </row>
    <row r="427" spans="1:6" ht="25.5" x14ac:dyDescent="0.2">
      <c r="A427" s="13">
        <v>6</v>
      </c>
      <c r="B427" s="18" t="s">
        <v>721</v>
      </c>
      <c r="C427" s="13"/>
      <c r="D427" s="13"/>
      <c r="E427" s="13"/>
      <c r="F427" s="13"/>
    </row>
    <row r="428" spans="1:6" x14ac:dyDescent="0.2">
      <c r="A428" s="13"/>
      <c r="B428" s="13"/>
      <c r="C428" s="13"/>
      <c r="D428" s="13"/>
      <c r="E428" s="13"/>
      <c r="F428" s="13"/>
    </row>
    <row r="429" spans="1:6" x14ac:dyDescent="0.2">
      <c r="A429" s="16" t="s">
        <v>73</v>
      </c>
      <c r="B429" s="17"/>
      <c r="C429" s="13"/>
      <c r="D429" s="13"/>
      <c r="E429" s="13"/>
      <c r="F429" s="13"/>
    </row>
    <row r="430" spans="1:6" x14ac:dyDescent="0.2">
      <c r="A430" s="13">
        <v>1</v>
      </c>
      <c r="B430" s="18" t="s">
        <v>723</v>
      </c>
      <c r="C430" s="13"/>
      <c r="D430" s="13"/>
      <c r="E430" s="13"/>
      <c r="F430" s="13"/>
    </row>
    <row r="431" spans="1:6" ht="25.5" x14ac:dyDescent="0.2">
      <c r="A431" s="13">
        <v>2</v>
      </c>
      <c r="B431" s="18" t="s">
        <v>717</v>
      </c>
      <c r="C431" s="13"/>
      <c r="D431" s="13"/>
      <c r="E431" s="13"/>
      <c r="F431" s="13"/>
    </row>
    <row r="432" spans="1:6" ht="25.5" x14ac:dyDescent="0.2">
      <c r="A432" s="13">
        <v>3</v>
      </c>
      <c r="B432" s="18" t="s">
        <v>718</v>
      </c>
      <c r="C432" s="13"/>
      <c r="D432" s="13"/>
      <c r="E432" s="13"/>
      <c r="F432" s="13"/>
    </row>
    <row r="433" spans="1:6" ht="25.5" x14ac:dyDescent="0.2">
      <c r="A433" s="13">
        <v>4</v>
      </c>
      <c r="B433" s="18" t="s">
        <v>719</v>
      </c>
      <c r="C433" s="13"/>
      <c r="D433" s="13"/>
      <c r="E433" s="13"/>
      <c r="F433" s="13"/>
    </row>
    <row r="434" spans="1:6" ht="25.5" x14ac:dyDescent="0.2">
      <c r="A434" s="13">
        <v>5</v>
      </c>
      <c r="B434" s="18" t="s">
        <v>720</v>
      </c>
      <c r="C434" s="13"/>
      <c r="D434" s="13"/>
      <c r="E434" s="13"/>
      <c r="F434" s="13"/>
    </row>
    <row r="435" spans="1:6" ht="25.5" x14ac:dyDescent="0.2">
      <c r="A435" s="13">
        <v>6</v>
      </c>
      <c r="B435" s="18" t="s">
        <v>721</v>
      </c>
      <c r="C435" s="13"/>
      <c r="D435" s="13"/>
      <c r="E435" s="13"/>
      <c r="F435" s="13"/>
    </row>
    <row r="436" spans="1:6" x14ac:dyDescent="0.2">
      <c r="A436" s="13"/>
      <c r="B436" s="13"/>
      <c r="C436" s="13"/>
      <c r="D436" s="13"/>
      <c r="E436" s="13"/>
      <c r="F436" s="13"/>
    </row>
    <row r="437" spans="1:6" x14ac:dyDescent="0.2">
      <c r="A437" s="16" t="s">
        <v>75</v>
      </c>
      <c r="B437" s="17"/>
      <c r="C437" s="13"/>
      <c r="D437" s="13"/>
      <c r="E437" s="13"/>
      <c r="F437" s="13"/>
    </row>
    <row r="438" spans="1:6" ht="25.5" x14ac:dyDescent="0.2">
      <c r="A438" s="13">
        <v>1</v>
      </c>
      <c r="B438" s="18" t="s">
        <v>724</v>
      </c>
      <c r="C438" s="13"/>
      <c r="D438" s="13"/>
      <c r="E438" s="13"/>
      <c r="F438" s="13"/>
    </row>
    <row r="439" spans="1:6" x14ac:dyDescent="0.2">
      <c r="A439" s="13">
        <v>2</v>
      </c>
      <c r="B439" s="18" t="s">
        <v>725</v>
      </c>
      <c r="C439" s="13"/>
      <c r="D439" s="13"/>
      <c r="E439" s="13"/>
      <c r="F439" s="13"/>
    </row>
    <row r="440" spans="1:6" x14ac:dyDescent="0.2">
      <c r="A440" s="13">
        <v>3</v>
      </c>
      <c r="B440" s="18" t="s">
        <v>726</v>
      </c>
      <c r="C440" s="13"/>
      <c r="D440" s="13"/>
      <c r="E440" s="13"/>
      <c r="F440" s="13"/>
    </row>
    <row r="441" spans="1:6" x14ac:dyDescent="0.2">
      <c r="A441" s="13">
        <v>4</v>
      </c>
      <c r="B441" s="18" t="s">
        <v>727</v>
      </c>
      <c r="C441" s="13"/>
      <c r="D441" s="13"/>
      <c r="E441" s="13"/>
      <c r="F441" s="13"/>
    </row>
    <row r="442" spans="1:6" ht="25.5" x14ac:dyDescent="0.2">
      <c r="A442" s="13">
        <v>5</v>
      </c>
      <c r="B442" s="18" t="s">
        <v>728</v>
      </c>
      <c r="C442" s="13"/>
      <c r="D442" s="13"/>
      <c r="E442" s="13"/>
      <c r="F442" s="13"/>
    </row>
    <row r="443" spans="1:6" x14ac:dyDescent="0.2">
      <c r="A443" s="13"/>
      <c r="B443" s="13"/>
      <c r="C443" s="13"/>
      <c r="D443" s="13"/>
      <c r="E443" s="13"/>
      <c r="F443" s="13"/>
    </row>
    <row r="444" spans="1:6" x14ac:dyDescent="0.2">
      <c r="A444" s="16" t="s">
        <v>78</v>
      </c>
      <c r="B444" s="17"/>
      <c r="C444" s="13"/>
      <c r="D444" s="13"/>
      <c r="E444" s="13"/>
      <c r="F444" s="13"/>
    </row>
    <row r="445" spans="1:6" ht="25.5" x14ac:dyDescent="0.2">
      <c r="A445" s="13">
        <v>1</v>
      </c>
      <c r="B445" s="18" t="s">
        <v>729</v>
      </c>
      <c r="C445" s="13"/>
      <c r="D445" s="13"/>
      <c r="E445" s="13"/>
      <c r="F445" s="13"/>
    </row>
    <row r="446" spans="1:6" x14ac:dyDescent="0.2">
      <c r="A446" s="13">
        <v>2</v>
      </c>
      <c r="B446" s="18" t="s">
        <v>730</v>
      </c>
      <c r="C446" s="13"/>
      <c r="D446" s="13"/>
      <c r="E446" s="13"/>
      <c r="F446" s="13"/>
    </row>
    <row r="447" spans="1:6" ht="25.5" x14ac:dyDescent="0.2">
      <c r="A447" s="13">
        <v>3</v>
      </c>
      <c r="B447" s="18" t="s">
        <v>731</v>
      </c>
      <c r="C447" s="13"/>
      <c r="D447" s="13"/>
      <c r="E447" s="13"/>
      <c r="F447" s="13"/>
    </row>
    <row r="448" spans="1:6" x14ac:dyDescent="0.2">
      <c r="A448" s="13">
        <v>4</v>
      </c>
      <c r="B448" s="18" t="s">
        <v>732</v>
      </c>
      <c r="C448" s="13"/>
      <c r="D448" s="13"/>
      <c r="E448" s="13"/>
      <c r="F448" s="13"/>
    </row>
    <row r="449" spans="1:6" x14ac:dyDescent="0.2">
      <c r="A449" s="13"/>
      <c r="B449" s="13"/>
      <c r="C449" s="13"/>
      <c r="D449" s="13"/>
      <c r="E449" s="13"/>
      <c r="F449" s="13"/>
    </row>
    <row r="450" spans="1:6" x14ac:dyDescent="0.2">
      <c r="A450" s="16" t="s">
        <v>81</v>
      </c>
      <c r="B450" s="17"/>
      <c r="C450" s="13"/>
      <c r="D450" s="13"/>
      <c r="E450" s="13"/>
      <c r="F450" s="13"/>
    </row>
    <row r="451" spans="1:6" ht="25.5" x14ac:dyDescent="0.2">
      <c r="A451" s="13">
        <v>1</v>
      </c>
      <c r="B451" s="18" t="s">
        <v>733</v>
      </c>
      <c r="C451" s="13"/>
      <c r="D451" s="13"/>
      <c r="E451" s="13"/>
      <c r="F451" s="13"/>
    </row>
    <row r="452" spans="1:6" x14ac:dyDescent="0.2">
      <c r="A452" s="13">
        <v>2</v>
      </c>
      <c r="B452" s="18" t="s">
        <v>734</v>
      </c>
      <c r="C452" s="13"/>
      <c r="D452" s="13"/>
      <c r="E452" s="13"/>
      <c r="F452" s="13"/>
    </row>
    <row r="453" spans="1:6" x14ac:dyDescent="0.2">
      <c r="A453" s="13">
        <v>3</v>
      </c>
      <c r="B453" s="18" t="s">
        <v>735</v>
      </c>
      <c r="C453" s="13"/>
      <c r="D453" s="13"/>
      <c r="E453" s="13"/>
      <c r="F453" s="13"/>
    </row>
    <row r="454" spans="1:6" x14ac:dyDescent="0.2">
      <c r="A454" s="13">
        <v>4</v>
      </c>
      <c r="B454" s="18" t="s">
        <v>736</v>
      </c>
      <c r="C454" s="13"/>
      <c r="D454" s="13"/>
      <c r="E454" s="13"/>
      <c r="F454" s="13"/>
    </row>
    <row r="455" spans="1:6" x14ac:dyDescent="0.2">
      <c r="A455" s="13"/>
      <c r="B455" s="13"/>
      <c r="C455" s="13"/>
      <c r="D455" s="13"/>
      <c r="E455" s="13"/>
      <c r="F455" s="13"/>
    </row>
    <row r="456" spans="1:6" x14ac:dyDescent="0.2">
      <c r="A456" s="16" t="s">
        <v>83</v>
      </c>
      <c r="B456" s="17"/>
      <c r="C456" s="13"/>
      <c r="D456" s="13"/>
      <c r="E456" s="13"/>
      <c r="F456" s="13"/>
    </row>
    <row r="457" spans="1:6" ht="25.5" x14ac:dyDescent="0.2">
      <c r="A457" s="13">
        <v>1</v>
      </c>
      <c r="B457" s="18" t="s">
        <v>737</v>
      </c>
      <c r="C457" s="13"/>
      <c r="D457" s="13"/>
      <c r="E457" s="13"/>
      <c r="F457" s="13"/>
    </row>
    <row r="458" spans="1:6" x14ac:dyDescent="0.2">
      <c r="A458" s="13">
        <v>2</v>
      </c>
      <c r="B458" s="18" t="s">
        <v>738</v>
      </c>
      <c r="C458" s="13"/>
      <c r="D458" s="13"/>
      <c r="E458" s="13"/>
      <c r="F458" s="13"/>
    </row>
    <row r="459" spans="1:6" x14ac:dyDescent="0.2">
      <c r="A459" s="13">
        <v>3</v>
      </c>
      <c r="B459" s="18" t="s">
        <v>739</v>
      </c>
      <c r="C459" s="13"/>
      <c r="D459" s="13"/>
      <c r="E459" s="13"/>
      <c r="F459" s="13"/>
    </row>
    <row r="460" spans="1:6" x14ac:dyDescent="0.2">
      <c r="A460" s="13">
        <v>4</v>
      </c>
      <c r="B460" s="18" t="s">
        <v>740</v>
      </c>
      <c r="C460" s="13"/>
      <c r="D460" s="13"/>
      <c r="E460" s="13"/>
      <c r="F460" s="13"/>
    </row>
    <row r="461" spans="1:6" x14ac:dyDescent="0.2">
      <c r="A461" s="13"/>
      <c r="B461" s="13"/>
      <c r="C461" s="13"/>
      <c r="D461" s="13"/>
      <c r="E461" s="13"/>
      <c r="F461" s="13"/>
    </row>
    <row r="462" spans="1:6" x14ac:dyDescent="0.2">
      <c r="A462" s="16" t="s">
        <v>85</v>
      </c>
      <c r="B462" s="17"/>
      <c r="C462" s="13"/>
      <c r="D462" s="13"/>
      <c r="E462" s="13"/>
      <c r="F462" s="13"/>
    </row>
    <row r="463" spans="1:6" ht="25.5" x14ac:dyDescent="0.2">
      <c r="A463" s="13">
        <v>1</v>
      </c>
      <c r="B463" s="18" t="s">
        <v>741</v>
      </c>
      <c r="C463" s="13"/>
      <c r="D463" s="13"/>
      <c r="E463" s="13"/>
      <c r="F463" s="13"/>
    </row>
    <row r="464" spans="1:6" ht="25.5" x14ac:dyDescent="0.2">
      <c r="A464" s="13">
        <v>2</v>
      </c>
      <c r="B464" s="18" t="s">
        <v>742</v>
      </c>
      <c r="C464" s="13"/>
      <c r="D464" s="13"/>
      <c r="E464" s="13"/>
      <c r="F464" s="13"/>
    </row>
    <row r="465" spans="1:6" x14ac:dyDescent="0.2">
      <c r="A465" s="13">
        <v>3</v>
      </c>
      <c r="B465" s="18" t="s">
        <v>743</v>
      </c>
      <c r="C465" s="13"/>
      <c r="D465" s="13"/>
      <c r="E465" s="13"/>
      <c r="F465" s="13"/>
    </row>
    <row r="466" spans="1:6" x14ac:dyDescent="0.2">
      <c r="A466" s="13">
        <v>4</v>
      </c>
      <c r="B466" s="18" t="s">
        <v>744</v>
      </c>
      <c r="C466" s="13"/>
      <c r="D466" s="13"/>
      <c r="E466" s="13"/>
      <c r="F466" s="13"/>
    </row>
    <row r="467" spans="1:6" ht="25.5" x14ac:dyDescent="0.2">
      <c r="A467" s="13">
        <v>5</v>
      </c>
      <c r="B467" s="18" t="s">
        <v>745</v>
      </c>
      <c r="C467" s="13"/>
      <c r="D467" s="13"/>
      <c r="E467" s="13"/>
      <c r="F467" s="13"/>
    </row>
    <row r="468" spans="1:6" ht="25.5" x14ac:dyDescent="0.2">
      <c r="A468" s="13">
        <v>6</v>
      </c>
      <c r="B468" s="18" t="s">
        <v>746</v>
      </c>
      <c r="C468" s="13"/>
      <c r="D468" s="13"/>
      <c r="E468" s="13"/>
      <c r="F468" s="13"/>
    </row>
    <row r="469" spans="1:6" x14ac:dyDescent="0.2">
      <c r="A469" s="13">
        <v>7</v>
      </c>
      <c r="B469" s="18" t="s">
        <v>747</v>
      </c>
      <c r="C469" s="13"/>
      <c r="D469" s="13"/>
      <c r="E469" s="13"/>
      <c r="F469" s="13"/>
    </row>
    <row r="470" spans="1:6" x14ac:dyDescent="0.2">
      <c r="A470" s="13"/>
      <c r="B470" s="13"/>
      <c r="C470" s="13"/>
      <c r="D470" s="13"/>
      <c r="E470" s="13"/>
      <c r="F470" s="13"/>
    </row>
    <row r="471" spans="1:6" x14ac:dyDescent="0.2">
      <c r="A471" s="16" t="s">
        <v>87</v>
      </c>
      <c r="B471" s="17"/>
      <c r="C471" s="13"/>
      <c r="D471" s="13"/>
      <c r="E471" s="13"/>
      <c r="F471" s="13"/>
    </row>
    <row r="472" spans="1:6" ht="25.5" x14ac:dyDescent="0.2">
      <c r="A472" s="13">
        <v>1</v>
      </c>
      <c r="B472" s="18" t="s">
        <v>748</v>
      </c>
      <c r="C472" s="13"/>
      <c r="D472" s="13"/>
      <c r="E472" s="13"/>
      <c r="F472" s="13"/>
    </row>
    <row r="473" spans="1:6" ht="25.5" x14ac:dyDescent="0.2">
      <c r="A473" s="13">
        <v>2</v>
      </c>
      <c r="B473" s="18" t="s">
        <v>749</v>
      </c>
      <c r="C473" s="13"/>
      <c r="D473" s="13"/>
      <c r="E473" s="13"/>
      <c r="F473" s="13"/>
    </row>
    <row r="474" spans="1:6" x14ac:dyDescent="0.2">
      <c r="A474" s="13">
        <v>3</v>
      </c>
      <c r="B474" s="18" t="s">
        <v>750</v>
      </c>
      <c r="C474" s="13"/>
      <c r="D474" s="13"/>
      <c r="E474" s="13"/>
      <c r="F474" s="13"/>
    </row>
    <row r="475" spans="1:6" x14ac:dyDescent="0.2">
      <c r="A475" s="13">
        <v>4</v>
      </c>
      <c r="B475" s="18" t="s">
        <v>751</v>
      </c>
      <c r="C475" s="13"/>
      <c r="D475" s="13"/>
      <c r="E475" s="13"/>
      <c r="F475" s="13"/>
    </row>
    <row r="476" spans="1:6" ht="25.5" x14ac:dyDescent="0.2">
      <c r="A476" s="13">
        <v>5</v>
      </c>
      <c r="B476" s="18" t="s">
        <v>752</v>
      </c>
      <c r="C476" s="13"/>
      <c r="D476" s="13"/>
      <c r="E476" s="13"/>
      <c r="F476" s="13"/>
    </row>
    <row r="477" spans="1:6" ht="25.5" x14ac:dyDescent="0.2">
      <c r="A477" s="13">
        <v>6</v>
      </c>
      <c r="B477" s="18" t="s">
        <v>753</v>
      </c>
      <c r="C477" s="13"/>
      <c r="D477" s="13"/>
      <c r="E477" s="13"/>
      <c r="F477" s="13"/>
    </row>
    <row r="478" spans="1:6" x14ac:dyDescent="0.2">
      <c r="A478" s="13">
        <v>7</v>
      </c>
      <c r="B478" s="18" t="s">
        <v>754</v>
      </c>
      <c r="C478" s="13"/>
      <c r="D478" s="13"/>
      <c r="E478" s="13"/>
      <c r="F478" s="13"/>
    </row>
    <row r="479" spans="1:6" x14ac:dyDescent="0.2">
      <c r="A479" s="13"/>
      <c r="B479" s="13"/>
      <c r="C479" s="13"/>
      <c r="D479" s="13"/>
      <c r="E479" s="13"/>
      <c r="F479" s="13"/>
    </row>
    <row r="480" spans="1:6" x14ac:dyDescent="0.2">
      <c r="A480" s="16" t="s">
        <v>89</v>
      </c>
      <c r="B480" s="17"/>
      <c r="C480" s="13"/>
      <c r="D480" s="13"/>
      <c r="E480" s="13"/>
      <c r="F480" s="13"/>
    </row>
    <row r="481" spans="1:6" ht="25.5" x14ac:dyDescent="0.2">
      <c r="A481" s="13">
        <v>1</v>
      </c>
      <c r="B481" s="18" t="s">
        <v>755</v>
      </c>
      <c r="C481" s="13"/>
      <c r="D481" s="13"/>
      <c r="E481" s="13"/>
      <c r="F481" s="13"/>
    </row>
    <row r="482" spans="1:6" ht="25.5" x14ac:dyDescent="0.2">
      <c r="A482" s="13">
        <v>2</v>
      </c>
      <c r="B482" s="18" t="s">
        <v>756</v>
      </c>
      <c r="C482" s="13"/>
      <c r="D482" s="13"/>
      <c r="E482" s="13"/>
      <c r="F482" s="13"/>
    </row>
    <row r="483" spans="1:6" x14ac:dyDescent="0.2">
      <c r="A483" s="13">
        <v>3</v>
      </c>
      <c r="B483" s="18" t="s">
        <v>750</v>
      </c>
      <c r="C483" s="13"/>
      <c r="D483" s="13"/>
      <c r="E483" s="13"/>
      <c r="F483" s="13"/>
    </row>
    <row r="484" spans="1:6" x14ac:dyDescent="0.2">
      <c r="A484" s="13">
        <v>4</v>
      </c>
      <c r="B484" s="18" t="s">
        <v>757</v>
      </c>
      <c r="C484" s="13"/>
      <c r="D484" s="13"/>
      <c r="E484" s="13"/>
      <c r="F484" s="13"/>
    </row>
    <row r="485" spans="1:6" ht="25.5" x14ac:dyDescent="0.2">
      <c r="A485" s="13">
        <v>5</v>
      </c>
      <c r="B485" s="18" t="s">
        <v>758</v>
      </c>
      <c r="C485" s="13"/>
      <c r="D485" s="13"/>
      <c r="E485" s="13"/>
      <c r="F485" s="13"/>
    </row>
    <row r="486" spans="1:6" x14ac:dyDescent="0.2">
      <c r="A486" s="13">
        <v>6</v>
      </c>
      <c r="B486" s="18" t="s">
        <v>759</v>
      </c>
      <c r="C486" s="13"/>
      <c r="D486" s="13"/>
      <c r="E486" s="13"/>
      <c r="F486" s="13"/>
    </row>
    <row r="487" spans="1:6" x14ac:dyDescent="0.2">
      <c r="A487" s="13">
        <v>7</v>
      </c>
      <c r="B487" s="18" t="s">
        <v>760</v>
      </c>
      <c r="C487" s="13"/>
      <c r="D487" s="13"/>
      <c r="E487" s="13"/>
      <c r="F487" s="13"/>
    </row>
    <row r="488" spans="1:6" x14ac:dyDescent="0.2">
      <c r="A488" s="13"/>
      <c r="B488" s="13"/>
      <c r="C488" s="13"/>
      <c r="D488" s="13"/>
      <c r="E488" s="13"/>
      <c r="F488" s="13"/>
    </row>
    <row r="489" spans="1:6" x14ac:dyDescent="0.2">
      <c r="A489" s="16" t="s">
        <v>91</v>
      </c>
      <c r="B489" s="17"/>
      <c r="C489" s="13"/>
      <c r="D489" s="13"/>
      <c r="E489" s="13"/>
      <c r="F489" s="13"/>
    </row>
    <row r="490" spans="1:6" ht="25.5" x14ac:dyDescent="0.2">
      <c r="A490" s="13">
        <v>1</v>
      </c>
      <c r="B490" s="18" t="s">
        <v>761</v>
      </c>
      <c r="C490" s="13"/>
      <c r="D490" s="13"/>
      <c r="E490" s="13"/>
      <c r="F490" s="13"/>
    </row>
    <row r="491" spans="1:6" x14ac:dyDescent="0.2">
      <c r="A491" s="13">
        <v>2</v>
      </c>
      <c r="B491" s="18" t="s">
        <v>762</v>
      </c>
      <c r="C491" s="13"/>
      <c r="D491" s="13"/>
      <c r="E491" s="13"/>
      <c r="F491" s="13"/>
    </row>
    <row r="492" spans="1:6" x14ac:dyDescent="0.2">
      <c r="A492" s="13">
        <v>3</v>
      </c>
      <c r="B492" s="18" t="s">
        <v>763</v>
      </c>
      <c r="C492" s="13"/>
      <c r="D492" s="13"/>
      <c r="E492" s="13"/>
      <c r="F492" s="13"/>
    </row>
    <row r="493" spans="1:6" x14ac:dyDescent="0.2">
      <c r="A493" s="13">
        <v>4</v>
      </c>
      <c r="B493" s="18" t="s">
        <v>764</v>
      </c>
      <c r="C493" s="13"/>
      <c r="D493" s="13"/>
      <c r="E493" s="13"/>
      <c r="F493" s="13"/>
    </row>
    <row r="494" spans="1:6" x14ac:dyDescent="0.2">
      <c r="A494" s="13"/>
      <c r="B494" s="13"/>
      <c r="C494" s="13"/>
      <c r="D494" s="13"/>
      <c r="E494" s="13"/>
      <c r="F494" s="13"/>
    </row>
    <row r="495" spans="1:6" x14ac:dyDescent="0.2">
      <c r="A495" s="16" t="s">
        <v>94</v>
      </c>
      <c r="B495" s="17"/>
      <c r="C495" s="13"/>
      <c r="D495" s="13"/>
      <c r="E495" s="13"/>
      <c r="F495" s="13"/>
    </row>
    <row r="496" spans="1:6" ht="25.5" x14ac:dyDescent="0.2">
      <c r="A496" s="13">
        <v>1</v>
      </c>
      <c r="B496" s="18" t="s">
        <v>765</v>
      </c>
      <c r="C496" s="13"/>
      <c r="D496" s="13"/>
      <c r="E496" s="13"/>
      <c r="F496" s="13"/>
    </row>
    <row r="497" spans="1:6" x14ac:dyDescent="0.2">
      <c r="A497" s="13">
        <v>2</v>
      </c>
      <c r="B497" s="18" t="s">
        <v>766</v>
      </c>
      <c r="C497" s="13"/>
      <c r="D497" s="13"/>
      <c r="E497" s="13"/>
      <c r="F497" s="13"/>
    </row>
    <row r="498" spans="1:6" ht="14.25" x14ac:dyDescent="0.2">
      <c r="A498" s="13">
        <v>3</v>
      </c>
      <c r="B498" s="19" t="s">
        <v>767</v>
      </c>
      <c r="C498" s="13"/>
      <c r="D498" s="13"/>
      <c r="E498" s="13"/>
      <c r="F498" s="13"/>
    </row>
    <row r="499" spans="1:6" x14ac:dyDescent="0.2">
      <c r="A499" s="13">
        <v>4</v>
      </c>
      <c r="B499" s="18" t="s">
        <v>768</v>
      </c>
      <c r="C499" s="13"/>
      <c r="D499" s="13"/>
      <c r="E499" s="13"/>
      <c r="F499" s="13"/>
    </row>
    <row r="500" spans="1:6" ht="25.5" x14ac:dyDescent="0.2">
      <c r="A500" s="13">
        <v>5</v>
      </c>
      <c r="B500" s="18" t="s">
        <v>769</v>
      </c>
      <c r="C500" s="13"/>
      <c r="D500" s="13"/>
      <c r="E500" s="13"/>
      <c r="F500" s="13"/>
    </row>
    <row r="501" spans="1:6" x14ac:dyDescent="0.2">
      <c r="A501" s="13"/>
      <c r="B501" s="13"/>
      <c r="C501" s="13"/>
      <c r="D501" s="13"/>
      <c r="E501" s="13"/>
      <c r="F501" s="13"/>
    </row>
    <row r="502" spans="1:6" x14ac:dyDescent="0.2">
      <c r="A502" s="16" t="s">
        <v>96</v>
      </c>
      <c r="B502" s="17"/>
      <c r="C502" s="13"/>
      <c r="D502" s="13"/>
      <c r="E502" s="13"/>
      <c r="F502" s="13"/>
    </row>
    <row r="503" spans="1:6" ht="25.5" x14ac:dyDescent="0.2">
      <c r="A503" s="13">
        <v>1</v>
      </c>
      <c r="B503" s="18" t="s">
        <v>770</v>
      </c>
      <c r="C503" s="13"/>
      <c r="D503" s="13"/>
      <c r="E503" s="13"/>
      <c r="F503" s="13"/>
    </row>
    <row r="504" spans="1:6" x14ac:dyDescent="0.2">
      <c r="A504" s="13">
        <v>2</v>
      </c>
      <c r="B504" s="18" t="s">
        <v>771</v>
      </c>
      <c r="C504" s="13"/>
      <c r="D504" s="13"/>
      <c r="E504" s="13"/>
      <c r="F504" s="13"/>
    </row>
    <row r="505" spans="1:6" x14ac:dyDescent="0.2">
      <c r="A505" s="13">
        <v>3</v>
      </c>
      <c r="B505" s="18" t="s">
        <v>772</v>
      </c>
      <c r="C505" s="13"/>
      <c r="D505" s="13"/>
      <c r="E505" s="13"/>
      <c r="F505" s="13"/>
    </row>
    <row r="506" spans="1:6" ht="25.5" x14ac:dyDescent="0.2">
      <c r="A506" s="13">
        <v>4</v>
      </c>
      <c r="B506" s="18" t="s">
        <v>773</v>
      </c>
      <c r="C506" s="13"/>
      <c r="D506" s="13"/>
      <c r="E506" s="13"/>
      <c r="F506" s="13"/>
    </row>
    <row r="507" spans="1:6" ht="25.5" x14ac:dyDescent="0.2">
      <c r="A507" s="13">
        <v>5</v>
      </c>
      <c r="B507" s="18" t="s">
        <v>774</v>
      </c>
      <c r="C507" s="13"/>
      <c r="D507" s="13"/>
      <c r="E507" s="13"/>
      <c r="F507" s="13"/>
    </row>
    <row r="508" spans="1:6" x14ac:dyDescent="0.2">
      <c r="A508" s="13"/>
      <c r="B508" s="13"/>
      <c r="C508" s="13"/>
      <c r="D508" s="13"/>
      <c r="E508" s="13"/>
      <c r="F508" s="13"/>
    </row>
    <row r="509" spans="1:6" x14ac:dyDescent="0.2">
      <c r="A509" s="16" t="s">
        <v>98</v>
      </c>
      <c r="B509" s="17"/>
      <c r="C509" s="13"/>
      <c r="D509" s="13"/>
      <c r="E509" s="13"/>
      <c r="F509" s="13"/>
    </row>
    <row r="510" spans="1:6" ht="25.5" x14ac:dyDescent="0.2">
      <c r="A510" s="13">
        <v>1</v>
      </c>
      <c r="B510" s="18" t="s">
        <v>775</v>
      </c>
      <c r="C510" s="13"/>
      <c r="D510" s="13"/>
      <c r="E510" s="13"/>
      <c r="F510" s="13"/>
    </row>
    <row r="511" spans="1:6" x14ac:dyDescent="0.2">
      <c r="A511" s="13">
        <v>2</v>
      </c>
      <c r="B511" s="18" t="s">
        <v>776</v>
      </c>
      <c r="C511" s="13"/>
      <c r="D511" s="13"/>
      <c r="E511" s="13"/>
      <c r="F511" s="13"/>
    </row>
    <row r="512" spans="1:6" x14ac:dyDescent="0.2">
      <c r="A512" s="13">
        <v>3</v>
      </c>
      <c r="B512" s="18" t="s">
        <v>777</v>
      </c>
      <c r="C512" s="13"/>
      <c r="D512" s="13"/>
      <c r="E512" s="13"/>
      <c r="F512" s="13"/>
    </row>
    <row r="513" spans="1:6" ht="25.5" x14ac:dyDescent="0.2">
      <c r="A513" s="13">
        <v>4</v>
      </c>
      <c r="B513" s="18" t="s">
        <v>778</v>
      </c>
      <c r="C513" s="13"/>
      <c r="D513" s="13"/>
      <c r="E513" s="13"/>
      <c r="F513" s="13"/>
    </row>
    <row r="514" spans="1:6" ht="25.5" x14ac:dyDescent="0.2">
      <c r="A514" s="13">
        <v>5</v>
      </c>
      <c r="B514" s="18" t="s">
        <v>779</v>
      </c>
      <c r="C514" s="13"/>
      <c r="D514" s="13"/>
      <c r="E514" s="13"/>
      <c r="F514" s="13"/>
    </row>
    <row r="515" spans="1:6" x14ac:dyDescent="0.2">
      <c r="A515" s="13"/>
      <c r="B515" s="13"/>
      <c r="C515" s="13"/>
      <c r="D515" s="13"/>
      <c r="E515" s="13"/>
      <c r="F515" s="13"/>
    </row>
    <row r="516" spans="1:6" x14ac:dyDescent="0.2">
      <c r="A516" s="16" t="s">
        <v>100</v>
      </c>
      <c r="B516" s="17"/>
      <c r="C516" s="13"/>
      <c r="D516" s="13"/>
      <c r="E516" s="13"/>
      <c r="F516" s="13"/>
    </row>
    <row r="517" spans="1:6" ht="25.5" x14ac:dyDescent="0.2">
      <c r="A517" s="13">
        <v>1</v>
      </c>
      <c r="B517" s="18" t="s">
        <v>780</v>
      </c>
      <c r="C517" s="13"/>
      <c r="D517" s="13"/>
      <c r="E517" s="13"/>
      <c r="F517" s="13"/>
    </row>
    <row r="518" spans="1:6" x14ac:dyDescent="0.2">
      <c r="A518" s="13">
        <v>2</v>
      </c>
      <c r="B518" s="18" t="s">
        <v>781</v>
      </c>
      <c r="C518" s="13"/>
      <c r="D518" s="13"/>
      <c r="E518" s="13"/>
      <c r="F518" s="13"/>
    </row>
    <row r="519" spans="1:6" ht="25.5" x14ac:dyDescent="0.2">
      <c r="A519" s="13">
        <v>3</v>
      </c>
      <c r="B519" s="18" t="s">
        <v>782</v>
      </c>
      <c r="C519" s="13"/>
      <c r="D519" s="13"/>
      <c r="E519" s="13"/>
      <c r="F519" s="13"/>
    </row>
    <row r="520" spans="1:6" ht="25.5" x14ac:dyDescent="0.2">
      <c r="A520" s="13">
        <v>4</v>
      </c>
      <c r="B520" s="18" t="s">
        <v>783</v>
      </c>
      <c r="C520" s="13"/>
      <c r="D520" s="13"/>
      <c r="E520" s="13"/>
      <c r="F520" s="13"/>
    </row>
    <row r="521" spans="1:6" ht="25.5" x14ac:dyDescent="0.2">
      <c r="A521" s="13">
        <v>5</v>
      </c>
      <c r="B521" s="18" t="s">
        <v>784</v>
      </c>
      <c r="C521" s="13"/>
      <c r="D521" s="13"/>
      <c r="E521" s="13"/>
      <c r="F521" s="13"/>
    </row>
    <row r="522" spans="1:6" ht="25.5" x14ac:dyDescent="0.2">
      <c r="A522" s="13">
        <v>6</v>
      </c>
      <c r="B522" s="18" t="s">
        <v>785</v>
      </c>
      <c r="C522" s="13"/>
      <c r="D522" s="13"/>
      <c r="E522" s="13"/>
      <c r="F522" s="13"/>
    </row>
    <row r="523" spans="1:6" x14ac:dyDescent="0.2">
      <c r="A523" s="13"/>
      <c r="B523" s="13"/>
      <c r="C523" s="13"/>
      <c r="D523" s="13"/>
      <c r="E523" s="13"/>
      <c r="F523" s="13"/>
    </row>
    <row r="524" spans="1:6" x14ac:dyDescent="0.2">
      <c r="A524" s="16" t="s">
        <v>102</v>
      </c>
      <c r="B524" s="17"/>
      <c r="C524" s="13"/>
      <c r="D524" s="13"/>
      <c r="E524" s="13"/>
      <c r="F524" s="13"/>
    </row>
    <row r="525" spans="1:6" ht="25.5" x14ac:dyDescent="0.2">
      <c r="A525" s="13">
        <v>1</v>
      </c>
      <c r="B525" s="18" t="s">
        <v>786</v>
      </c>
      <c r="C525" s="13"/>
      <c r="D525" s="13"/>
      <c r="E525" s="13"/>
      <c r="F525" s="13"/>
    </row>
    <row r="526" spans="1:6" x14ac:dyDescent="0.2">
      <c r="A526" s="13">
        <v>2</v>
      </c>
      <c r="B526" s="18" t="s">
        <v>787</v>
      </c>
      <c r="C526" s="13"/>
      <c r="D526" s="13"/>
      <c r="E526" s="13"/>
      <c r="F526" s="13"/>
    </row>
    <row r="527" spans="1:6" x14ac:dyDescent="0.2">
      <c r="A527" s="13">
        <v>3</v>
      </c>
      <c r="B527" s="18" t="s">
        <v>788</v>
      </c>
      <c r="C527" s="13"/>
      <c r="D527" s="13"/>
      <c r="E527" s="13"/>
      <c r="F527" s="13"/>
    </row>
    <row r="528" spans="1:6" x14ac:dyDescent="0.2">
      <c r="A528" s="13">
        <v>4</v>
      </c>
      <c r="B528" s="18" t="s">
        <v>789</v>
      </c>
      <c r="C528" s="13"/>
      <c r="D528" s="13"/>
      <c r="E528" s="13"/>
      <c r="F528" s="13"/>
    </row>
    <row r="529" spans="1:6" x14ac:dyDescent="0.2">
      <c r="A529" s="13"/>
      <c r="B529" s="13"/>
      <c r="C529" s="13"/>
      <c r="D529" s="13"/>
      <c r="E529" s="13"/>
      <c r="F529" s="13"/>
    </row>
    <row r="530" spans="1:6" x14ac:dyDescent="0.2">
      <c r="A530" s="16" t="s">
        <v>104</v>
      </c>
      <c r="B530" s="17"/>
      <c r="C530" s="13"/>
      <c r="D530" s="13"/>
      <c r="E530" s="13"/>
      <c r="F530" s="13"/>
    </row>
    <row r="531" spans="1:6" ht="25.5" x14ac:dyDescent="0.2">
      <c r="A531" s="13">
        <v>1</v>
      </c>
      <c r="B531" s="18" t="s">
        <v>790</v>
      </c>
      <c r="C531" s="13"/>
      <c r="D531" s="13"/>
      <c r="E531" s="13"/>
      <c r="F531" s="13"/>
    </row>
    <row r="532" spans="1:6" x14ac:dyDescent="0.2">
      <c r="A532" s="13">
        <v>2</v>
      </c>
      <c r="B532" s="18" t="s">
        <v>791</v>
      </c>
      <c r="C532" s="13"/>
      <c r="D532" s="13"/>
      <c r="E532" s="13"/>
      <c r="F532" s="13"/>
    </row>
    <row r="533" spans="1:6" ht="25.5" x14ac:dyDescent="0.2">
      <c r="A533" s="13">
        <v>3</v>
      </c>
      <c r="B533" s="18" t="s">
        <v>792</v>
      </c>
      <c r="C533" s="13"/>
      <c r="D533" s="13"/>
      <c r="E533" s="13"/>
      <c r="F533" s="13"/>
    </row>
    <row r="534" spans="1:6" x14ac:dyDescent="0.2">
      <c r="A534" s="13">
        <v>4</v>
      </c>
      <c r="B534" s="18" t="s">
        <v>793</v>
      </c>
      <c r="C534" s="13"/>
      <c r="D534" s="13"/>
      <c r="E534" s="13"/>
      <c r="F534" s="13"/>
    </row>
    <row r="535" spans="1:6" ht="25.5" x14ac:dyDescent="0.2">
      <c r="A535" s="13">
        <v>5</v>
      </c>
      <c r="B535" s="18" t="s">
        <v>794</v>
      </c>
      <c r="C535" s="13"/>
      <c r="D535" s="13"/>
      <c r="E535" s="13"/>
      <c r="F535" s="13"/>
    </row>
    <row r="536" spans="1:6" x14ac:dyDescent="0.2">
      <c r="A536" s="13"/>
      <c r="B536" s="13"/>
      <c r="C536" s="13"/>
      <c r="D536" s="13"/>
      <c r="E536" s="13"/>
      <c r="F536" s="13"/>
    </row>
    <row r="537" spans="1:6" x14ac:dyDescent="0.2">
      <c r="A537" s="16" t="s">
        <v>107</v>
      </c>
      <c r="B537" s="17"/>
      <c r="C537" s="13"/>
      <c r="D537" s="13"/>
      <c r="E537" s="13"/>
      <c r="F537" s="13"/>
    </row>
    <row r="538" spans="1:6" ht="25.5" x14ac:dyDescent="0.2">
      <c r="A538" s="13">
        <v>1</v>
      </c>
      <c r="B538" s="18" t="s">
        <v>795</v>
      </c>
      <c r="C538" s="13"/>
      <c r="D538" s="13"/>
      <c r="E538" s="13"/>
      <c r="F538" s="13"/>
    </row>
    <row r="539" spans="1:6" ht="25.5" x14ac:dyDescent="0.2">
      <c r="A539" s="13">
        <v>2</v>
      </c>
      <c r="B539" s="18" t="s">
        <v>796</v>
      </c>
      <c r="C539" s="13"/>
      <c r="D539" s="13"/>
      <c r="E539" s="13"/>
      <c r="F539" s="13"/>
    </row>
    <row r="540" spans="1:6" x14ac:dyDescent="0.2">
      <c r="A540" s="13">
        <v>3</v>
      </c>
      <c r="B540" s="18" t="s">
        <v>797</v>
      </c>
      <c r="C540" s="13"/>
      <c r="D540" s="13"/>
      <c r="E540" s="13"/>
      <c r="F540" s="13"/>
    </row>
    <row r="541" spans="1:6" ht="25.5" x14ac:dyDescent="0.2">
      <c r="A541" s="13">
        <v>4</v>
      </c>
      <c r="B541" s="18" t="s">
        <v>798</v>
      </c>
      <c r="C541" s="13"/>
      <c r="D541" s="13"/>
      <c r="E541" s="13"/>
      <c r="F541" s="13"/>
    </row>
    <row r="542" spans="1:6" ht="25.5" x14ac:dyDescent="0.2">
      <c r="A542" s="13">
        <v>5</v>
      </c>
      <c r="B542" s="18" t="s">
        <v>799</v>
      </c>
      <c r="C542" s="13"/>
      <c r="D542" s="13"/>
      <c r="E542" s="13"/>
      <c r="F542" s="13"/>
    </row>
    <row r="543" spans="1:6" x14ac:dyDescent="0.2">
      <c r="A543" s="13"/>
      <c r="B543" s="13"/>
      <c r="C543" s="13"/>
      <c r="D543" s="13"/>
      <c r="E543" s="13"/>
      <c r="F543" s="13"/>
    </row>
    <row r="544" spans="1:6" x14ac:dyDescent="0.2">
      <c r="A544" s="16" t="s">
        <v>110</v>
      </c>
      <c r="B544" s="17"/>
      <c r="C544" s="13"/>
      <c r="D544" s="13"/>
      <c r="E544" s="13"/>
      <c r="F544" s="13"/>
    </row>
    <row r="545" spans="1:6" ht="38.25" x14ac:dyDescent="0.2">
      <c r="A545" s="13">
        <v>1</v>
      </c>
      <c r="B545" s="18" t="s">
        <v>800</v>
      </c>
      <c r="C545" s="13"/>
      <c r="D545" s="13"/>
      <c r="E545" s="13"/>
      <c r="F545" s="13"/>
    </row>
    <row r="546" spans="1:6" x14ac:dyDescent="0.2">
      <c r="A546" s="13">
        <v>2</v>
      </c>
      <c r="B546" s="18" t="s">
        <v>801</v>
      </c>
      <c r="C546" s="13"/>
      <c r="D546" s="13"/>
      <c r="E546" s="13"/>
      <c r="F546" s="13"/>
    </row>
    <row r="547" spans="1:6" ht="14.25" x14ac:dyDescent="0.2">
      <c r="A547" s="13">
        <v>3</v>
      </c>
      <c r="B547" s="19" t="s">
        <v>802</v>
      </c>
      <c r="C547" s="13"/>
      <c r="D547" s="13"/>
      <c r="E547" s="13"/>
      <c r="F547" s="13"/>
    </row>
    <row r="548" spans="1:6" ht="25.5" x14ac:dyDescent="0.2">
      <c r="A548" s="13">
        <v>4</v>
      </c>
      <c r="B548" s="18" t="s">
        <v>803</v>
      </c>
      <c r="C548" s="13"/>
      <c r="D548" s="13"/>
      <c r="E548" s="13"/>
      <c r="F548" s="13"/>
    </row>
    <row r="549" spans="1:6" ht="25.5" x14ac:dyDescent="0.2">
      <c r="A549" s="13">
        <v>5</v>
      </c>
      <c r="B549" s="18" t="s">
        <v>804</v>
      </c>
      <c r="C549" s="13"/>
      <c r="D549" s="13"/>
      <c r="E549" s="13"/>
      <c r="F549" s="13"/>
    </row>
    <row r="550" spans="1:6" ht="38.25" x14ac:dyDescent="0.2">
      <c r="A550" s="13">
        <v>6</v>
      </c>
      <c r="B550" s="18" t="s">
        <v>805</v>
      </c>
      <c r="C550" s="13"/>
      <c r="D550" s="13"/>
      <c r="E550" s="13"/>
      <c r="F550" s="13"/>
    </row>
    <row r="551" spans="1:6" ht="25.5" x14ac:dyDescent="0.2">
      <c r="A551" s="13">
        <v>7</v>
      </c>
      <c r="B551" s="18" t="s">
        <v>806</v>
      </c>
      <c r="C551" s="13"/>
      <c r="D551" s="13"/>
      <c r="E551" s="13"/>
      <c r="F551" s="13"/>
    </row>
    <row r="552" spans="1:6" x14ac:dyDescent="0.2">
      <c r="A552" s="13"/>
      <c r="B552" s="13"/>
      <c r="C552" s="13"/>
      <c r="D552" s="13"/>
      <c r="E552" s="13"/>
      <c r="F552" s="13"/>
    </row>
    <row r="553" spans="1:6" x14ac:dyDescent="0.2">
      <c r="A553" s="16" t="s">
        <v>113</v>
      </c>
      <c r="B553" s="17"/>
      <c r="C553" s="13"/>
      <c r="D553" s="13"/>
      <c r="E553" s="13"/>
      <c r="F553" s="13"/>
    </row>
    <row r="554" spans="1:6" ht="25.5" x14ac:dyDescent="0.2">
      <c r="A554" s="13">
        <v>1</v>
      </c>
      <c r="B554" s="18" t="s">
        <v>807</v>
      </c>
      <c r="C554" s="13"/>
      <c r="D554" s="13"/>
      <c r="E554" s="13"/>
      <c r="F554" s="13"/>
    </row>
    <row r="555" spans="1:6" ht="25.5" x14ac:dyDescent="0.2">
      <c r="A555" s="13">
        <v>2</v>
      </c>
      <c r="B555" s="18" t="s">
        <v>808</v>
      </c>
      <c r="C555" s="13"/>
      <c r="D555" s="13"/>
      <c r="E555" s="13"/>
      <c r="F555" s="13"/>
    </row>
    <row r="556" spans="1:6" ht="25.5" x14ac:dyDescent="0.2">
      <c r="A556" s="13">
        <v>3</v>
      </c>
      <c r="B556" s="18" t="s">
        <v>809</v>
      </c>
      <c r="C556" s="13"/>
      <c r="D556" s="13"/>
      <c r="E556" s="13"/>
      <c r="F556" s="13"/>
    </row>
    <row r="557" spans="1:6" ht="38.25" x14ac:dyDescent="0.2">
      <c r="A557" s="13">
        <v>4</v>
      </c>
      <c r="B557" s="18" t="s">
        <v>810</v>
      </c>
      <c r="C557" s="13"/>
      <c r="D557" s="13"/>
      <c r="E557" s="13"/>
      <c r="F557" s="13"/>
    </row>
    <row r="558" spans="1:6" ht="38.25" x14ac:dyDescent="0.2">
      <c r="A558" s="13">
        <v>5</v>
      </c>
      <c r="B558" s="18" t="s">
        <v>811</v>
      </c>
      <c r="C558" s="13"/>
      <c r="D558" s="13"/>
      <c r="E558" s="13"/>
      <c r="F558" s="13"/>
    </row>
    <row r="559" spans="1:6" x14ac:dyDescent="0.2">
      <c r="A559" s="13">
        <v>6</v>
      </c>
      <c r="B559" s="18" t="s">
        <v>812</v>
      </c>
      <c r="C559" s="13"/>
      <c r="D559" s="13"/>
      <c r="E559" s="13"/>
      <c r="F559" s="13"/>
    </row>
    <row r="560" spans="1:6" ht="25.5" x14ac:dyDescent="0.2">
      <c r="A560" s="13">
        <v>7</v>
      </c>
      <c r="B560" s="18" t="s">
        <v>813</v>
      </c>
      <c r="C560" s="13"/>
      <c r="D560" s="13"/>
      <c r="E560" s="13"/>
      <c r="F560" s="13"/>
    </row>
    <row r="561" spans="1:6" x14ac:dyDescent="0.2">
      <c r="A561" s="13"/>
      <c r="B561" s="13"/>
      <c r="C561" s="13"/>
      <c r="D561" s="13"/>
      <c r="E561" s="13"/>
      <c r="F561" s="13"/>
    </row>
    <row r="562" spans="1:6" x14ac:dyDescent="0.2">
      <c r="A562" s="16" t="s">
        <v>116</v>
      </c>
      <c r="B562" s="17"/>
      <c r="C562" s="13"/>
      <c r="D562" s="13"/>
      <c r="E562" s="13"/>
      <c r="F562" s="13"/>
    </row>
    <row r="563" spans="1:6" ht="25.5" x14ac:dyDescent="0.2">
      <c r="A563" s="13">
        <v>1</v>
      </c>
      <c r="B563" s="18" t="s">
        <v>814</v>
      </c>
      <c r="C563" s="13"/>
      <c r="D563" s="13"/>
      <c r="E563" s="13"/>
      <c r="F563" s="13"/>
    </row>
    <row r="564" spans="1:6" x14ac:dyDescent="0.2">
      <c r="A564" s="13">
        <v>2</v>
      </c>
      <c r="B564" s="18" t="s">
        <v>815</v>
      </c>
      <c r="C564" s="13"/>
      <c r="D564" s="13"/>
      <c r="E564" s="13"/>
      <c r="F564" s="13"/>
    </row>
    <row r="565" spans="1:6" x14ac:dyDescent="0.2">
      <c r="A565" s="13">
        <v>3</v>
      </c>
      <c r="B565" s="18" t="s">
        <v>816</v>
      </c>
      <c r="C565" s="13"/>
      <c r="D565" s="13"/>
      <c r="E565" s="13"/>
      <c r="F565" s="13"/>
    </row>
    <row r="566" spans="1:6" ht="25.5" x14ac:dyDescent="0.2">
      <c r="A566" s="13">
        <v>4</v>
      </c>
      <c r="B566" s="18" t="s">
        <v>817</v>
      </c>
      <c r="C566" s="13"/>
      <c r="D566" s="13"/>
      <c r="E566" s="13"/>
      <c r="F566" s="13"/>
    </row>
    <row r="567" spans="1:6" ht="38.25" x14ac:dyDescent="0.2">
      <c r="A567" s="13">
        <v>5</v>
      </c>
      <c r="B567" s="18" t="s">
        <v>818</v>
      </c>
      <c r="C567" s="13"/>
      <c r="D567" s="13"/>
      <c r="E567" s="13"/>
      <c r="F567" s="13"/>
    </row>
    <row r="568" spans="1:6" x14ac:dyDescent="0.2">
      <c r="A568" s="13"/>
      <c r="B568" s="13"/>
      <c r="C568" s="13"/>
      <c r="D568" s="13"/>
      <c r="E568" s="13"/>
      <c r="F568" s="13"/>
    </row>
    <row r="569" spans="1:6" x14ac:dyDescent="0.2">
      <c r="A569" s="16" t="s">
        <v>118</v>
      </c>
      <c r="B569" s="17"/>
      <c r="C569" s="13"/>
      <c r="D569" s="13"/>
      <c r="E569" s="13"/>
      <c r="F569" s="13"/>
    </row>
    <row r="570" spans="1:6" ht="25.5" x14ac:dyDescent="0.2">
      <c r="A570" s="13">
        <v>1</v>
      </c>
      <c r="B570" s="18" t="s">
        <v>819</v>
      </c>
      <c r="C570" s="13"/>
      <c r="D570" s="13"/>
      <c r="E570" s="13"/>
      <c r="F570" s="13"/>
    </row>
    <row r="571" spans="1:6" x14ac:dyDescent="0.2">
      <c r="A571" s="13">
        <v>2</v>
      </c>
      <c r="B571" s="18" t="s">
        <v>820</v>
      </c>
      <c r="C571" s="13"/>
      <c r="D571" s="13"/>
      <c r="E571" s="13"/>
      <c r="F571" s="13"/>
    </row>
    <row r="572" spans="1:6" x14ac:dyDescent="0.2">
      <c r="A572" s="13">
        <v>3</v>
      </c>
      <c r="B572" s="18" t="s">
        <v>821</v>
      </c>
      <c r="C572" s="13"/>
      <c r="D572" s="13"/>
      <c r="E572" s="13"/>
      <c r="F572" s="13"/>
    </row>
    <row r="573" spans="1:6" x14ac:dyDescent="0.2">
      <c r="A573" s="13">
        <v>4</v>
      </c>
      <c r="B573" s="18" t="s">
        <v>822</v>
      </c>
      <c r="C573" s="13"/>
      <c r="D573" s="13"/>
      <c r="E573" s="13"/>
      <c r="F573" s="13"/>
    </row>
    <row r="574" spans="1:6" ht="25.5" x14ac:dyDescent="0.2">
      <c r="A574" s="13">
        <v>5</v>
      </c>
      <c r="B574" s="18" t="s">
        <v>823</v>
      </c>
      <c r="C574" s="13"/>
      <c r="D574" s="13"/>
      <c r="E574" s="13"/>
      <c r="F574" s="13"/>
    </row>
    <row r="575" spans="1:6" x14ac:dyDescent="0.2">
      <c r="A575" s="13"/>
      <c r="B575" s="13"/>
      <c r="C575" s="13"/>
      <c r="D575" s="13"/>
      <c r="E575" s="13"/>
      <c r="F575" s="13"/>
    </row>
    <row r="576" spans="1:6" x14ac:dyDescent="0.2">
      <c r="A576" s="16" t="s">
        <v>120</v>
      </c>
      <c r="B576" s="17"/>
      <c r="C576" s="13"/>
      <c r="D576" s="13"/>
      <c r="E576" s="13"/>
      <c r="F576" s="13"/>
    </row>
    <row r="577" spans="1:6" ht="25.5" x14ac:dyDescent="0.2">
      <c r="A577" s="13">
        <v>1</v>
      </c>
      <c r="B577" s="18" t="s">
        <v>824</v>
      </c>
      <c r="C577" s="13"/>
      <c r="D577" s="13"/>
      <c r="E577" s="13"/>
      <c r="F577" s="13"/>
    </row>
    <row r="578" spans="1:6" x14ac:dyDescent="0.2">
      <c r="A578" s="13">
        <v>2</v>
      </c>
      <c r="B578" s="18" t="s">
        <v>825</v>
      </c>
      <c r="C578" s="13"/>
      <c r="D578" s="13"/>
      <c r="E578" s="13"/>
      <c r="F578" s="13"/>
    </row>
    <row r="579" spans="1:6" ht="25.5" x14ac:dyDescent="0.2">
      <c r="A579" s="13">
        <v>3</v>
      </c>
      <c r="B579" s="18" t="s">
        <v>826</v>
      </c>
      <c r="C579" s="13"/>
      <c r="D579" s="13"/>
      <c r="E579" s="13"/>
      <c r="F579" s="13"/>
    </row>
    <row r="580" spans="1:6" x14ac:dyDescent="0.2">
      <c r="A580" s="13">
        <v>4</v>
      </c>
      <c r="B580" s="18" t="s">
        <v>827</v>
      </c>
      <c r="C580" s="13"/>
      <c r="D580" s="13"/>
      <c r="E580" s="13"/>
      <c r="F580" s="13"/>
    </row>
    <row r="581" spans="1:6" ht="25.5" x14ac:dyDescent="0.2">
      <c r="A581" s="13">
        <v>5</v>
      </c>
      <c r="B581" s="18" t="s">
        <v>828</v>
      </c>
      <c r="C581" s="13"/>
      <c r="D581" s="13"/>
      <c r="E581" s="13"/>
      <c r="F581" s="13"/>
    </row>
    <row r="582" spans="1:6" x14ac:dyDescent="0.2">
      <c r="A582" s="13"/>
      <c r="B582" s="13"/>
      <c r="C582" s="13"/>
      <c r="D582" s="13"/>
      <c r="E582" s="13"/>
      <c r="F582" s="13"/>
    </row>
    <row r="583" spans="1:6" x14ac:dyDescent="0.2">
      <c r="A583" s="16" t="s">
        <v>122</v>
      </c>
      <c r="B583" s="17"/>
      <c r="C583" s="13"/>
      <c r="D583" s="13"/>
      <c r="E583" s="13"/>
      <c r="F583" s="13"/>
    </row>
    <row r="584" spans="1:6" ht="25.5" x14ac:dyDescent="0.2">
      <c r="A584" s="13">
        <v>1</v>
      </c>
      <c r="B584" s="18" t="s">
        <v>829</v>
      </c>
      <c r="C584" s="13"/>
      <c r="D584" s="13"/>
      <c r="E584" s="13"/>
      <c r="F584" s="13"/>
    </row>
    <row r="585" spans="1:6" x14ac:dyDescent="0.2">
      <c r="A585" s="13">
        <v>2</v>
      </c>
      <c r="B585" s="18" t="s">
        <v>830</v>
      </c>
      <c r="C585" s="13"/>
      <c r="D585" s="13"/>
      <c r="E585" s="13"/>
      <c r="F585" s="13"/>
    </row>
    <row r="586" spans="1:6" x14ac:dyDescent="0.2">
      <c r="A586" s="13">
        <v>3</v>
      </c>
      <c r="B586" s="18" t="s">
        <v>831</v>
      </c>
      <c r="C586" s="13"/>
      <c r="D586" s="13"/>
      <c r="E586" s="13"/>
      <c r="F586" s="13"/>
    </row>
    <row r="587" spans="1:6" ht="25.5" x14ac:dyDescent="0.2">
      <c r="A587" s="13">
        <v>4</v>
      </c>
      <c r="B587" s="18" t="s">
        <v>832</v>
      </c>
      <c r="C587" s="13"/>
      <c r="D587" s="13"/>
      <c r="E587" s="13"/>
      <c r="F587" s="13"/>
    </row>
    <row r="588" spans="1:6" ht="25.5" x14ac:dyDescent="0.2">
      <c r="A588" s="13">
        <v>5</v>
      </c>
      <c r="B588" s="18" t="s">
        <v>833</v>
      </c>
      <c r="C588" s="13"/>
      <c r="D588" s="13"/>
      <c r="E588" s="13"/>
      <c r="F588" s="13"/>
    </row>
    <row r="589" spans="1:6" x14ac:dyDescent="0.2">
      <c r="A589" s="13"/>
      <c r="B589" s="13"/>
      <c r="C589" s="13"/>
      <c r="D589" s="13"/>
      <c r="E589" s="13"/>
      <c r="F589" s="13"/>
    </row>
    <row r="590" spans="1:6" x14ac:dyDescent="0.2">
      <c r="A590" s="16" t="s">
        <v>124</v>
      </c>
      <c r="B590" s="17"/>
      <c r="C590" s="13"/>
      <c r="D590" s="13"/>
      <c r="E590" s="13"/>
      <c r="F590" s="13"/>
    </row>
    <row r="591" spans="1:6" ht="25.5" x14ac:dyDescent="0.2">
      <c r="A591" s="13">
        <v>1</v>
      </c>
      <c r="B591" s="18" t="s">
        <v>834</v>
      </c>
      <c r="C591" s="13"/>
      <c r="D591" s="13"/>
      <c r="E591" s="13"/>
      <c r="F591" s="13"/>
    </row>
    <row r="592" spans="1:6" ht="25.5" x14ac:dyDescent="0.2">
      <c r="A592" s="13">
        <v>2</v>
      </c>
      <c r="B592" s="18" t="s">
        <v>835</v>
      </c>
      <c r="C592" s="13"/>
      <c r="D592" s="13"/>
      <c r="E592" s="13"/>
      <c r="F592" s="13"/>
    </row>
    <row r="593" spans="1:6" ht="25.5" x14ac:dyDescent="0.2">
      <c r="A593" s="13">
        <v>3</v>
      </c>
      <c r="B593" s="18" t="s">
        <v>836</v>
      </c>
      <c r="C593" s="13"/>
      <c r="D593" s="13"/>
      <c r="E593" s="13"/>
      <c r="F593" s="13"/>
    </row>
    <row r="594" spans="1:6" ht="25.5" x14ac:dyDescent="0.2">
      <c r="A594" s="13">
        <v>4</v>
      </c>
      <c r="B594" s="18" t="s">
        <v>837</v>
      </c>
      <c r="C594" s="13"/>
      <c r="D594" s="13"/>
      <c r="E594" s="13"/>
      <c r="F594" s="13"/>
    </row>
    <row r="595" spans="1:6" ht="25.5" x14ac:dyDescent="0.2">
      <c r="A595" s="13">
        <v>5</v>
      </c>
      <c r="B595" s="18" t="s">
        <v>838</v>
      </c>
      <c r="C595" s="13"/>
      <c r="D595" s="13"/>
      <c r="E595" s="13"/>
      <c r="F595" s="13"/>
    </row>
    <row r="596" spans="1:6" ht="38.25" x14ac:dyDescent="0.2">
      <c r="A596" s="13">
        <v>6</v>
      </c>
      <c r="B596" s="18" t="s">
        <v>839</v>
      </c>
      <c r="C596" s="13"/>
      <c r="D596" s="13"/>
      <c r="E596" s="13"/>
      <c r="F596" s="13"/>
    </row>
    <row r="597" spans="1:6" x14ac:dyDescent="0.2">
      <c r="A597" s="13">
        <v>7</v>
      </c>
      <c r="B597" s="18" t="s">
        <v>840</v>
      </c>
      <c r="C597" s="13"/>
      <c r="D597" s="13"/>
      <c r="E597" s="13"/>
      <c r="F597" s="13"/>
    </row>
    <row r="598" spans="1:6" x14ac:dyDescent="0.2">
      <c r="A598" s="13"/>
      <c r="B598" s="13"/>
      <c r="C598" s="13"/>
      <c r="D598" s="13"/>
      <c r="E598" s="13"/>
      <c r="F598" s="13"/>
    </row>
    <row r="599" spans="1:6" x14ac:dyDescent="0.2">
      <c r="A599" s="16" t="s">
        <v>126</v>
      </c>
      <c r="B599" s="17"/>
      <c r="C599" s="13"/>
      <c r="D599" s="13"/>
      <c r="E599" s="13"/>
      <c r="F599" s="13"/>
    </row>
    <row r="600" spans="1:6" ht="25.5" x14ac:dyDescent="0.2">
      <c r="A600" s="13">
        <v>1</v>
      </c>
      <c r="B600" s="18" t="s">
        <v>841</v>
      </c>
      <c r="C600" s="13"/>
      <c r="D600" s="13"/>
      <c r="E600" s="13"/>
      <c r="F600" s="13"/>
    </row>
    <row r="601" spans="1:6" x14ac:dyDescent="0.2">
      <c r="A601" s="13">
        <v>2</v>
      </c>
      <c r="B601" s="18" t="s">
        <v>842</v>
      </c>
      <c r="C601" s="13"/>
      <c r="D601" s="13"/>
      <c r="E601" s="13"/>
      <c r="F601" s="13"/>
    </row>
    <row r="602" spans="1:6" ht="25.5" x14ac:dyDescent="0.2">
      <c r="A602" s="13">
        <v>3</v>
      </c>
      <c r="B602" s="18" t="s">
        <v>843</v>
      </c>
      <c r="C602" s="13"/>
      <c r="D602" s="13"/>
      <c r="E602" s="13"/>
      <c r="F602" s="13"/>
    </row>
    <row r="603" spans="1:6" ht="25.5" x14ac:dyDescent="0.2">
      <c r="A603" s="13">
        <v>4</v>
      </c>
      <c r="B603" s="18" t="s">
        <v>844</v>
      </c>
      <c r="C603" s="13"/>
      <c r="D603" s="13"/>
      <c r="E603" s="13"/>
      <c r="F603" s="13"/>
    </row>
    <row r="604" spans="1:6" ht="25.5" x14ac:dyDescent="0.2">
      <c r="A604" s="13">
        <v>5</v>
      </c>
      <c r="B604" s="18" t="s">
        <v>845</v>
      </c>
      <c r="C604" s="13"/>
      <c r="D604" s="13"/>
      <c r="E604" s="13"/>
      <c r="F604" s="13"/>
    </row>
    <row r="605" spans="1:6" x14ac:dyDescent="0.2">
      <c r="A605" s="13"/>
      <c r="B605" s="13"/>
      <c r="C605" s="13"/>
      <c r="D605" s="13"/>
      <c r="E605" s="13"/>
      <c r="F605" s="13"/>
    </row>
    <row r="606" spans="1:6" x14ac:dyDescent="0.2">
      <c r="A606" s="16" t="s">
        <v>128</v>
      </c>
      <c r="B606" s="17"/>
      <c r="C606" s="13"/>
      <c r="D606" s="13"/>
      <c r="E606" s="13"/>
      <c r="F606" s="13"/>
    </row>
    <row r="607" spans="1:6" ht="25.5" x14ac:dyDescent="0.2">
      <c r="A607" s="13">
        <v>1</v>
      </c>
      <c r="B607" s="18" t="s">
        <v>846</v>
      </c>
      <c r="C607" s="13"/>
      <c r="D607" s="13"/>
      <c r="E607" s="13"/>
      <c r="F607" s="13"/>
    </row>
    <row r="608" spans="1:6" ht="25.5" x14ac:dyDescent="0.2">
      <c r="A608" s="13">
        <v>2</v>
      </c>
      <c r="B608" s="18" t="s">
        <v>847</v>
      </c>
      <c r="C608" s="13"/>
      <c r="D608" s="13"/>
      <c r="E608" s="13"/>
      <c r="F608" s="13"/>
    </row>
    <row r="609" spans="1:6" x14ac:dyDescent="0.2">
      <c r="A609" s="13">
        <v>3</v>
      </c>
      <c r="B609" s="18" t="s">
        <v>848</v>
      </c>
      <c r="C609" s="13"/>
      <c r="D609" s="13"/>
      <c r="E609" s="13"/>
      <c r="F609" s="13"/>
    </row>
    <row r="610" spans="1:6" ht="25.5" x14ac:dyDescent="0.2">
      <c r="A610" s="13">
        <v>4</v>
      </c>
      <c r="B610" s="18" t="s">
        <v>849</v>
      </c>
      <c r="C610" s="13"/>
      <c r="D610" s="13"/>
      <c r="E610" s="13"/>
      <c r="F610" s="13"/>
    </row>
    <row r="611" spans="1:6" ht="38.25" x14ac:dyDescent="0.2">
      <c r="A611" s="13">
        <v>5</v>
      </c>
      <c r="B611" s="18" t="s">
        <v>850</v>
      </c>
      <c r="C611" s="13"/>
      <c r="D611" s="13"/>
      <c r="E611" s="13"/>
      <c r="F611" s="13"/>
    </row>
    <row r="612" spans="1:6" x14ac:dyDescent="0.2">
      <c r="A612" s="13">
        <v>6</v>
      </c>
      <c r="B612" s="18" t="s">
        <v>851</v>
      </c>
      <c r="C612" s="13"/>
      <c r="D612" s="13"/>
      <c r="E612" s="13"/>
      <c r="F612" s="13"/>
    </row>
    <row r="613" spans="1:6" x14ac:dyDescent="0.2">
      <c r="A613" s="13"/>
      <c r="B613" s="13"/>
      <c r="C613" s="13"/>
      <c r="D613" s="13"/>
      <c r="E613" s="13"/>
      <c r="F613" s="13"/>
    </row>
    <row r="614" spans="1:6" x14ac:dyDescent="0.2">
      <c r="A614" s="16" t="s">
        <v>131</v>
      </c>
      <c r="B614" s="17"/>
      <c r="C614" s="13"/>
      <c r="D614" s="13"/>
      <c r="E614" s="13"/>
      <c r="F614" s="13"/>
    </row>
    <row r="615" spans="1:6" x14ac:dyDescent="0.2">
      <c r="A615" s="13">
        <v>1</v>
      </c>
      <c r="B615" s="18" t="s">
        <v>852</v>
      </c>
      <c r="C615" s="13"/>
      <c r="D615" s="13"/>
      <c r="E615" s="13"/>
      <c r="F615" s="13"/>
    </row>
    <row r="616" spans="1:6" ht="25.5" x14ac:dyDescent="0.2">
      <c r="A616" s="13">
        <v>2</v>
      </c>
      <c r="B616" s="18" t="s">
        <v>853</v>
      </c>
      <c r="C616" s="13"/>
      <c r="D616" s="13"/>
      <c r="E616" s="13"/>
      <c r="F616" s="13"/>
    </row>
    <row r="617" spans="1:6" x14ac:dyDescent="0.2">
      <c r="A617" s="13">
        <v>3</v>
      </c>
      <c r="B617" s="18" t="s">
        <v>854</v>
      </c>
      <c r="C617" s="13"/>
      <c r="D617" s="13"/>
      <c r="E617" s="13"/>
      <c r="F617" s="13"/>
    </row>
    <row r="618" spans="1:6" ht="25.5" x14ac:dyDescent="0.2">
      <c r="A618" s="13">
        <v>4</v>
      </c>
      <c r="B618" s="18" t="s">
        <v>855</v>
      </c>
      <c r="C618" s="13"/>
      <c r="D618" s="13"/>
      <c r="E618" s="13"/>
      <c r="F618" s="13"/>
    </row>
    <row r="619" spans="1:6" ht="25.5" x14ac:dyDescent="0.2">
      <c r="A619" s="13">
        <v>5</v>
      </c>
      <c r="B619" s="18" t="s">
        <v>856</v>
      </c>
      <c r="C619" s="13"/>
      <c r="D619" s="13"/>
      <c r="E619" s="13"/>
      <c r="F619" s="13"/>
    </row>
    <row r="620" spans="1:6" x14ac:dyDescent="0.2">
      <c r="A620" s="13"/>
      <c r="B620" s="13"/>
      <c r="C620" s="13"/>
      <c r="D620" s="13"/>
      <c r="E620" s="13"/>
      <c r="F620" s="13"/>
    </row>
    <row r="621" spans="1:6" x14ac:dyDescent="0.2">
      <c r="A621" s="16" t="s">
        <v>133</v>
      </c>
      <c r="B621" s="17"/>
      <c r="C621" s="13"/>
      <c r="D621" s="13"/>
      <c r="E621" s="13"/>
      <c r="F621" s="13"/>
    </row>
    <row r="622" spans="1:6" x14ac:dyDescent="0.2">
      <c r="A622" s="13">
        <v>1</v>
      </c>
      <c r="B622" s="18" t="s">
        <v>857</v>
      </c>
      <c r="C622" s="13"/>
      <c r="D622" s="13"/>
      <c r="E622" s="13"/>
      <c r="F622" s="13"/>
    </row>
    <row r="623" spans="1:6" x14ac:dyDescent="0.2">
      <c r="A623" s="13">
        <v>2</v>
      </c>
      <c r="B623" s="18" t="s">
        <v>858</v>
      </c>
      <c r="C623" s="13"/>
      <c r="D623" s="13"/>
      <c r="E623" s="13"/>
      <c r="F623" s="13"/>
    </row>
    <row r="624" spans="1:6" ht="25.5" x14ac:dyDescent="0.2">
      <c r="A624" s="13">
        <v>3</v>
      </c>
      <c r="B624" s="18" t="s">
        <v>859</v>
      </c>
      <c r="C624" s="13"/>
      <c r="D624" s="13"/>
      <c r="E624" s="13"/>
      <c r="F624" s="13"/>
    </row>
    <row r="625" spans="1:6" x14ac:dyDescent="0.2">
      <c r="A625" s="13">
        <v>4</v>
      </c>
      <c r="B625" s="18" t="s">
        <v>860</v>
      </c>
      <c r="C625" s="13"/>
      <c r="D625" s="13"/>
      <c r="E625" s="13"/>
      <c r="F625" s="13"/>
    </row>
    <row r="626" spans="1:6" ht="25.5" x14ac:dyDescent="0.2">
      <c r="A626" s="13">
        <v>5</v>
      </c>
      <c r="B626" s="18" t="s">
        <v>861</v>
      </c>
      <c r="C626" s="13"/>
      <c r="D626" s="13"/>
      <c r="E626" s="13"/>
      <c r="F626" s="13"/>
    </row>
    <row r="627" spans="1:6" ht="25.5" x14ac:dyDescent="0.2">
      <c r="A627" s="13">
        <v>6</v>
      </c>
      <c r="B627" s="18" t="s">
        <v>862</v>
      </c>
      <c r="C627" s="13"/>
      <c r="D627" s="13"/>
      <c r="E627" s="13"/>
      <c r="F627" s="13"/>
    </row>
    <row r="628" spans="1:6" ht="25.5" x14ac:dyDescent="0.2">
      <c r="A628" s="13">
        <v>7</v>
      </c>
      <c r="B628" s="18" t="s">
        <v>863</v>
      </c>
      <c r="C628" s="13"/>
      <c r="D628" s="13"/>
      <c r="E628" s="13"/>
      <c r="F628" s="13"/>
    </row>
    <row r="629" spans="1:6" x14ac:dyDescent="0.2">
      <c r="A629" s="13"/>
      <c r="B629" s="13"/>
      <c r="C629" s="13"/>
      <c r="D629" s="13"/>
      <c r="E629" s="13"/>
      <c r="F629" s="13"/>
    </row>
    <row r="630" spans="1:6" x14ac:dyDescent="0.2">
      <c r="A630" s="16" t="s">
        <v>135</v>
      </c>
      <c r="B630" s="17"/>
      <c r="C630" s="13"/>
      <c r="D630" s="13"/>
      <c r="E630" s="13"/>
      <c r="F630" s="13"/>
    </row>
    <row r="631" spans="1:6" ht="25.5" x14ac:dyDescent="0.2">
      <c r="A631" s="13">
        <v>1</v>
      </c>
      <c r="B631" s="18" t="s">
        <v>864</v>
      </c>
      <c r="C631" s="13"/>
      <c r="D631" s="13"/>
      <c r="E631" s="13"/>
      <c r="F631" s="13"/>
    </row>
    <row r="632" spans="1:6" x14ac:dyDescent="0.2">
      <c r="A632" s="13">
        <v>2</v>
      </c>
      <c r="B632" s="18" t="s">
        <v>865</v>
      </c>
      <c r="C632" s="13"/>
      <c r="D632" s="13"/>
      <c r="E632" s="13"/>
      <c r="F632" s="13"/>
    </row>
    <row r="633" spans="1:6" ht="25.5" x14ac:dyDescent="0.2">
      <c r="A633" s="13">
        <v>3</v>
      </c>
      <c r="B633" s="18" t="s">
        <v>866</v>
      </c>
      <c r="C633" s="13"/>
      <c r="D633" s="13"/>
      <c r="E633" s="13"/>
      <c r="F633" s="13"/>
    </row>
    <row r="634" spans="1:6" ht="25.5" x14ac:dyDescent="0.2">
      <c r="A634" s="13">
        <v>4</v>
      </c>
      <c r="B634" s="18" t="s">
        <v>867</v>
      </c>
      <c r="C634" s="13"/>
      <c r="D634" s="13"/>
      <c r="E634" s="13"/>
      <c r="F634" s="13"/>
    </row>
    <row r="635" spans="1:6" ht="38.25" x14ac:dyDescent="0.2">
      <c r="A635" s="13">
        <v>5</v>
      </c>
      <c r="B635" s="18" t="s">
        <v>868</v>
      </c>
      <c r="C635" s="13"/>
      <c r="D635" s="13"/>
      <c r="E635" s="13"/>
      <c r="F635" s="13"/>
    </row>
    <row r="636" spans="1:6" ht="25.5" x14ac:dyDescent="0.2">
      <c r="A636" s="13">
        <v>6</v>
      </c>
      <c r="B636" s="18" t="s">
        <v>869</v>
      </c>
      <c r="C636" s="13"/>
      <c r="D636" s="13"/>
      <c r="E636" s="13"/>
      <c r="F636" s="13"/>
    </row>
    <row r="637" spans="1:6" ht="38.25" x14ac:dyDescent="0.2">
      <c r="A637" s="13">
        <v>7</v>
      </c>
      <c r="B637" s="18" t="s">
        <v>870</v>
      </c>
      <c r="C637" s="13"/>
      <c r="D637" s="13"/>
      <c r="E637" s="13"/>
      <c r="F637" s="13"/>
    </row>
    <row r="638" spans="1:6" ht="28.5" x14ac:dyDescent="0.2">
      <c r="A638" s="13">
        <v>8</v>
      </c>
      <c r="B638" s="19" t="s">
        <v>871</v>
      </c>
      <c r="C638" s="13"/>
      <c r="D638" s="13"/>
      <c r="E638" s="13"/>
      <c r="F638" s="13"/>
    </row>
    <row r="639" spans="1:6" x14ac:dyDescent="0.2">
      <c r="A639" s="13">
        <v>9</v>
      </c>
      <c r="B639" s="18" t="s">
        <v>872</v>
      </c>
      <c r="C639" s="13"/>
      <c r="D639" s="13"/>
      <c r="E639" s="13"/>
      <c r="F639" s="13"/>
    </row>
    <row r="640" spans="1:6" ht="38.25" x14ac:dyDescent="0.2">
      <c r="A640" s="13">
        <v>10</v>
      </c>
      <c r="B640" s="18" t="s">
        <v>873</v>
      </c>
      <c r="C640" s="13"/>
      <c r="D640" s="13"/>
      <c r="E640" s="13"/>
      <c r="F640" s="13"/>
    </row>
    <row r="641" spans="1:6" ht="38.25" x14ac:dyDescent="0.2">
      <c r="A641" s="13">
        <v>11</v>
      </c>
      <c r="B641" s="18" t="s">
        <v>874</v>
      </c>
      <c r="C641" s="13"/>
      <c r="D641" s="13"/>
      <c r="E641" s="13"/>
      <c r="F641" s="13"/>
    </row>
    <row r="642" spans="1:6" x14ac:dyDescent="0.2">
      <c r="A642" s="13"/>
      <c r="B642" s="13"/>
      <c r="C642" s="13"/>
      <c r="D642" s="13"/>
      <c r="E642" s="13"/>
      <c r="F642" s="13"/>
    </row>
    <row r="643" spans="1:6" x14ac:dyDescent="0.2">
      <c r="A643" s="16" t="s">
        <v>138</v>
      </c>
      <c r="B643" s="17"/>
      <c r="C643" s="13"/>
      <c r="D643" s="13"/>
      <c r="E643" s="13"/>
      <c r="F643" s="13"/>
    </row>
    <row r="644" spans="1:6" ht="25.5" x14ac:dyDescent="0.2">
      <c r="A644" s="13">
        <v>1</v>
      </c>
      <c r="B644" s="18" t="s">
        <v>875</v>
      </c>
      <c r="C644" s="13"/>
      <c r="D644" s="13"/>
      <c r="E644" s="13"/>
      <c r="F644" s="13"/>
    </row>
    <row r="645" spans="1:6" x14ac:dyDescent="0.2">
      <c r="A645" s="13">
        <v>2</v>
      </c>
      <c r="B645" s="18" t="s">
        <v>876</v>
      </c>
      <c r="C645" s="13"/>
      <c r="D645" s="13"/>
      <c r="E645" s="13"/>
      <c r="F645" s="13"/>
    </row>
    <row r="646" spans="1:6" ht="25.5" x14ac:dyDescent="0.2">
      <c r="A646" s="13">
        <v>3</v>
      </c>
      <c r="B646" s="18" t="s">
        <v>877</v>
      </c>
      <c r="C646" s="13"/>
      <c r="D646" s="13"/>
      <c r="E646" s="13"/>
      <c r="F646" s="13"/>
    </row>
    <row r="647" spans="1:6" ht="51" x14ac:dyDescent="0.2">
      <c r="A647" s="13">
        <v>4</v>
      </c>
      <c r="B647" s="18" t="s">
        <v>878</v>
      </c>
      <c r="C647" s="13"/>
      <c r="D647" s="13"/>
      <c r="E647" s="13"/>
      <c r="F647" s="13"/>
    </row>
    <row r="648" spans="1:6" ht="25.5" x14ac:dyDescent="0.2">
      <c r="A648" s="13">
        <v>5</v>
      </c>
      <c r="B648" s="18" t="s">
        <v>879</v>
      </c>
      <c r="C648" s="13"/>
      <c r="D648" s="13"/>
      <c r="E648" s="13"/>
      <c r="F648" s="13"/>
    </row>
    <row r="649" spans="1:6" ht="25.5" x14ac:dyDescent="0.2">
      <c r="A649" s="13">
        <v>6</v>
      </c>
      <c r="B649" s="18" t="s">
        <v>880</v>
      </c>
      <c r="C649" s="13"/>
      <c r="D649" s="13"/>
      <c r="E649" s="13"/>
      <c r="F649" s="13"/>
    </row>
    <row r="650" spans="1:6" ht="25.5" x14ac:dyDescent="0.2">
      <c r="A650" s="13">
        <v>7</v>
      </c>
      <c r="B650" s="18" t="s">
        <v>881</v>
      </c>
      <c r="C650" s="13"/>
      <c r="D650" s="13"/>
      <c r="E650" s="13"/>
      <c r="F650" s="13"/>
    </row>
    <row r="651" spans="1:6" x14ac:dyDescent="0.2">
      <c r="A651" s="13">
        <v>8</v>
      </c>
      <c r="B651" s="18" t="s">
        <v>882</v>
      </c>
      <c r="C651" s="13"/>
      <c r="D651" s="13"/>
      <c r="E651" s="13"/>
      <c r="F651" s="13"/>
    </row>
    <row r="652" spans="1:6" ht="25.5" x14ac:dyDescent="0.2">
      <c r="A652" s="13">
        <v>9</v>
      </c>
      <c r="B652" s="18" t="s">
        <v>883</v>
      </c>
      <c r="C652" s="13"/>
      <c r="D652" s="13"/>
      <c r="E652" s="13"/>
      <c r="F652" s="13"/>
    </row>
    <row r="653" spans="1:6" ht="38.25" x14ac:dyDescent="0.2">
      <c r="A653" s="13">
        <v>10</v>
      </c>
      <c r="B653" s="18" t="s">
        <v>884</v>
      </c>
      <c r="C653" s="13"/>
      <c r="D653" s="13"/>
      <c r="E653" s="13"/>
      <c r="F653" s="13"/>
    </row>
    <row r="654" spans="1:6" x14ac:dyDescent="0.2">
      <c r="A654" s="13"/>
      <c r="B654" s="13"/>
      <c r="C654" s="13"/>
      <c r="D654" s="13"/>
      <c r="E654" s="13"/>
      <c r="F654" s="13"/>
    </row>
    <row r="655" spans="1:6" x14ac:dyDescent="0.2">
      <c r="A655" s="16" t="s">
        <v>142</v>
      </c>
      <c r="B655" s="17"/>
      <c r="C655" s="13"/>
      <c r="D655" s="13"/>
      <c r="E655" s="13"/>
      <c r="F655" s="13"/>
    </row>
    <row r="656" spans="1:6" ht="25.5" x14ac:dyDescent="0.2">
      <c r="A656" s="13">
        <v>1</v>
      </c>
      <c r="B656" s="18" t="s">
        <v>885</v>
      </c>
      <c r="C656" s="13"/>
      <c r="D656" s="13"/>
      <c r="E656" s="13"/>
      <c r="F656" s="13"/>
    </row>
    <row r="657" spans="1:6" ht="38.25" x14ac:dyDescent="0.2">
      <c r="A657" s="13">
        <v>2</v>
      </c>
      <c r="B657" s="18" t="s">
        <v>886</v>
      </c>
      <c r="C657" s="13"/>
      <c r="D657" s="13"/>
      <c r="E657" s="13"/>
      <c r="F657" s="13"/>
    </row>
    <row r="658" spans="1:6" x14ac:dyDescent="0.2">
      <c r="A658" s="13">
        <v>3</v>
      </c>
      <c r="B658" s="18" t="s">
        <v>887</v>
      </c>
      <c r="C658" s="13"/>
      <c r="D658" s="13"/>
      <c r="E658" s="13"/>
      <c r="F658" s="13"/>
    </row>
    <row r="659" spans="1:6" ht="25.5" x14ac:dyDescent="0.2">
      <c r="A659" s="13">
        <v>4</v>
      </c>
      <c r="B659" s="18" t="s">
        <v>888</v>
      </c>
      <c r="C659" s="13"/>
      <c r="D659" s="13"/>
      <c r="E659" s="13"/>
      <c r="F659" s="13"/>
    </row>
    <row r="660" spans="1:6" ht="25.5" x14ac:dyDescent="0.2">
      <c r="A660" s="13">
        <v>5</v>
      </c>
      <c r="B660" s="18" t="s">
        <v>889</v>
      </c>
      <c r="C660" s="13"/>
      <c r="D660" s="13"/>
      <c r="E660" s="13"/>
      <c r="F660" s="13"/>
    </row>
    <row r="661" spans="1:6" x14ac:dyDescent="0.2">
      <c r="A661" s="13"/>
      <c r="B661" s="13"/>
      <c r="C661" s="13"/>
      <c r="D661" s="13"/>
      <c r="E661" s="13"/>
      <c r="F661" s="13"/>
    </row>
    <row r="662" spans="1:6" ht="25.5" x14ac:dyDescent="0.2">
      <c r="A662" s="16" t="s">
        <v>145</v>
      </c>
      <c r="B662" s="17"/>
      <c r="C662" s="13"/>
      <c r="D662" s="13"/>
      <c r="E662" s="13"/>
      <c r="F662" s="13"/>
    </row>
    <row r="663" spans="1:6" x14ac:dyDescent="0.2">
      <c r="A663" s="13">
        <v>1</v>
      </c>
      <c r="B663" s="18" t="s">
        <v>890</v>
      </c>
      <c r="C663" s="13"/>
      <c r="D663" s="13"/>
      <c r="E663" s="13"/>
      <c r="F663" s="13"/>
    </row>
    <row r="664" spans="1:6" x14ac:dyDescent="0.2">
      <c r="A664" s="13">
        <v>2</v>
      </c>
      <c r="B664" s="18" t="s">
        <v>891</v>
      </c>
      <c r="C664" s="13"/>
      <c r="D664" s="13"/>
      <c r="E664" s="13"/>
      <c r="F664" s="13"/>
    </row>
    <row r="665" spans="1:6" x14ac:dyDescent="0.2">
      <c r="A665" s="13">
        <v>3</v>
      </c>
      <c r="B665" s="18" t="s">
        <v>892</v>
      </c>
      <c r="C665" s="13"/>
      <c r="D665" s="13"/>
      <c r="E665" s="13"/>
      <c r="F665" s="13"/>
    </row>
    <row r="666" spans="1:6" x14ac:dyDescent="0.2">
      <c r="A666" s="13">
        <v>4</v>
      </c>
      <c r="B666" s="18" t="s">
        <v>893</v>
      </c>
      <c r="C666" s="13"/>
      <c r="D666" s="13"/>
      <c r="E666" s="13"/>
      <c r="F666" s="13"/>
    </row>
    <row r="667" spans="1:6" x14ac:dyDescent="0.2">
      <c r="A667" s="13"/>
      <c r="B667" s="13"/>
      <c r="C667" s="13"/>
      <c r="D667" s="13"/>
      <c r="E667" s="13"/>
      <c r="F667" s="13"/>
    </row>
    <row r="668" spans="1:6" ht="25.5" x14ac:dyDescent="0.2">
      <c r="A668" s="16" t="s">
        <v>147</v>
      </c>
      <c r="B668" s="17"/>
      <c r="C668" s="13"/>
      <c r="D668" s="13"/>
      <c r="E668" s="13"/>
      <c r="F668" s="13"/>
    </row>
    <row r="669" spans="1:6" ht="25.5" x14ac:dyDescent="0.2">
      <c r="A669" s="13">
        <v>1</v>
      </c>
      <c r="B669" s="18" t="s">
        <v>894</v>
      </c>
      <c r="C669" s="13"/>
      <c r="D669" s="13"/>
      <c r="E669" s="13"/>
      <c r="F669" s="13"/>
    </row>
    <row r="670" spans="1:6" x14ac:dyDescent="0.2">
      <c r="A670" s="13">
        <v>2</v>
      </c>
      <c r="B670" s="18" t="s">
        <v>891</v>
      </c>
      <c r="C670" s="13"/>
      <c r="D670" s="13"/>
      <c r="E670" s="13"/>
      <c r="F670" s="13"/>
    </row>
    <row r="671" spans="1:6" x14ac:dyDescent="0.2">
      <c r="A671" s="13">
        <v>3</v>
      </c>
      <c r="B671" s="18" t="s">
        <v>892</v>
      </c>
      <c r="C671" s="13"/>
      <c r="D671" s="13"/>
      <c r="E671" s="13"/>
      <c r="F671" s="13"/>
    </row>
    <row r="672" spans="1:6" x14ac:dyDescent="0.2">
      <c r="A672" s="13">
        <v>4</v>
      </c>
      <c r="B672" s="18" t="s">
        <v>893</v>
      </c>
      <c r="C672" s="13"/>
      <c r="D672" s="13"/>
      <c r="E672" s="13"/>
      <c r="F672" s="13"/>
    </row>
    <row r="673" spans="1:6" x14ac:dyDescent="0.2">
      <c r="A673" s="13"/>
      <c r="B673" s="13"/>
      <c r="C673" s="13"/>
      <c r="D673" s="13"/>
      <c r="E673" s="13"/>
      <c r="F673" s="13"/>
    </row>
    <row r="674" spans="1:6" x14ac:dyDescent="0.2">
      <c r="A674" s="16" t="s">
        <v>149</v>
      </c>
      <c r="B674" s="17"/>
      <c r="C674" s="13"/>
      <c r="D674" s="13"/>
      <c r="E674" s="13"/>
      <c r="F674" s="13"/>
    </row>
    <row r="675" spans="1:6" x14ac:dyDescent="0.2">
      <c r="A675" s="13">
        <v>1</v>
      </c>
      <c r="B675" s="18" t="s">
        <v>895</v>
      </c>
      <c r="C675" s="13"/>
      <c r="D675" s="13"/>
      <c r="E675" s="13"/>
      <c r="F675" s="13"/>
    </row>
    <row r="676" spans="1:6" x14ac:dyDescent="0.2">
      <c r="A676" s="13">
        <v>2</v>
      </c>
      <c r="B676" s="18" t="s">
        <v>891</v>
      </c>
      <c r="C676" s="13"/>
      <c r="D676" s="13"/>
      <c r="E676" s="13"/>
      <c r="F676" s="13"/>
    </row>
    <row r="677" spans="1:6" x14ac:dyDescent="0.2">
      <c r="A677" s="13">
        <v>3</v>
      </c>
      <c r="B677" s="18" t="s">
        <v>892</v>
      </c>
      <c r="C677" s="13"/>
      <c r="D677" s="13"/>
      <c r="E677" s="13"/>
      <c r="F677" s="13"/>
    </row>
    <row r="678" spans="1:6" x14ac:dyDescent="0.2">
      <c r="A678" s="13">
        <v>4</v>
      </c>
      <c r="B678" s="18" t="s">
        <v>893</v>
      </c>
      <c r="C678" s="13"/>
      <c r="D678" s="13"/>
      <c r="E678" s="13"/>
      <c r="F678" s="13"/>
    </row>
    <row r="679" spans="1:6" x14ac:dyDescent="0.2">
      <c r="A679" s="13"/>
      <c r="B679" s="13"/>
      <c r="C679" s="13"/>
      <c r="D679" s="13"/>
      <c r="E679" s="13"/>
      <c r="F679" s="13"/>
    </row>
    <row r="680" spans="1:6" x14ac:dyDescent="0.2">
      <c r="A680" s="16" t="s">
        <v>151</v>
      </c>
      <c r="B680" s="17"/>
      <c r="C680" s="13"/>
      <c r="D680" s="13"/>
      <c r="E680" s="13"/>
      <c r="F680" s="13"/>
    </row>
    <row r="681" spans="1:6" ht="25.5" x14ac:dyDescent="0.2">
      <c r="A681" s="13">
        <v>1</v>
      </c>
      <c r="B681" s="18" t="s">
        <v>896</v>
      </c>
      <c r="C681" s="13"/>
      <c r="D681" s="13"/>
      <c r="E681" s="13"/>
      <c r="F681" s="13"/>
    </row>
    <row r="682" spans="1:6" x14ac:dyDescent="0.2">
      <c r="A682" s="13">
        <v>2</v>
      </c>
      <c r="B682" s="18" t="s">
        <v>897</v>
      </c>
      <c r="C682" s="13"/>
      <c r="D682" s="13"/>
      <c r="E682" s="13"/>
      <c r="F682" s="13"/>
    </row>
    <row r="683" spans="1:6" x14ac:dyDescent="0.2">
      <c r="A683" s="13">
        <v>3</v>
      </c>
      <c r="B683" s="18" t="s">
        <v>898</v>
      </c>
      <c r="C683" s="13"/>
      <c r="D683" s="13"/>
      <c r="E683" s="13"/>
      <c r="F683" s="13"/>
    </row>
    <row r="684" spans="1:6" x14ac:dyDescent="0.2">
      <c r="A684" s="13">
        <v>4</v>
      </c>
      <c r="B684" s="18" t="s">
        <v>899</v>
      </c>
      <c r="C684" s="13"/>
      <c r="D684" s="13"/>
      <c r="E684" s="13"/>
      <c r="F684" s="13"/>
    </row>
    <row r="685" spans="1:6" x14ac:dyDescent="0.2">
      <c r="A685" s="13"/>
      <c r="B685" s="13"/>
      <c r="C685" s="13"/>
      <c r="D685" s="13"/>
      <c r="E685" s="13"/>
      <c r="F685" s="13"/>
    </row>
    <row r="686" spans="1:6" x14ac:dyDescent="0.2">
      <c r="A686" s="16" t="s">
        <v>154</v>
      </c>
      <c r="B686" s="17"/>
      <c r="C686" s="13"/>
      <c r="D686" s="13"/>
      <c r="E686" s="13"/>
      <c r="F686" s="13"/>
    </row>
    <row r="687" spans="1:6" ht="25.5" x14ac:dyDescent="0.2">
      <c r="A687" s="13">
        <v>1</v>
      </c>
      <c r="B687" s="18" t="s">
        <v>900</v>
      </c>
      <c r="C687" s="13"/>
      <c r="D687" s="13"/>
      <c r="E687" s="13"/>
      <c r="F687" s="13"/>
    </row>
    <row r="688" spans="1:6" x14ac:dyDescent="0.2">
      <c r="A688" s="13">
        <v>2</v>
      </c>
      <c r="B688" s="18" t="s">
        <v>901</v>
      </c>
      <c r="C688" s="13"/>
      <c r="D688" s="13"/>
      <c r="E688" s="13"/>
      <c r="F688" s="13"/>
    </row>
    <row r="689" spans="1:6" x14ac:dyDescent="0.2">
      <c r="A689" s="13">
        <v>3</v>
      </c>
      <c r="B689" s="18" t="s">
        <v>902</v>
      </c>
      <c r="C689" s="13"/>
      <c r="D689" s="13"/>
      <c r="E689" s="13"/>
      <c r="F689" s="13"/>
    </row>
    <row r="690" spans="1:6" x14ac:dyDescent="0.2">
      <c r="A690" s="13">
        <v>4</v>
      </c>
      <c r="B690" s="18" t="s">
        <v>903</v>
      </c>
      <c r="C690" s="13"/>
      <c r="D690" s="13"/>
      <c r="E690" s="13"/>
      <c r="F690" s="13"/>
    </row>
    <row r="691" spans="1:6" x14ac:dyDescent="0.2">
      <c r="A691" s="13"/>
      <c r="B691" s="13"/>
      <c r="C691" s="13"/>
      <c r="D691" s="13"/>
      <c r="E691" s="13"/>
      <c r="F691" s="13"/>
    </row>
    <row r="692" spans="1:6" x14ac:dyDescent="0.2">
      <c r="A692" s="16" t="s">
        <v>157</v>
      </c>
      <c r="B692" s="17"/>
      <c r="C692" s="13"/>
      <c r="D692" s="13"/>
      <c r="E692" s="13"/>
      <c r="F692" s="13"/>
    </row>
    <row r="693" spans="1:6" ht="25.5" x14ac:dyDescent="0.2">
      <c r="A693" s="13">
        <v>1</v>
      </c>
      <c r="B693" s="18" t="s">
        <v>904</v>
      </c>
      <c r="C693" s="13"/>
      <c r="D693" s="13"/>
      <c r="E693" s="13"/>
      <c r="F693" s="13"/>
    </row>
    <row r="694" spans="1:6" ht="25.5" x14ac:dyDescent="0.2">
      <c r="A694" s="13">
        <v>2</v>
      </c>
      <c r="B694" s="18" t="s">
        <v>905</v>
      </c>
      <c r="C694" s="13"/>
      <c r="D694" s="13"/>
      <c r="E694" s="13"/>
      <c r="F694" s="13"/>
    </row>
    <row r="695" spans="1:6" x14ac:dyDescent="0.2">
      <c r="A695" s="13">
        <v>3</v>
      </c>
      <c r="B695" s="18" t="s">
        <v>906</v>
      </c>
      <c r="C695" s="13"/>
      <c r="D695" s="13"/>
      <c r="E695" s="13"/>
      <c r="F695" s="13"/>
    </row>
    <row r="696" spans="1:6" x14ac:dyDescent="0.2">
      <c r="A696" s="13"/>
      <c r="B696" s="13"/>
      <c r="C696" s="13"/>
      <c r="D696" s="13"/>
      <c r="E696" s="13"/>
      <c r="F696" s="13"/>
    </row>
    <row r="697" spans="1:6" x14ac:dyDescent="0.2">
      <c r="A697" s="16" t="s">
        <v>160</v>
      </c>
      <c r="B697" s="17"/>
      <c r="C697" s="13"/>
      <c r="D697" s="13"/>
      <c r="E697" s="13"/>
      <c r="F697" s="13"/>
    </row>
    <row r="698" spans="1:6" ht="25.5" x14ac:dyDescent="0.2">
      <c r="A698" s="13">
        <v>1</v>
      </c>
      <c r="B698" s="18" t="s">
        <v>907</v>
      </c>
      <c r="C698" s="13"/>
      <c r="D698" s="13"/>
      <c r="E698" s="13"/>
      <c r="F698" s="13"/>
    </row>
    <row r="699" spans="1:6" ht="25.5" x14ac:dyDescent="0.2">
      <c r="A699" s="13">
        <v>2</v>
      </c>
      <c r="B699" s="18" t="s">
        <v>905</v>
      </c>
      <c r="C699" s="13"/>
      <c r="D699" s="13"/>
      <c r="E699" s="13"/>
      <c r="F699" s="13"/>
    </row>
    <row r="700" spans="1:6" x14ac:dyDescent="0.2">
      <c r="A700" s="13">
        <v>3</v>
      </c>
      <c r="B700" s="18" t="s">
        <v>906</v>
      </c>
      <c r="C700" s="13"/>
      <c r="D700" s="13"/>
      <c r="E700" s="13"/>
      <c r="F700" s="13"/>
    </row>
    <row r="701" spans="1:6" x14ac:dyDescent="0.2">
      <c r="A701" s="13"/>
      <c r="B701" s="13"/>
      <c r="C701" s="13"/>
      <c r="D701" s="13"/>
      <c r="E701" s="13"/>
      <c r="F701" s="13"/>
    </row>
    <row r="702" spans="1:6" x14ac:dyDescent="0.2">
      <c r="A702" s="16" t="s">
        <v>163</v>
      </c>
      <c r="B702" s="17"/>
      <c r="C702" s="13"/>
      <c r="D702" s="13"/>
      <c r="E702" s="13"/>
      <c r="F702" s="13"/>
    </row>
    <row r="703" spans="1:6" x14ac:dyDescent="0.2">
      <c r="A703" s="13">
        <v>1</v>
      </c>
      <c r="B703" s="18" t="s">
        <v>908</v>
      </c>
      <c r="C703" s="13"/>
      <c r="D703" s="13"/>
      <c r="E703" s="13"/>
      <c r="F703" s="13"/>
    </row>
    <row r="704" spans="1:6" ht="25.5" x14ac:dyDescent="0.2">
      <c r="A704" s="13">
        <v>2</v>
      </c>
      <c r="B704" s="18" t="s">
        <v>905</v>
      </c>
      <c r="C704" s="13"/>
      <c r="D704" s="13"/>
      <c r="E704" s="13"/>
      <c r="F704" s="13"/>
    </row>
    <row r="705" spans="1:6" x14ac:dyDescent="0.2">
      <c r="A705" s="13">
        <v>3</v>
      </c>
      <c r="B705" s="18" t="s">
        <v>906</v>
      </c>
      <c r="C705" s="13"/>
      <c r="D705" s="13"/>
      <c r="E705" s="13"/>
      <c r="F705" s="13"/>
    </row>
    <row r="706" spans="1:6" x14ac:dyDescent="0.2">
      <c r="A706" s="13"/>
      <c r="B706" s="13"/>
      <c r="C706" s="13"/>
      <c r="D706" s="13"/>
      <c r="E706" s="13"/>
      <c r="F706" s="13"/>
    </row>
    <row r="707" spans="1:6" ht="25.5" x14ac:dyDescent="0.2">
      <c r="A707" s="16" t="s">
        <v>166</v>
      </c>
      <c r="B707" s="17"/>
      <c r="C707" s="13"/>
      <c r="D707" s="13"/>
      <c r="E707" s="13"/>
      <c r="F707" s="13"/>
    </row>
    <row r="708" spans="1:6" x14ac:dyDescent="0.2">
      <c r="A708" s="13">
        <v>1</v>
      </c>
      <c r="B708" s="18" t="s">
        <v>909</v>
      </c>
      <c r="C708" s="13"/>
      <c r="D708" s="13"/>
      <c r="E708" s="13"/>
      <c r="F708" s="13"/>
    </row>
    <row r="709" spans="1:6" ht="25.5" x14ac:dyDescent="0.2">
      <c r="A709" s="13">
        <v>2</v>
      </c>
      <c r="B709" s="18" t="s">
        <v>905</v>
      </c>
      <c r="C709" s="13"/>
      <c r="D709" s="13"/>
      <c r="E709" s="13"/>
      <c r="F709" s="13"/>
    </row>
    <row r="710" spans="1:6" x14ac:dyDescent="0.2">
      <c r="A710" s="13">
        <v>3</v>
      </c>
      <c r="B710" s="18" t="s">
        <v>906</v>
      </c>
      <c r="C710" s="13"/>
      <c r="D710" s="13"/>
      <c r="E710" s="13"/>
      <c r="F710" s="13"/>
    </row>
    <row r="711" spans="1:6" x14ac:dyDescent="0.2">
      <c r="A711" s="13"/>
      <c r="B711" s="13"/>
      <c r="C711" s="13"/>
      <c r="D711" s="13"/>
      <c r="E711" s="13"/>
      <c r="F711" s="13"/>
    </row>
    <row r="712" spans="1:6" x14ac:dyDescent="0.2">
      <c r="A712" s="16" t="s">
        <v>169</v>
      </c>
      <c r="B712" s="17"/>
      <c r="C712" s="13"/>
      <c r="D712" s="13"/>
      <c r="E712" s="13"/>
      <c r="F712" s="13"/>
    </row>
    <row r="713" spans="1:6" x14ac:dyDescent="0.2">
      <c r="A713" s="13">
        <v>1</v>
      </c>
      <c r="B713" s="18" t="s">
        <v>910</v>
      </c>
      <c r="C713" s="13"/>
      <c r="D713" s="13"/>
      <c r="E713" s="13"/>
      <c r="F713" s="13"/>
    </row>
    <row r="714" spans="1:6" ht="25.5" x14ac:dyDescent="0.2">
      <c r="A714" s="13">
        <v>2</v>
      </c>
      <c r="B714" s="18" t="s">
        <v>905</v>
      </c>
      <c r="C714" s="13"/>
      <c r="D714" s="13"/>
      <c r="E714" s="13"/>
      <c r="F714" s="13"/>
    </row>
    <row r="715" spans="1:6" x14ac:dyDescent="0.2">
      <c r="A715" s="13">
        <v>3</v>
      </c>
      <c r="B715" s="18" t="s">
        <v>906</v>
      </c>
      <c r="C715" s="13"/>
      <c r="D715" s="13"/>
      <c r="E715" s="13"/>
      <c r="F715" s="13"/>
    </row>
    <row r="716" spans="1:6" x14ac:dyDescent="0.2">
      <c r="A716" s="13"/>
      <c r="B716" s="13"/>
      <c r="C716" s="13"/>
      <c r="D716" s="13"/>
      <c r="E716" s="13"/>
      <c r="F716" s="13"/>
    </row>
    <row r="717" spans="1:6" x14ac:dyDescent="0.2">
      <c r="A717" s="16" t="s">
        <v>172</v>
      </c>
      <c r="B717" s="17"/>
      <c r="C717" s="13"/>
      <c r="D717" s="13"/>
      <c r="E717" s="13"/>
      <c r="F717" s="13"/>
    </row>
    <row r="718" spans="1:6" x14ac:dyDescent="0.2">
      <c r="A718" s="13">
        <v>1</v>
      </c>
      <c r="B718" s="18" t="s">
        <v>911</v>
      </c>
      <c r="C718" s="13"/>
      <c r="D718" s="13"/>
      <c r="E718" s="13"/>
      <c r="F718" s="13"/>
    </row>
    <row r="719" spans="1:6" ht="25.5" x14ac:dyDescent="0.2">
      <c r="A719" s="13">
        <v>2</v>
      </c>
      <c r="B719" s="18" t="s">
        <v>905</v>
      </c>
      <c r="C719" s="13"/>
      <c r="D719" s="13"/>
      <c r="E719" s="13"/>
      <c r="F719" s="13"/>
    </row>
    <row r="720" spans="1:6" x14ac:dyDescent="0.2">
      <c r="A720" s="13">
        <v>3</v>
      </c>
      <c r="B720" s="18" t="s">
        <v>906</v>
      </c>
      <c r="C720" s="13"/>
      <c r="D720" s="13"/>
      <c r="E720" s="13"/>
      <c r="F720" s="13"/>
    </row>
    <row r="721" spans="1:6" x14ac:dyDescent="0.2">
      <c r="A721" s="13"/>
      <c r="B721" s="13"/>
      <c r="C721" s="13"/>
      <c r="D721" s="13"/>
      <c r="E721" s="13"/>
      <c r="F721" s="13"/>
    </row>
    <row r="722" spans="1:6" x14ac:dyDescent="0.2">
      <c r="A722" s="16" t="s">
        <v>175</v>
      </c>
      <c r="B722" s="17"/>
      <c r="C722" s="13"/>
      <c r="D722" s="13"/>
      <c r="E722" s="13"/>
      <c r="F722" s="13"/>
    </row>
    <row r="723" spans="1:6" x14ac:dyDescent="0.2">
      <c r="A723" s="13">
        <v>1</v>
      </c>
      <c r="B723" s="18" t="s">
        <v>912</v>
      </c>
      <c r="C723" s="13"/>
      <c r="D723" s="13"/>
      <c r="E723" s="13"/>
      <c r="F723" s="13"/>
    </row>
    <row r="724" spans="1:6" ht="25.5" x14ac:dyDescent="0.2">
      <c r="A724" s="13">
        <v>2</v>
      </c>
      <c r="B724" s="18" t="s">
        <v>913</v>
      </c>
      <c r="C724" s="13"/>
      <c r="D724" s="13"/>
      <c r="E724" s="13"/>
      <c r="F724" s="13"/>
    </row>
    <row r="725" spans="1:6" x14ac:dyDescent="0.2">
      <c r="A725" s="13"/>
      <c r="B725" s="13"/>
      <c r="C725" s="13"/>
      <c r="D725" s="13"/>
      <c r="E725" s="13"/>
      <c r="F725" s="13"/>
    </row>
    <row r="726" spans="1:6" ht="25.5" x14ac:dyDescent="0.2">
      <c r="A726" s="16" t="s">
        <v>178</v>
      </c>
      <c r="B726" s="17"/>
      <c r="C726" s="13"/>
      <c r="D726" s="13"/>
      <c r="E726" s="13"/>
      <c r="F726" s="13"/>
    </row>
    <row r="727" spans="1:6" x14ac:dyDescent="0.2">
      <c r="A727" s="13">
        <v>1</v>
      </c>
      <c r="B727" s="18" t="s">
        <v>914</v>
      </c>
      <c r="C727" s="13"/>
      <c r="D727" s="13"/>
      <c r="E727" s="13"/>
      <c r="F727" s="13"/>
    </row>
    <row r="728" spans="1:6" ht="25.5" x14ac:dyDescent="0.2">
      <c r="A728" s="13">
        <v>2</v>
      </c>
      <c r="B728" s="18" t="s">
        <v>913</v>
      </c>
      <c r="C728" s="13"/>
      <c r="D728" s="13"/>
      <c r="E728" s="13"/>
      <c r="F728" s="13"/>
    </row>
    <row r="729" spans="1:6" x14ac:dyDescent="0.2">
      <c r="A729" s="13"/>
      <c r="B729" s="13"/>
      <c r="C729" s="13"/>
      <c r="D729" s="13"/>
      <c r="E729" s="13"/>
      <c r="F729" s="13"/>
    </row>
    <row r="730" spans="1:6" x14ac:dyDescent="0.2">
      <c r="A730" s="16" t="s">
        <v>180</v>
      </c>
      <c r="B730" s="17"/>
      <c r="C730" s="13"/>
      <c r="D730" s="13"/>
      <c r="E730" s="13"/>
      <c r="F730" s="13"/>
    </row>
    <row r="731" spans="1:6" x14ac:dyDescent="0.2">
      <c r="A731" s="13">
        <v>1</v>
      </c>
      <c r="B731" s="18" t="s">
        <v>915</v>
      </c>
      <c r="C731" s="13"/>
      <c r="D731" s="13"/>
      <c r="E731" s="13"/>
      <c r="F731" s="13"/>
    </row>
    <row r="732" spans="1:6" ht="25.5" x14ac:dyDescent="0.2">
      <c r="A732" s="13">
        <v>2</v>
      </c>
      <c r="B732" s="18" t="s">
        <v>913</v>
      </c>
      <c r="C732" s="13"/>
      <c r="D732" s="13"/>
      <c r="E732" s="13"/>
      <c r="F732" s="13"/>
    </row>
    <row r="733" spans="1:6" x14ac:dyDescent="0.2">
      <c r="A733" s="13"/>
      <c r="B733" s="13"/>
      <c r="C733" s="13"/>
      <c r="D733" s="13"/>
      <c r="E733" s="13"/>
      <c r="F733" s="13"/>
    </row>
    <row r="734" spans="1:6" x14ac:dyDescent="0.2">
      <c r="A734" s="16" t="s">
        <v>182</v>
      </c>
      <c r="B734" s="17"/>
      <c r="C734" s="13"/>
      <c r="D734" s="13"/>
      <c r="E734" s="13"/>
      <c r="F734" s="13"/>
    </row>
    <row r="735" spans="1:6" x14ac:dyDescent="0.2">
      <c r="A735" s="13">
        <v>1</v>
      </c>
      <c r="B735" s="18" t="s">
        <v>916</v>
      </c>
      <c r="C735" s="13"/>
      <c r="D735" s="13"/>
      <c r="E735" s="13"/>
      <c r="F735" s="13"/>
    </row>
    <row r="736" spans="1:6" ht="25.5" x14ac:dyDescent="0.2">
      <c r="A736" s="13">
        <v>2</v>
      </c>
      <c r="B736" s="18" t="s">
        <v>913</v>
      </c>
      <c r="C736" s="13"/>
      <c r="D736" s="13"/>
      <c r="E736" s="13"/>
      <c r="F736" s="13"/>
    </row>
    <row r="737" spans="1:6" x14ac:dyDescent="0.2">
      <c r="A737" s="13"/>
      <c r="B737" s="13"/>
      <c r="C737" s="13"/>
      <c r="D737" s="13"/>
      <c r="E737" s="13"/>
      <c r="F737" s="13"/>
    </row>
    <row r="738" spans="1:6" x14ac:dyDescent="0.2">
      <c r="A738" s="16" t="s">
        <v>184</v>
      </c>
      <c r="B738" s="17"/>
      <c r="C738" s="13"/>
      <c r="D738" s="13"/>
      <c r="E738" s="13"/>
      <c r="F738" s="13"/>
    </row>
    <row r="739" spans="1:6" ht="25.5" x14ac:dyDescent="0.2">
      <c r="A739" s="13">
        <v>1</v>
      </c>
      <c r="B739" s="18" t="s">
        <v>917</v>
      </c>
      <c r="C739" s="13"/>
      <c r="D739" s="13"/>
      <c r="E739" s="13"/>
      <c r="F739" s="13"/>
    </row>
    <row r="740" spans="1:6" ht="25.5" x14ac:dyDescent="0.2">
      <c r="A740" s="13">
        <v>2</v>
      </c>
      <c r="B740" s="18" t="s">
        <v>913</v>
      </c>
      <c r="C740" s="13"/>
      <c r="D740" s="13"/>
      <c r="E740" s="13"/>
      <c r="F740" s="13"/>
    </row>
    <row r="741" spans="1:6" x14ac:dyDescent="0.2">
      <c r="A741" s="13"/>
      <c r="B741" s="13"/>
      <c r="C741" s="13"/>
      <c r="D741" s="13"/>
      <c r="E741" s="13"/>
      <c r="F741" s="13"/>
    </row>
    <row r="742" spans="1:6" x14ac:dyDescent="0.2">
      <c r="A742" s="16" t="s">
        <v>187</v>
      </c>
      <c r="B742" s="17"/>
      <c r="C742" s="13"/>
      <c r="D742" s="13"/>
      <c r="E742" s="13"/>
      <c r="F742" s="13"/>
    </row>
    <row r="743" spans="1:6" ht="25.5" x14ac:dyDescent="0.2">
      <c r="A743" s="13">
        <v>1</v>
      </c>
      <c r="B743" s="18" t="s">
        <v>918</v>
      </c>
      <c r="C743" s="13"/>
      <c r="D743" s="13"/>
      <c r="E743" s="13"/>
      <c r="F743" s="13"/>
    </row>
    <row r="744" spans="1:6" x14ac:dyDescent="0.2">
      <c r="A744" s="13">
        <v>2</v>
      </c>
      <c r="B744" s="18" t="s">
        <v>919</v>
      </c>
      <c r="C744" s="13"/>
      <c r="D744" s="13"/>
      <c r="E744" s="13"/>
      <c r="F744" s="13"/>
    </row>
    <row r="745" spans="1:6" x14ac:dyDescent="0.2">
      <c r="A745" s="13">
        <v>3</v>
      </c>
      <c r="B745" s="18" t="s">
        <v>920</v>
      </c>
      <c r="C745" s="13"/>
      <c r="D745" s="13"/>
      <c r="E745" s="13"/>
      <c r="F745" s="13"/>
    </row>
    <row r="746" spans="1:6" ht="25.5" x14ac:dyDescent="0.2">
      <c r="A746" s="13">
        <v>4</v>
      </c>
      <c r="B746" s="18" t="s">
        <v>921</v>
      </c>
      <c r="C746" s="13"/>
      <c r="D746" s="13"/>
      <c r="E746" s="13"/>
      <c r="F746" s="13"/>
    </row>
    <row r="747" spans="1:6" x14ac:dyDescent="0.2">
      <c r="A747" s="13">
        <v>5</v>
      </c>
      <c r="B747" s="18" t="s">
        <v>922</v>
      </c>
      <c r="C747" s="13"/>
      <c r="D747" s="13"/>
      <c r="E747" s="13"/>
      <c r="F747" s="13"/>
    </row>
    <row r="748" spans="1:6" x14ac:dyDescent="0.2">
      <c r="A748" s="13"/>
      <c r="B748" s="13"/>
      <c r="C748" s="13"/>
      <c r="D748" s="13"/>
      <c r="E748" s="13"/>
      <c r="F748" s="13"/>
    </row>
    <row r="749" spans="1:6" x14ac:dyDescent="0.2">
      <c r="A749" s="16" t="s">
        <v>189</v>
      </c>
      <c r="B749" s="17"/>
      <c r="C749" s="13"/>
      <c r="D749" s="13"/>
      <c r="E749" s="13"/>
      <c r="F749" s="13"/>
    </row>
    <row r="750" spans="1:6" ht="25.5" x14ac:dyDescent="0.2">
      <c r="A750" s="13">
        <v>1</v>
      </c>
      <c r="B750" s="18" t="s">
        <v>923</v>
      </c>
      <c r="C750" s="13"/>
      <c r="D750" s="13"/>
      <c r="E750" s="13"/>
      <c r="F750" s="13"/>
    </row>
    <row r="751" spans="1:6" x14ac:dyDescent="0.2">
      <c r="A751" s="13">
        <v>2</v>
      </c>
      <c r="B751" s="18" t="s">
        <v>924</v>
      </c>
      <c r="C751" s="13"/>
      <c r="D751" s="13"/>
      <c r="E751" s="13"/>
      <c r="F751" s="13"/>
    </row>
    <row r="752" spans="1:6" ht="25.5" x14ac:dyDescent="0.2">
      <c r="A752" s="13">
        <v>3</v>
      </c>
      <c r="B752" s="18" t="s">
        <v>925</v>
      </c>
      <c r="C752" s="13"/>
      <c r="D752" s="13"/>
      <c r="E752" s="13"/>
      <c r="F752" s="13"/>
    </row>
    <row r="753" spans="1:6" x14ac:dyDescent="0.2">
      <c r="A753" s="13">
        <v>4</v>
      </c>
      <c r="B753" s="18" t="s">
        <v>926</v>
      </c>
      <c r="C753" s="13"/>
      <c r="D753" s="13"/>
      <c r="E753" s="13"/>
      <c r="F753" s="13"/>
    </row>
    <row r="754" spans="1:6" x14ac:dyDescent="0.2">
      <c r="A754" s="13"/>
      <c r="B754" s="13"/>
      <c r="C754" s="13"/>
      <c r="D754" s="13"/>
      <c r="E754" s="13"/>
      <c r="F754" s="13"/>
    </row>
    <row r="755" spans="1:6" x14ac:dyDescent="0.2">
      <c r="A755" s="16" t="s">
        <v>191</v>
      </c>
      <c r="B755" s="17"/>
      <c r="C755" s="13"/>
      <c r="D755" s="13"/>
      <c r="E755" s="13"/>
      <c r="F755" s="13"/>
    </row>
    <row r="756" spans="1:6" x14ac:dyDescent="0.2">
      <c r="A756" s="13">
        <v>1</v>
      </c>
      <c r="B756" s="18" t="s">
        <v>927</v>
      </c>
      <c r="C756" s="13"/>
      <c r="D756" s="13"/>
      <c r="E756" s="13"/>
      <c r="F756" s="13"/>
    </row>
    <row r="757" spans="1:6" x14ac:dyDescent="0.2">
      <c r="A757" s="13">
        <v>2</v>
      </c>
      <c r="B757" s="18" t="s">
        <v>928</v>
      </c>
      <c r="C757" s="13"/>
      <c r="D757" s="13"/>
      <c r="E757" s="13"/>
      <c r="F757" s="13"/>
    </row>
    <row r="758" spans="1:6" ht="25.5" x14ac:dyDescent="0.2">
      <c r="A758" s="13">
        <v>3</v>
      </c>
      <c r="B758" s="18" t="s">
        <v>929</v>
      </c>
      <c r="C758" s="13"/>
      <c r="D758" s="13"/>
      <c r="E758" s="13"/>
      <c r="F758" s="13"/>
    </row>
    <row r="759" spans="1:6" x14ac:dyDescent="0.2">
      <c r="A759" s="13">
        <v>4</v>
      </c>
      <c r="B759" s="18" t="s">
        <v>930</v>
      </c>
      <c r="C759" s="13"/>
      <c r="D759" s="13"/>
      <c r="E759" s="13"/>
      <c r="F759" s="13"/>
    </row>
    <row r="760" spans="1:6" ht="25.5" x14ac:dyDescent="0.2">
      <c r="A760" s="13">
        <v>5</v>
      </c>
      <c r="B760" s="18" t="s">
        <v>931</v>
      </c>
      <c r="C760" s="13"/>
      <c r="D760" s="13"/>
      <c r="E760" s="13"/>
      <c r="F760" s="13"/>
    </row>
    <row r="761" spans="1:6" ht="25.5" x14ac:dyDescent="0.2">
      <c r="A761" s="13">
        <v>6</v>
      </c>
      <c r="B761" s="18" t="s">
        <v>932</v>
      </c>
      <c r="C761" s="13"/>
      <c r="D761" s="13"/>
      <c r="E761" s="13"/>
      <c r="F761" s="13"/>
    </row>
    <row r="762" spans="1:6" x14ac:dyDescent="0.2">
      <c r="A762" s="13"/>
      <c r="B762" s="13"/>
      <c r="C762" s="13"/>
      <c r="D762" s="13"/>
      <c r="E762" s="13"/>
      <c r="F762" s="13"/>
    </row>
    <row r="763" spans="1:6" x14ac:dyDescent="0.2">
      <c r="A763" s="16" t="s">
        <v>194</v>
      </c>
      <c r="B763" s="17"/>
      <c r="C763" s="13"/>
      <c r="D763" s="13"/>
      <c r="E763" s="13"/>
      <c r="F763" s="13"/>
    </row>
    <row r="764" spans="1:6" x14ac:dyDescent="0.2">
      <c r="A764" s="13">
        <v>1</v>
      </c>
      <c r="B764" s="18" t="s">
        <v>933</v>
      </c>
      <c r="C764" s="13"/>
      <c r="D764" s="13"/>
      <c r="E764" s="13"/>
      <c r="F764" s="13"/>
    </row>
    <row r="765" spans="1:6" x14ac:dyDescent="0.2">
      <c r="A765" s="13">
        <v>2</v>
      </c>
      <c r="B765" s="18" t="s">
        <v>934</v>
      </c>
      <c r="C765" s="13"/>
      <c r="D765" s="13"/>
      <c r="E765" s="13"/>
      <c r="F765" s="13"/>
    </row>
    <row r="766" spans="1:6" x14ac:dyDescent="0.2">
      <c r="A766" s="13">
        <v>3</v>
      </c>
      <c r="B766" s="18" t="s">
        <v>935</v>
      </c>
      <c r="C766" s="13"/>
      <c r="D766" s="13"/>
      <c r="E766" s="13"/>
      <c r="F766" s="13"/>
    </row>
    <row r="767" spans="1:6" x14ac:dyDescent="0.2">
      <c r="A767" s="13"/>
      <c r="B767" s="13"/>
      <c r="C767" s="13"/>
      <c r="D767" s="13"/>
      <c r="E767" s="13"/>
      <c r="F767" s="13"/>
    </row>
    <row r="768" spans="1:6" x14ac:dyDescent="0.2">
      <c r="A768" s="16" t="s">
        <v>196</v>
      </c>
      <c r="B768" s="17"/>
      <c r="C768" s="13"/>
      <c r="D768" s="13"/>
      <c r="E768" s="13"/>
      <c r="F768" s="13"/>
    </row>
    <row r="769" spans="1:6" ht="25.5" x14ac:dyDescent="0.2">
      <c r="A769" s="13">
        <v>1</v>
      </c>
      <c r="B769" s="18" t="s">
        <v>936</v>
      </c>
      <c r="C769" s="13"/>
      <c r="D769" s="13"/>
      <c r="E769" s="13"/>
      <c r="F769" s="13"/>
    </row>
    <row r="770" spans="1:6" x14ac:dyDescent="0.2">
      <c r="A770" s="13">
        <v>2</v>
      </c>
      <c r="B770" s="18" t="s">
        <v>937</v>
      </c>
      <c r="C770" s="13"/>
      <c r="D770" s="13"/>
      <c r="E770" s="13"/>
      <c r="F770" s="13"/>
    </row>
    <row r="771" spans="1:6" x14ac:dyDescent="0.2">
      <c r="A771" s="13">
        <v>3</v>
      </c>
      <c r="B771" s="18" t="s">
        <v>938</v>
      </c>
      <c r="C771" s="13"/>
      <c r="D771" s="13"/>
      <c r="E771" s="13"/>
      <c r="F771" s="13"/>
    </row>
    <row r="772" spans="1:6" x14ac:dyDescent="0.2">
      <c r="A772" s="13">
        <v>4</v>
      </c>
      <c r="B772" s="18" t="s">
        <v>939</v>
      </c>
      <c r="C772" s="13"/>
      <c r="D772" s="13"/>
      <c r="E772" s="13"/>
      <c r="F772" s="13"/>
    </row>
    <row r="773" spans="1:6" x14ac:dyDescent="0.2">
      <c r="A773" s="13"/>
      <c r="B773" s="13"/>
      <c r="C773" s="13"/>
      <c r="D773" s="13"/>
      <c r="E773" s="13"/>
      <c r="F773" s="13"/>
    </row>
    <row r="774" spans="1:6" x14ac:dyDescent="0.2">
      <c r="A774" s="16" t="s">
        <v>198</v>
      </c>
      <c r="B774" s="17"/>
      <c r="C774" s="13"/>
      <c r="D774" s="13"/>
      <c r="E774" s="13"/>
      <c r="F774" s="13"/>
    </row>
    <row r="775" spans="1:6" ht="25.5" x14ac:dyDescent="0.2">
      <c r="A775" s="13">
        <v>1</v>
      </c>
      <c r="B775" s="18" t="s">
        <v>940</v>
      </c>
      <c r="C775" s="13"/>
      <c r="D775" s="13"/>
      <c r="E775" s="13"/>
      <c r="F775" s="13"/>
    </row>
    <row r="776" spans="1:6" x14ac:dyDescent="0.2">
      <c r="A776" s="13">
        <v>2</v>
      </c>
      <c r="B776" s="18" t="s">
        <v>941</v>
      </c>
      <c r="C776" s="13"/>
      <c r="D776" s="13"/>
      <c r="E776" s="13"/>
      <c r="F776" s="13"/>
    </row>
    <row r="777" spans="1:6" x14ac:dyDescent="0.2">
      <c r="A777" s="13">
        <v>3</v>
      </c>
      <c r="B777" s="18" t="s">
        <v>942</v>
      </c>
      <c r="C777" s="13"/>
      <c r="D777" s="13"/>
      <c r="E777" s="13"/>
      <c r="F777" s="13"/>
    </row>
    <row r="778" spans="1:6" x14ac:dyDescent="0.2">
      <c r="A778" s="13">
        <v>4</v>
      </c>
      <c r="B778" s="18" t="s">
        <v>943</v>
      </c>
      <c r="C778" s="13"/>
      <c r="D778" s="13"/>
      <c r="E778" s="13"/>
      <c r="F778" s="13"/>
    </row>
    <row r="779" spans="1:6" x14ac:dyDescent="0.2">
      <c r="A779" s="13"/>
      <c r="B779" s="13"/>
      <c r="C779" s="13"/>
      <c r="D779" s="13"/>
      <c r="E779" s="13"/>
      <c r="F779" s="13"/>
    </row>
    <row r="780" spans="1:6" x14ac:dyDescent="0.2">
      <c r="A780" s="16" t="s">
        <v>200</v>
      </c>
      <c r="B780" s="17"/>
      <c r="C780" s="13"/>
      <c r="D780" s="13"/>
      <c r="E780" s="13"/>
      <c r="F780" s="13"/>
    </row>
    <row r="781" spans="1:6" ht="25.5" x14ac:dyDescent="0.2">
      <c r="A781" s="13">
        <v>1</v>
      </c>
      <c r="B781" s="18" t="s">
        <v>944</v>
      </c>
      <c r="C781" s="13"/>
      <c r="D781" s="13"/>
      <c r="E781" s="13"/>
      <c r="F781" s="13"/>
    </row>
    <row r="782" spans="1:6" x14ac:dyDescent="0.2">
      <c r="A782" s="13">
        <v>2</v>
      </c>
      <c r="B782" s="18" t="s">
        <v>945</v>
      </c>
      <c r="C782" s="13"/>
      <c r="D782" s="13"/>
      <c r="E782" s="13"/>
      <c r="F782" s="13"/>
    </row>
    <row r="783" spans="1:6" x14ac:dyDescent="0.2">
      <c r="A783" s="13">
        <v>3</v>
      </c>
      <c r="B783" s="18" t="s">
        <v>946</v>
      </c>
      <c r="C783" s="13"/>
      <c r="D783" s="13"/>
      <c r="E783" s="13"/>
      <c r="F783" s="13"/>
    </row>
    <row r="784" spans="1:6" x14ac:dyDescent="0.2">
      <c r="A784" s="13">
        <v>4</v>
      </c>
      <c r="B784" s="18" t="s">
        <v>947</v>
      </c>
      <c r="C784" s="13"/>
      <c r="D784" s="13"/>
      <c r="E784" s="13"/>
      <c r="F784" s="13"/>
    </row>
    <row r="785" spans="1:6" x14ac:dyDescent="0.2">
      <c r="A785" s="13"/>
      <c r="B785" s="13"/>
      <c r="C785" s="13"/>
      <c r="D785" s="13"/>
      <c r="E785" s="13"/>
      <c r="F785" s="13"/>
    </row>
    <row r="786" spans="1:6" x14ac:dyDescent="0.2">
      <c r="A786" s="16" t="s">
        <v>202</v>
      </c>
      <c r="B786" s="17"/>
      <c r="C786" s="13"/>
      <c r="D786" s="13"/>
      <c r="E786" s="13"/>
      <c r="F786" s="13"/>
    </row>
    <row r="787" spans="1:6" ht="25.5" x14ac:dyDescent="0.2">
      <c r="A787" s="13">
        <v>1</v>
      </c>
      <c r="B787" s="18" t="s">
        <v>948</v>
      </c>
      <c r="C787" s="13"/>
      <c r="D787" s="13"/>
      <c r="E787" s="13"/>
      <c r="F787" s="13"/>
    </row>
    <row r="788" spans="1:6" x14ac:dyDescent="0.2">
      <c r="A788" s="13">
        <v>2</v>
      </c>
      <c r="B788" s="18" t="s">
        <v>949</v>
      </c>
      <c r="C788" s="13"/>
      <c r="D788" s="13"/>
      <c r="E788" s="13"/>
      <c r="F788" s="13"/>
    </row>
    <row r="789" spans="1:6" x14ac:dyDescent="0.2">
      <c r="A789" s="13">
        <v>3</v>
      </c>
      <c r="B789" s="18" t="s">
        <v>950</v>
      </c>
      <c r="C789" s="13"/>
      <c r="D789" s="13"/>
      <c r="E789" s="13"/>
      <c r="F789" s="13"/>
    </row>
    <row r="790" spans="1:6" x14ac:dyDescent="0.2">
      <c r="A790" s="13">
        <v>4</v>
      </c>
      <c r="B790" s="18" t="s">
        <v>951</v>
      </c>
      <c r="C790" s="13"/>
      <c r="D790" s="13"/>
      <c r="E790" s="13"/>
      <c r="F790" s="13"/>
    </row>
    <row r="791" spans="1:6" x14ac:dyDescent="0.2">
      <c r="A791" s="13"/>
      <c r="B791" s="13"/>
      <c r="C791" s="13"/>
      <c r="D791" s="13"/>
      <c r="E791" s="13"/>
      <c r="F791" s="13"/>
    </row>
    <row r="792" spans="1:6" x14ac:dyDescent="0.2">
      <c r="A792" s="16" t="s">
        <v>204</v>
      </c>
      <c r="B792" s="17"/>
      <c r="C792" s="13"/>
      <c r="D792" s="13"/>
      <c r="E792" s="13"/>
      <c r="F792" s="13"/>
    </row>
    <row r="793" spans="1:6" ht="25.5" x14ac:dyDescent="0.2">
      <c r="A793" s="13">
        <v>1</v>
      </c>
      <c r="B793" s="18" t="s">
        <v>952</v>
      </c>
      <c r="C793" s="13"/>
      <c r="D793" s="13"/>
      <c r="E793" s="13"/>
      <c r="F793" s="13"/>
    </row>
    <row r="794" spans="1:6" x14ac:dyDescent="0.2">
      <c r="A794" s="13">
        <v>2</v>
      </c>
      <c r="B794" s="18" t="s">
        <v>953</v>
      </c>
      <c r="C794" s="13"/>
      <c r="D794" s="13"/>
      <c r="E794" s="13"/>
      <c r="F794" s="13"/>
    </row>
    <row r="795" spans="1:6" x14ac:dyDescent="0.2">
      <c r="A795" s="13">
        <v>3</v>
      </c>
      <c r="B795" s="18" t="s">
        <v>954</v>
      </c>
      <c r="C795" s="13"/>
      <c r="D795" s="13"/>
      <c r="E795" s="13"/>
      <c r="F795" s="13"/>
    </row>
    <row r="796" spans="1:6" x14ac:dyDescent="0.2">
      <c r="A796" s="13">
        <v>4</v>
      </c>
      <c r="B796" s="18" t="s">
        <v>955</v>
      </c>
      <c r="C796" s="13"/>
      <c r="D796" s="13"/>
      <c r="E796" s="13"/>
      <c r="F796" s="13"/>
    </row>
    <row r="797" spans="1:6" x14ac:dyDescent="0.2">
      <c r="A797" s="13"/>
      <c r="B797" s="13"/>
      <c r="C797" s="13"/>
      <c r="D797" s="13"/>
      <c r="E797" s="13"/>
      <c r="F797" s="13"/>
    </row>
    <row r="798" spans="1:6" x14ac:dyDescent="0.2">
      <c r="A798" s="16" t="s">
        <v>206</v>
      </c>
      <c r="B798" s="17"/>
      <c r="C798" s="13"/>
      <c r="D798" s="13"/>
      <c r="E798" s="13"/>
      <c r="F798" s="13"/>
    </row>
    <row r="799" spans="1:6" x14ac:dyDescent="0.2">
      <c r="A799" s="13">
        <v>1</v>
      </c>
      <c r="B799" s="18" t="s">
        <v>956</v>
      </c>
      <c r="C799" s="13"/>
      <c r="D799" s="13"/>
      <c r="E799" s="13"/>
      <c r="F799" s="13"/>
    </row>
    <row r="800" spans="1:6" x14ac:dyDescent="0.2">
      <c r="A800" s="13">
        <v>2</v>
      </c>
      <c r="B800" s="18" t="s">
        <v>957</v>
      </c>
      <c r="C800" s="13"/>
      <c r="D800" s="13"/>
      <c r="E800" s="13"/>
      <c r="F800" s="13"/>
    </row>
    <row r="801" spans="1:6" ht="25.5" x14ac:dyDescent="0.2">
      <c r="A801" s="13">
        <v>3</v>
      </c>
      <c r="B801" s="18" t="s">
        <v>958</v>
      </c>
      <c r="C801" s="13"/>
      <c r="D801" s="13"/>
      <c r="E801" s="13"/>
      <c r="F801" s="13"/>
    </row>
    <row r="802" spans="1:6" x14ac:dyDescent="0.2">
      <c r="A802" s="13">
        <v>4</v>
      </c>
      <c r="B802" s="18" t="s">
        <v>959</v>
      </c>
      <c r="C802" s="13"/>
      <c r="D802" s="13"/>
      <c r="E802" s="13"/>
      <c r="F802" s="13"/>
    </row>
    <row r="803" spans="1:6" x14ac:dyDescent="0.2">
      <c r="A803" s="13"/>
      <c r="B803" s="13"/>
      <c r="C803" s="13"/>
      <c r="D803" s="13"/>
      <c r="E803" s="13"/>
      <c r="F803" s="13"/>
    </row>
    <row r="804" spans="1:6" x14ac:dyDescent="0.2">
      <c r="A804" s="16" t="s">
        <v>208</v>
      </c>
      <c r="B804" s="17"/>
      <c r="C804" s="13"/>
      <c r="D804" s="13"/>
      <c r="E804" s="13"/>
      <c r="F804" s="13"/>
    </row>
    <row r="805" spans="1:6" x14ac:dyDescent="0.2">
      <c r="A805" s="13">
        <v>1</v>
      </c>
      <c r="B805" s="18" t="s">
        <v>960</v>
      </c>
      <c r="C805" s="13"/>
      <c r="D805" s="13"/>
      <c r="E805" s="13"/>
      <c r="F805" s="13"/>
    </row>
    <row r="806" spans="1:6" x14ac:dyDescent="0.2">
      <c r="A806" s="13">
        <v>2</v>
      </c>
      <c r="B806" s="18" t="s">
        <v>961</v>
      </c>
      <c r="C806" s="13"/>
      <c r="D806" s="13"/>
      <c r="E806" s="13"/>
      <c r="F806" s="13"/>
    </row>
    <row r="807" spans="1:6" x14ac:dyDescent="0.2">
      <c r="A807" s="13">
        <v>3</v>
      </c>
      <c r="B807" s="18" t="s">
        <v>962</v>
      </c>
      <c r="C807" s="13"/>
      <c r="D807" s="13"/>
      <c r="E807" s="13"/>
      <c r="F807" s="13"/>
    </row>
    <row r="808" spans="1:6" x14ac:dyDescent="0.2">
      <c r="A808" s="13"/>
      <c r="B808" s="13"/>
      <c r="C808" s="13"/>
      <c r="D808" s="13"/>
      <c r="E808" s="13"/>
      <c r="F808" s="13"/>
    </row>
    <row r="809" spans="1:6" x14ac:dyDescent="0.2">
      <c r="A809" s="16" t="s">
        <v>210</v>
      </c>
      <c r="B809" s="17"/>
      <c r="C809" s="13"/>
      <c r="D809" s="13"/>
      <c r="E809" s="13"/>
      <c r="F809" s="13"/>
    </row>
    <row r="810" spans="1:6" x14ac:dyDescent="0.2">
      <c r="A810" s="13">
        <v>1</v>
      </c>
      <c r="B810" s="18" t="s">
        <v>963</v>
      </c>
      <c r="C810" s="13"/>
      <c r="D810" s="13"/>
      <c r="E810" s="13"/>
      <c r="F810" s="13"/>
    </row>
    <row r="811" spans="1:6" x14ac:dyDescent="0.2">
      <c r="A811" s="13">
        <v>2</v>
      </c>
      <c r="B811" s="18" t="s">
        <v>964</v>
      </c>
      <c r="C811" s="13"/>
      <c r="D811" s="13"/>
      <c r="E811" s="13"/>
      <c r="F811" s="13"/>
    </row>
    <row r="812" spans="1:6" x14ac:dyDescent="0.2">
      <c r="A812" s="13">
        <v>3</v>
      </c>
      <c r="B812" s="18" t="s">
        <v>965</v>
      </c>
      <c r="C812" s="13"/>
      <c r="D812" s="13"/>
      <c r="E812" s="13"/>
      <c r="F812" s="13"/>
    </row>
    <row r="813" spans="1:6" x14ac:dyDescent="0.2">
      <c r="A813" s="13"/>
      <c r="B813" s="13"/>
      <c r="C813" s="13"/>
      <c r="D813" s="13"/>
      <c r="E813" s="13"/>
      <c r="F813" s="13"/>
    </row>
    <row r="814" spans="1:6" x14ac:dyDescent="0.2">
      <c r="A814" s="16" t="s">
        <v>212</v>
      </c>
      <c r="B814" s="17"/>
      <c r="C814" s="13"/>
      <c r="D814" s="13"/>
      <c r="E814" s="13"/>
      <c r="F814" s="13"/>
    </row>
    <row r="815" spans="1:6" x14ac:dyDescent="0.2">
      <c r="A815" s="13">
        <v>1</v>
      </c>
      <c r="B815" s="18" t="s">
        <v>966</v>
      </c>
      <c r="C815" s="13"/>
      <c r="D815" s="13"/>
      <c r="E815" s="13"/>
      <c r="F815" s="13"/>
    </row>
    <row r="816" spans="1:6" x14ac:dyDescent="0.2">
      <c r="A816" s="13">
        <v>2</v>
      </c>
      <c r="B816" s="18" t="s">
        <v>964</v>
      </c>
      <c r="C816" s="13"/>
      <c r="D816" s="13"/>
      <c r="E816" s="13"/>
      <c r="F816" s="13"/>
    </row>
    <row r="817" spans="1:6" x14ac:dyDescent="0.2">
      <c r="A817" s="13">
        <v>3</v>
      </c>
      <c r="B817" s="18" t="s">
        <v>965</v>
      </c>
      <c r="C817" s="13"/>
      <c r="D817" s="13"/>
      <c r="E817" s="13"/>
      <c r="F817" s="13"/>
    </row>
    <row r="818" spans="1:6" x14ac:dyDescent="0.2">
      <c r="A818" s="13"/>
      <c r="B818" s="13"/>
      <c r="C818" s="13"/>
      <c r="D818" s="13"/>
      <c r="E818" s="13"/>
      <c r="F818" s="13"/>
    </row>
    <row r="819" spans="1:6" x14ac:dyDescent="0.2">
      <c r="A819" s="16" t="s">
        <v>214</v>
      </c>
      <c r="B819" s="17"/>
      <c r="C819" s="13"/>
      <c r="D819" s="13"/>
      <c r="E819" s="13"/>
      <c r="F819" s="13"/>
    </row>
    <row r="820" spans="1:6" x14ac:dyDescent="0.2">
      <c r="A820" s="13">
        <v>1</v>
      </c>
      <c r="B820" s="18" t="s">
        <v>967</v>
      </c>
      <c r="C820" s="13"/>
      <c r="D820" s="13"/>
      <c r="E820" s="13"/>
      <c r="F820" s="13"/>
    </row>
    <row r="821" spans="1:6" x14ac:dyDescent="0.2">
      <c r="A821" s="13">
        <v>2</v>
      </c>
      <c r="B821" s="18" t="s">
        <v>964</v>
      </c>
      <c r="C821" s="13"/>
      <c r="D821" s="13"/>
      <c r="E821" s="13"/>
      <c r="F821" s="13"/>
    </row>
    <row r="822" spans="1:6" x14ac:dyDescent="0.2">
      <c r="A822" s="13">
        <v>3</v>
      </c>
      <c r="B822" s="18" t="s">
        <v>965</v>
      </c>
      <c r="C822" s="13"/>
      <c r="D822" s="13"/>
      <c r="E822" s="13"/>
      <c r="F822" s="13"/>
    </row>
    <row r="823" spans="1:6" x14ac:dyDescent="0.2">
      <c r="A823" s="13"/>
      <c r="B823" s="13"/>
      <c r="C823" s="13"/>
      <c r="D823" s="13"/>
      <c r="E823" s="13"/>
      <c r="F823" s="13"/>
    </row>
    <row r="824" spans="1:6" x14ac:dyDescent="0.2">
      <c r="A824" s="16" t="s">
        <v>216</v>
      </c>
      <c r="B824" s="17"/>
      <c r="C824" s="13"/>
      <c r="D824" s="13"/>
      <c r="E824" s="13"/>
      <c r="F824" s="13"/>
    </row>
    <row r="825" spans="1:6" x14ac:dyDescent="0.2">
      <c r="A825" s="13">
        <v>1</v>
      </c>
      <c r="B825" s="18" t="s">
        <v>968</v>
      </c>
      <c r="C825" s="13"/>
      <c r="D825" s="13"/>
      <c r="E825" s="13"/>
      <c r="F825" s="13"/>
    </row>
    <row r="826" spans="1:6" x14ac:dyDescent="0.2">
      <c r="A826" s="13">
        <v>2</v>
      </c>
      <c r="B826" s="18" t="s">
        <v>964</v>
      </c>
      <c r="C826" s="13"/>
      <c r="D826" s="13"/>
      <c r="E826" s="13"/>
      <c r="F826" s="13"/>
    </row>
    <row r="827" spans="1:6" x14ac:dyDescent="0.2">
      <c r="A827" s="13">
        <v>3</v>
      </c>
      <c r="B827" s="18" t="s">
        <v>965</v>
      </c>
      <c r="C827" s="13"/>
      <c r="D827" s="13"/>
      <c r="E827" s="13"/>
      <c r="F827" s="13"/>
    </row>
    <row r="828" spans="1:6" x14ac:dyDescent="0.2">
      <c r="A828" s="13"/>
      <c r="B828" s="13"/>
      <c r="C828" s="13"/>
      <c r="D828" s="13"/>
      <c r="E828" s="13"/>
      <c r="F828" s="13"/>
    </row>
    <row r="829" spans="1:6" x14ac:dyDescent="0.2">
      <c r="A829" s="16" t="s">
        <v>218</v>
      </c>
      <c r="B829" s="17"/>
      <c r="C829" s="13"/>
      <c r="D829" s="13"/>
      <c r="E829" s="13"/>
      <c r="F829" s="13"/>
    </row>
    <row r="830" spans="1:6" x14ac:dyDescent="0.2">
      <c r="A830" s="13">
        <v>1</v>
      </c>
      <c r="B830" s="18" t="s">
        <v>969</v>
      </c>
      <c r="C830" s="13"/>
      <c r="D830" s="13"/>
      <c r="E830" s="13"/>
      <c r="F830" s="13"/>
    </row>
    <row r="831" spans="1:6" x14ac:dyDescent="0.2">
      <c r="A831" s="13">
        <v>2</v>
      </c>
      <c r="B831" s="18" t="s">
        <v>964</v>
      </c>
      <c r="C831" s="13"/>
      <c r="D831" s="13"/>
      <c r="E831" s="13"/>
      <c r="F831" s="13"/>
    </row>
    <row r="832" spans="1:6" x14ac:dyDescent="0.2">
      <c r="A832" s="13">
        <v>3</v>
      </c>
      <c r="B832" s="18" t="s">
        <v>965</v>
      </c>
      <c r="C832" s="13"/>
      <c r="D832" s="13"/>
      <c r="E832" s="13"/>
      <c r="F832" s="13"/>
    </row>
    <row r="833" spans="1:6" x14ac:dyDescent="0.2">
      <c r="A833" s="13"/>
      <c r="B833" s="13"/>
      <c r="C833" s="13"/>
      <c r="D833" s="13"/>
      <c r="E833" s="13"/>
      <c r="F833" s="13"/>
    </row>
    <row r="834" spans="1:6" x14ac:dyDescent="0.2">
      <c r="A834" s="16" t="s">
        <v>220</v>
      </c>
      <c r="B834" s="17"/>
      <c r="C834" s="13"/>
      <c r="D834" s="13"/>
      <c r="E834" s="13"/>
      <c r="F834" s="13"/>
    </row>
    <row r="835" spans="1:6" ht="25.5" x14ac:dyDescent="0.2">
      <c r="A835" s="13">
        <v>1</v>
      </c>
      <c r="B835" s="18" t="s">
        <v>970</v>
      </c>
      <c r="C835" s="13"/>
      <c r="D835" s="13"/>
      <c r="E835" s="13"/>
      <c r="F835" s="13"/>
    </row>
    <row r="836" spans="1:6" x14ac:dyDescent="0.2">
      <c r="A836" s="13">
        <v>2</v>
      </c>
      <c r="B836" s="18" t="s">
        <v>971</v>
      </c>
      <c r="C836" s="13"/>
      <c r="D836" s="13"/>
      <c r="E836" s="13"/>
      <c r="F836" s="13"/>
    </row>
    <row r="837" spans="1:6" ht="25.5" x14ac:dyDescent="0.2">
      <c r="A837" s="13">
        <v>3</v>
      </c>
      <c r="B837" s="18" t="s">
        <v>972</v>
      </c>
      <c r="C837" s="13"/>
      <c r="D837" s="13"/>
      <c r="E837" s="13"/>
      <c r="F837" s="13"/>
    </row>
    <row r="838" spans="1:6" x14ac:dyDescent="0.2">
      <c r="A838" s="13">
        <v>4</v>
      </c>
      <c r="B838" s="18" t="s">
        <v>973</v>
      </c>
      <c r="C838" s="13"/>
      <c r="D838" s="13"/>
      <c r="E838" s="13"/>
      <c r="F838" s="13"/>
    </row>
    <row r="839" spans="1:6" x14ac:dyDescent="0.2">
      <c r="A839" s="13"/>
      <c r="B839" s="13"/>
      <c r="C839" s="13"/>
      <c r="D839" s="13"/>
      <c r="E839" s="13"/>
      <c r="F839" s="13"/>
    </row>
    <row r="840" spans="1:6" x14ac:dyDescent="0.2">
      <c r="A840" s="16" t="s">
        <v>223</v>
      </c>
      <c r="B840" s="17"/>
      <c r="C840" s="13"/>
      <c r="D840" s="13"/>
      <c r="E840" s="13"/>
      <c r="F840" s="13"/>
    </row>
    <row r="841" spans="1:6" ht="25.5" x14ac:dyDescent="0.2">
      <c r="A841" s="13">
        <v>1</v>
      </c>
      <c r="B841" s="18" t="s">
        <v>974</v>
      </c>
      <c r="C841" s="13"/>
      <c r="D841" s="13"/>
      <c r="E841" s="13"/>
      <c r="F841" s="13"/>
    </row>
    <row r="842" spans="1:6" x14ac:dyDescent="0.2">
      <c r="A842" s="13">
        <v>2</v>
      </c>
      <c r="B842" s="18" t="s">
        <v>975</v>
      </c>
      <c r="C842" s="13"/>
      <c r="D842" s="13"/>
      <c r="E842" s="13"/>
      <c r="F842" s="13"/>
    </row>
    <row r="843" spans="1:6" x14ac:dyDescent="0.2">
      <c r="A843" s="13">
        <v>3</v>
      </c>
      <c r="B843" s="18" t="s">
        <v>976</v>
      </c>
      <c r="C843" s="13"/>
      <c r="D843" s="13"/>
      <c r="E843" s="13"/>
      <c r="F843" s="13"/>
    </row>
    <row r="844" spans="1:6" x14ac:dyDescent="0.2">
      <c r="A844" s="13">
        <v>4</v>
      </c>
      <c r="B844" s="18" t="s">
        <v>977</v>
      </c>
      <c r="C844" s="13"/>
      <c r="D844" s="13"/>
      <c r="E844" s="13"/>
      <c r="F844" s="13"/>
    </row>
    <row r="845" spans="1:6" x14ac:dyDescent="0.2">
      <c r="A845" s="13"/>
      <c r="B845" s="13"/>
      <c r="C845" s="13"/>
      <c r="D845" s="13"/>
      <c r="E845" s="13"/>
      <c r="F845" s="13"/>
    </row>
    <row r="846" spans="1:6" x14ac:dyDescent="0.2">
      <c r="A846" s="16" t="s">
        <v>227</v>
      </c>
      <c r="B846" s="17"/>
      <c r="C846" s="13"/>
      <c r="D846" s="13"/>
      <c r="E846" s="13"/>
      <c r="F846" s="13"/>
    </row>
    <row r="847" spans="1:6" ht="25.5" x14ac:dyDescent="0.2">
      <c r="A847" s="13">
        <v>1</v>
      </c>
      <c r="B847" s="18" t="s">
        <v>978</v>
      </c>
      <c r="C847" s="13"/>
      <c r="D847" s="13"/>
      <c r="E847" s="13"/>
      <c r="F847" s="13"/>
    </row>
    <row r="848" spans="1:6" x14ac:dyDescent="0.2">
      <c r="A848" s="13">
        <v>2</v>
      </c>
      <c r="B848" s="18" t="s">
        <v>975</v>
      </c>
      <c r="C848" s="13"/>
      <c r="D848" s="13"/>
      <c r="E848" s="13"/>
      <c r="F848" s="13"/>
    </row>
    <row r="849" spans="1:6" x14ac:dyDescent="0.2">
      <c r="A849" s="13">
        <v>3</v>
      </c>
      <c r="B849" s="18" t="s">
        <v>976</v>
      </c>
      <c r="C849" s="13"/>
      <c r="D849" s="13"/>
      <c r="E849" s="13"/>
      <c r="F849" s="13"/>
    </row>
    <row r="850" spans="1:6" x14ac:dyDescent="0.2">
      <c r="A850" s="13">
        <v>4</v>
      </c>
      <c r="B850" s="18" t="s">
        <v>977</v>
      </c>
      <c r="C850" s="13"/>
      <c r="D850" s="13"/>
      <c r="E850" s="13"/>
      <c r="F850" s="13"/>
    </row>
    <row r="851" spans="1:6" x14ac:dyDescent="0.2">
      <c r="A851" s="13"/>
      <c r="B851" s="13"/>
      <c r="C851" s="13"/>
      <c r="D851" s="13"/>
      <c r="E851" s="13"/>
      <c r="F851" s="13"/>
    </row>
    <row r="852" spans="1:6" x14ac:dyDescent="0.2">
      <c r="A852" s="16" t="s">
        <v>230</v>
      </c>
      <c r="B852" s="17"/>
      <c r="C852" s="13"/>
      <c r="D852" s="13"/>
      <c r="E852" s="13"/>
      <c r="F852" s="13"/>
    </row>
    <row r="853" spans="1:6" x14ac:dyDescent="0.2">
      <c r="A853" s="13">
        <v>1</v>
      </c>
      <c r="B853" s="18" t="s">
        <v>979</v>
      </c>
      <c r="C853" s="13"/>
      <c r="D853" s="13"/>
      <c r="E853" s="13"/>
      <c r="F853" s="13"/>
    </row>
    <row r="854" spans="1:6" x14ac:dyDescent="0.2">
      <c r="A854" s="13">
        <v>2</v>
      </c>
      <c r="B854" s="18" t="s">
        <v>975</v>
      </c>
      <c r="C854" s="13"/>
      <c r="D854" s="13"/>
      <c r="E854" s="13"/>
      <c r="F854" s="13"/>
    </row>
    <row r="855" spans="1:6" x14ac:dyDescent="0.2">
      <c r="A855" s="13">
        <v>3</v>
      </c>
      <c r="B855" s="18" t="s">
        <v>976</v>
      </c>
      <c r="C855" s="13"/>
      <c r="D855" s="13"/>
      <c r="E855" s="13"/>
      <c r="F855" s="13"/>
    </row>
    <row r="856" spans="1:6" x14ac:dyDescent="0.2">
      <c r="A856" s="13">
        <v>4</v>
      </c>
      <c r="B856" s="18" t="s">
        <v>977</v>
      </c>
      <c r="C856" s="13"/>
      <c r="D856" s="13"/>
      <c r="E856" s="13"/>
      <c r="F856" s="13"/>
    </row>
    <row r="857" spans="1:6" x14ac:dyDescent="0.2">
      <c r="A857" s="13"/>
      <c r="B857" s="13"/>
      <c r="C857" s="13"/>
      <c r="D857" s="13"/>
      <c r="E857" s="13"/>
      <c r="F857" s="13"/>
    </row>
    <row r="858" spans="1:6" x14ac:dyDescent="0.2">
      <c r="A858" s="16" t="s">
        <v>233</v>
      </c>
      <c r="B858" s="17"/>
      <c r="C858" s="13"/>
      <c r="D858" s="13"/>
      <c r="E858" s="13"/>
      <c r="F858" s="13"/>
    </row>
    <row r="859" spans="1:6" ht="25.5" x14ac:dyDescent="0.2">
      <c r="A859" s="13">
        <v>1</v>
      </c>
      <c r="B859" s="18" t="s">
        <v>980</v>
      </c>
      <c r="C859" s="13"/>
      <c r="D859" s="13"/>
      <c r="E859" s="13"/>
      <c r="F859" s="13"/>
    </row>
    <row r="860" spans="1:6" x14ac:dyDescent="0.2">
      <c r="A860" s="13">
        <v>2</v>
      </c>
      <c r="B860" s="18" t="s">
        <v>975</v>
      </c>
      <c r="C860" s="13"/>
      <c r="D860" s="13"/>
      <c r="E860" s="13"/>
      <c r="F860" s="13"/>
    </row>
    <row r="861" spans="1:6" x14ac:dyDescent="0.2">
      <c r="A861" s="13">
        <v>3</v>
      </c>
      <c r="B861" s="18" t="s">
        <v>976</v>
      </c>
      <c r="C861" s="13"/>
      <c r="D861" s="13"/>
      <c r="E861" s="13"/>
      <c r="F861" s="13"/>
    </row>
    <row r="862" spans="1:6" x14ac:dyDescent="0.2">
      <c r="A862" s="13">
        <v>4</v>
      </c>
      <c r="B862" s="18" t="s">
        <v>977</v>
      </c>
      <c r="C862" s="13"/>
      <c r="D862" s="13"/>
      <c r="E862" s="13"/>
      <c r="F862" s="13"/>
    </row>
    <row r="863" spans="1:6" x14ac:dyDescent="0.2">
      <c r="A863" s="13"/>
      <c r="B863" s="13"/>
      <c r="C863" s="13"/>
      <c r="D863" s="13"/>
      <c r="E863" s="13"/>
      <c r="F863" s="13"/>
    </row>
    <row r="864" spans="1:6" x14ac:dyDescent="0.2">
      <c r="A864" s="16" t="s">
        <v>311</v>
      </c>
      <c r="B864" s="17"/>
      <c r="C864" s="13"/>
      <c r="D864" s="13"/>
      <c r="E864" s="13"/>
      <c r="F864" s="13"/>
    </row>
    <row r="865" spans="1:6" x14ac:dyDescent="0.2">
      <c r="A865" s="13">
        <v>1</v>
      </c>
      <c r="B865" s="18" t="s">
        <v>981</v>
      </c>
      <c r="C865" s="13"/>
      <c r="D865" s="13"/>
      <c r="E865" s="13"/>
      <c r="F865" s="13"/>
    </row>
    <row r="866" spans="1:6" x14ac:dyDescent="0.2">
      <c r="A866" s="13">
        <v>2</v>
      </c>
      <c r="B866" s="18" t="s">
        <v>982</v>
      </c>
      <c r="C866" s="13"/>
      <c r="D866" s="13"/>
      <c r="E866" s="13"/>
      <c r="F866" s="13"/>
    </row>
    <row r="867" spans="1:6" ht="25.5" x14ac:dyDescent="0.2">
      <c r="A867" s="13">
        <v>3</v>
      </c>
      <c r="B867" s="18" t="s">
        <v>983</v>
      </c>
      <c r="C867" s="13"/>
      <c r="D867" s="13"/>
      <c r="E867" s="13"/>
      <c r="F867" s="13"/>
    </row>
    <row r="868" spans="1:6" x14ac:dyDescent="0.2">
      <c r="A868" s="13">
        <v>4</v>
      </c>
      <c r="B868" s="18" t="s">
        <v>984</v>
      </c>
      <c r="C868" s="13"/>
      <c r="D868" s="13"/>
      <c r="E868" s="13"/>
      <c r="F868" s="13"/>
    </row>
    <row r="869" spans="1:6" x14ac:dyDescent="0.2">
      <c r="A869" s="13"/>
      <c r="B869" s="13"/>
      <c r="C869" s="13"/>
      <c r="D869" s="13"/>
      <c r="E869" s="13"/>
      <c r="F869" s="13"/>
    </row>
    <row r="870" spans="1:6" x14ac:dyDescent="0.2">
      <c r="A870" s="16" t="s">
        <v>313</v>
      </c>
      <c r="B870" s="17"/>
      <c r="C870" s="13"/>
      <c r="D870" s="13"/>
      <c r="E870" s="13"/>
      <c r="F870" s="13"/>
    </row>
    <row r="871" spans="1:6" x14ac:dyDescent="0.2">
      <c r="A871" s="13">
        <v>1</v>
      </c>
      <c r="B871" s="18" t="s">
        <v>985</v>
      </c>
      <c r="C871" s="13"/>
      <c r="D871" s="13"/>
      <c r="E871" s="13"/>
      <c r="F871" s="13"/>
    </row>
    <row r="872" spans="1:6" x14ac:dyDescent="0.2">
      <c r="A872" s="13">
        <v>2</v>
      </c>
      <c r="B872" s="18" t="s">
        <v>986</v>
      </c>
      <c r="C872" s="13"/>
      <c r="D872" s="13"/>
      <c r="E872" s="13"/>
      <c r="F872" s="13"/>
    </row>
    <row r="873" spans="1:6" ht="14.25" x14ac:dyDescent="0.2">
      <c r="A873" s="13">
        <v>3</v>
      </c>
      <c r="B873" s="19" t="s">
        <v>987</v>
      </c>
      <c r="C873" s="13"/>
      <c r="D873" s="13"/>
      <c r="E873" s="13"/>
      <c r="F873" s="13"/>
    </row>
    <row r="874" spans="1:6" ht="25.5" x14ac:dyDescent="0.2">
      <c r="A874" s="13">
        <v>4</v>
      </c>
      <c r="B874" s="18" t="s">
        <v>988</v>
      </c>
      <c r="C874" s="13"/>
      <c r="D874" s="13"/>
      <c r="E874" s="13"/>
      <c r="F874" s="13"/>
    </row>
    <row r="875" spans="1:6" x14ac:dyDescent="0.2">
      <c r="A875" s="13"/>
      <c r="B875" s="13"/>
      <c r="C875" s="13"/>
      <c r="D875" s="13"/>
      <c r="E875" s="13"/>
      <c r="F875" s="13"/>
    </row>
    <row r="876" spans="1:6" x14ac:dyDescent="0.2">
      <c r="A876" s="16" t="s">
        <v>315</v>
      </c>
      <c r="B876" s="17"/>
      <c r="C876" s="13"/>
      <c r="D876" s="13"/>
      <c r="E876" s="13"/>
      <c r="F876" s="13"/>
    </row>
    <row r="877" spans="1:6" x14ac:dyDescent="0.2">
      <c r="A877" s="13">
        <v>1</v>
      </c>
      <c r="B877" s="18" t="s">
        <v>989</v>
      </c>
      <c r="C877" s="13"/>
      <c r="D877" s="13"/>
      <c r="E877" s="13"/>
      <c r="F877" s="13"/>
    </row>
    <row r="878" spans="1:6" x14ac:dyDescent="0.2">
      <c r="A878" s="13">
        <v>2</v>
      </c>
      <c r="B878" s="18" t="s">
        <v>990</v>
      </c>
      <c r="C878" s="13"/>
      <c r="D878" s="13"/>
      <c r="E878" s="13"/>
      <c r="F878" s="13"/>
    </row>
    <row r="879" spans="1:6" ht="25.5" x14ac:dyDescent="0.2">
      <c r="A879" s="13">
        <v>3</v>
      </c>
      <c r="B879" s="18" t="s">
        <v>991</v>
      </c>
      <c r="C879" s="13"/>
      <c r="D879" s="13"/>
      <c r="E879" s="13"/>
      <c r="F879" s="13"/>
    </row>
    <row r="880" spans="1:6" x14ac:dyDescent="0.2">
      <c r="A880" s="13">
        <v>4</v>
      </c>
      <c r="B880" s="18" t="s">
        <v>992</v>
      </c>
      <c r="C880" s="13"/>
      <c r="D880" s="13"/>
      <c r="E880" s="13"/>
      <c r="F880" s="13"/>
    </row>
    <row r="881" spans="1:6" x14ac:dyDescent="0.2">
      <c r="A881" s="13"/>
      <c r="B881" s="13"/>
      <c r="C881" s="13"/>
      <c r="D881" s="13"/>
      <c r="E881" s="13"/>
      <c r="F881" s="13"/>
    </row>
    <row r="882" spans="1:6" x14ac:dyDescent="0.2">
      <c r="A882" s="16" t="s">
        <v>317</v>
      </c>
      <c r="B882" s="17"/>
      <c r="C882" s="13"/>
      <c r="D882" s="13"/>
      <c r="E882" s="13"/>
      <c r="F882" s="13"/>
    </row>
    <row r="883" spans="1:6" x14ac:dyDescent="0.2">
      <c r="A883" s="13">
        <v>1</v>
      </c>
      <c r="B883" s="18" t="s">
        <v>993</v>
      </c>
      <c r="C883" s="13"/>
      <c r="D883" s="13"/>
      <c r="E883" s="13"/>
      <c r="F883" s="13"/>
    </row>
    <row r="884" spans="1:6" x14ac:dyDescent="0.2">
      <c r="A884" s="13">
        <v>2</v>
      </c>
      <c r="B884" s="18" t="s">
        <v>994</v>
      </c>
      <c r="C884" s="13"/>
      <c r="D884" s="13"/>
      <c r="E884" s="13"/>
      <c r="F884" s="13"/>
    </row>
    <row r="885" spans="1:6" x14ac:dyDescent="0.2">
      <c r="A885" s="13">
        <v>3</v>
      </c>
      <c r="B885" s="18" t="s">
        <v>995</v>
      </c>
      <c r="C885" s="13"/>
      <c r="D885" s="13"/>
      <c r="E885" s="13"/>
      <c r="F885" s="13"/>
    </row>
    <row r="886" spans="1:6" x14ac:dyDescent="0.2">
      <c r="A886" s="13">
        <v>4</v>
      </c>
      <c r="B886" s="18" t="s">
        <v>996</v>
      </c>
      <c r="C886" s="13"/>
      <c r="D886" s="13"/>
      <c r="E886" s="13"/>
      <c r="F886" s="13"/>
    </row>
    <row r="887" spans="1:6" x14ac:dyDescent="0.2">
      <c r="A887" s="13"/>
      <c r="B887" s="13"/>
      <c r="C887" s="13"/>
      <c r="D887" s="13"/>
      <c r="E887" s="13"/>
      <c r="F887" s="13"/>
    </row>
    <row r="888" spans="1:6" x14ac:dyDescent="0.2">
      <c r="A888" s="16" t="s">
        <v>321</v>
      </c>
      <c r="B888" s="17"/>
      <c r="C888" s="13"/>
      <c r="D888" s="13"/>
      <c r="E888" s="13"/>
      <c r="F888" s="13"/>
    </row>
    <row r="889" spans="1:6" x14ac:dyDescent="0.2">
      <c r="A889" s="13">
        <v>1</v>
      </c>
      <c r="B889" s="18" t="s">
        <v>997</v>
      </c>
      <c r="C889" s="13"/>
      <c r="D889" s="13"/>
      <c r="E889" s="13"/>
      <c r="F889" s="13"/>
    </row>
    <row r="890" spans="1:6" x14ac:dyDescent="0.2">
      <c r="A890" s="13">
        <v>2</v>
      </c>
      <c r="B890" s="18" t="s">
        <v>998</v>
      </c>
      <c r="C890" s="13"/>
      <c r="D890" s="13"/>
      <c r="E890" s="13"/>
      <c r="F890" s="13"/>
    </row>
    <row r="891" spans="1:6" x14ac:dyDescent="0.2">
      <c r="A891" s="13">
        <v>3</v>
      </c>
      <c r="B891" s="18" t="s">
        <v>999</v>
      </c>
      <c r="C891" s="13"/>
      <c r="D891" s="13"/>
      <c r="E891" s="13"/>
      <c r="F891" s="13"/>
    </row>
    <row r="892" spans="1:6" x14ac:dyDescent="0.2">
      <c r="A892" s="13">
        <v>4</v>
      </c>
      <c r="B892" s="18" t="s">
        <v>1000</v>
      </c>
      <c r="C892" s="13"/>
      <c r="D892" s="13"/>
      <c r="E892" s="13"/>
      <c r="F892" s="13"/>
    </row>
    <row r="893" spans="1:6" x14ac:dyDescent="0.2">
      <c r="A893" s="13"/>
      <c r="B893" s="13"/>
      <c r="C893" s="13"/>
      <c r="D893" s="13"/>
      <c r="E893" s="13"/>
      <c r="F893" s="13"/>
    </row>
    <row r="894" spans="1:6" x14ac:dyDescent="0.2">
      <c r="A894" s="16" t="s">
        <v>323</v>
      </c>
      <c r="B894" s="17"/>
      <c r="C894" s="13"/>
      <c r="D894" s="13"/>
      <c r="E894" s="13"/>
      <c r="F894" s="13"/>
    </row>
    <row r="895" spans="1:6" ht="25.5" x14ac:dyDescent="0.2">
      <c r="A895" s="13">
        <v>1</v>
      </c>
      <c r="B895" s="18" t="s">
        <v>1001</v>
      </c>
      <c r="C895" s="13"/>
      <c r="D895" s="13"/>
      <c r="E895" s="13"/>
      <c r="F895" s="13"/>
    </row>
    <row r="896" spans="1:6" x14ac:dyDescent="0.2">
      <c r="A896" s="13">
        <v>2</v>
      </c>
      <c r="B896" s="18" t="s">
        <v>1002</v>
      </c>
      <c r="C896" s="13"/>
      <c r="D896" s="13"/>
      <c r="E896" s="13"/>
      <c r="F896" s="13"/>
    </row>
    <row r="897" spans="1:6" x14ac:dyDescent="0.2">
      <c r="A897" s="13">
        <v>3</v>
      </c>
      <c r="B897" s="18" t="s">
        <v>1003</v>
      </c>
      <c r="C897" s="13"/>
      <c r="D897" s="13"/>
      <c r="E897" s="13"/>
      <c r="F897" s="13"/>
    </row>
    <row r="898" spans="1:6" ht="25.5" x14ac:dyDescent="0.2">
      <c r="A898" s="13">
        <v>4</v>
      </c>
      <c r="B898" s="18" t="s">
        <v>1004</v>
      </c>
      <c r="C898" s="13"/>
      <c r="D898" s="13"/>
      <c r="E898" s="13"/>
      <c r="F898" s="13"/>
    </row>
    <row r="899" spans="1:6" x14ac:dyDescent="0.2">
      <c r="A899" s="13"/>
      <c r="B899" s="13"/>
      <c r="C899" s="13"/>
      <c r="D899" s="13"/>
      <c r="E899" s="13"/>
      <c r="F899" s="13"/>
    </row>
    <row r="900" spans="1:6" x14ac:dyDescent="0.2">
      <c r="A900" s="16" t="s">
        <v>325</v>
      </c>
      <c r="B900" s="17"/>
      <c r="C900" s="13"/>
      <c r="D900" s="13"/>
      <c r="E900" s="13"/>
      <c r="F900" s="13"/>
    </row>
    <row r="901" spans="1:6" ht="25.5" x14ac:dyDescent="0.2">
      <c r="A901" s="13">
        <v>1</v>
      </c>
      <c r="B901" s="18" t="s">
        <v>1005</v>
      </c>
      <c r="C901" s="13"/>
      <c r="D901" s="13"/>
      <c r="E901" s="13"/>
      <c r="F901" s="13"/>
    </row>
    <row r="902" spans="1:6" x14ac:dyDescent="0.2">
      <c r="A902" s="13">
        <v>2</v>
      </c>
      <c r="B902" s="18" t="s">
        <v>1006</v>
      </c>
      <c r="C902" s="13"/>
      <c r="D902" s="13"/>
      <c r="E902" s="13"/>
      <c r="F902" s="13"/>
    </row>
    <row r="903" spans="1:6" x14ac:dyDescent="0.2">
      <c r="A903" s="13">
        <v>3</v>
      </c>
      <c r="B903" s="18" t="s">
        <v>1007</v>
      </c>
      <c r="C903" s="13"/>
      <c r="D903" s="13"/>
      <c r="E903" s="13"/>
      <c r="F903" s="13"/>
    </row>
    <row r="904" spans="1:6" x14ac:dyDescent="0.2">
      <c r="A904" s="13">
        <v>4</v>
      </c>
      <c r="B904" s="18" t="s">
        <v>1008</v>
      </c>
      <c r="C904" s="13"/>
      <c r="D904" s="13"/>
      <c r="E904" s="13"/>
      <c r="F904" s="13"/>
    </row>
    <row r="905" spans="1:6" x14ac:dyDescent="0.2">
      <c r="A905" s="13">
        <v>5</v>
      </c>
      <c r="B905" s="18" t="s">
        <v>1009</v>
      </c>
      <c r="C905" s="13"/>
      <c r="D905" s="13"/>
      <c r="E905" s="13"/>
      <c r="F905" s="13"/>
    </row>
    <row r="906" spans="1:6" x14ac:dyDescent="0.2">
      <c r="A906" s="13"/>
      <c r="B906" s="13"/>
      <c r="C906" s="13"/>
      <c r="D906" s="13"/>
      <c r="E906" s="13"/>
      <c r="F906" s="13"/>
    </row>
    <row r="907" spans="1:6" x14ac:dyDescent="0.2">
      <c r="A907" s="16" t="s">
        <v>328</v>
      </c>
      <c r="B907" s="17"/>
      <c r="C907" s="13"/>
      <c r="D907" s="13"/>
      <c r="E907" s="13"/>
      <c r="F907" s="13"/>
    </row>
    <row r="908" spans="1:6" ht="25.5" x14ac:dyDescent="0.2">
      <c r="A908" s="13">
        <v>1</v>
      </c>
      <c r="B908" s="18" t="s">
        <v>1010</v>
      </c>
      <c r="C908" s="13"/>
      <c r="D908" s="13"/>
      <c r="E908" s="13"/>
      <c r="F908" s="13"/>
    </row>
    <row r="909" spans="1:6" x14ac:dyDescent="0.2">
      <c r="A909" s="13">
        <v>2</v>
      </c>
      <c r="B909" s="18" t="s">
        <v>1011</v>
      </c>
      <c r="C909" s="13"/>
      <c r="D909" s="13"/>
      <c r="E909" s="13"/>
      <c r="F909" s="13"/>
    </row>
    <row r="910" spans="1:6" x14ac:dyDescent="0.2">
      <c r="A910" s="13">
        <v>3</v>
      </c>
      <c r="B910" s="18" t="s">
        <v>1012</v>
      </c>
      <c r="C910" s="13"/>
      <c r="D910" s="13"/>
      <c r="E910" s="13"/>
      <c r="F910" s="13"/>
    </row>
    <row r="911" spans="1:6" x14ac:dyDescent="0.2">
      <c r="A911" s="13">
        <v>4</v>
      </c>
      <c r="B911" s="18" t="s">
        <v>1013</v>
      </c>
      <c r="C911" s="13"/>
      <c r="D911" s="13"/>
      <c r="E911" s="13"/>
      <c r="F911" s="13"/>
    </row>
    <row r="912" spans="1:6" x14ac:dyDescent="0.2">
      <c r="A912" s="13"/>
      <c r="B912" s="13"/>
      <c r="C912" s="13"/>
      <c r="D912" s="13"/>
      <c r="E912" s="13"/>
      <c r="F912" s="13"/>
    </row>
    <row r="913" spans="1:6" x14ac:dyDescent="0.2">
      <c r="A913" s="16" t="s">
        <v>332</v>
      </c>
      <c r="B913" s="17"/>
      <c r="C913" s="13"/>
      <c r="D913" s="13"/>
      <c r="E913" s="13"/>
      <c r="F913" s="13"/>
    </row>
    <row r="914" spans="1:6" x14ac:dyDescent="0.2">
      <c r="A914" s="13">
        <v>1</v>
      </c>
      <c r="B914" s="18" t="s">
        <v>1014</v>
      </c>
      <c r="C914" s="13"/>
      <c r="D914" s="13"/>
      <c r="E914" s="13"/>
      <c r="F914" s="13"/>
    </row>
    <row r="915" spans="1:6" x14ac:dyDescent="0.2">
      <c r="A915" s="13">
        <v>2</v>
      </c>
      <c r="B915" s="18" t="s">
        <v>1015</v>
      </c>
      <c r="C915" s="13"/>
      <c r="D915" s="13"/>
      <c r="E915" s="13"/>
      <c r="F915" s="13"/>
    </row>
    <row r="916" spans="1:6" ht="25.5" x14ac:dyDescent="0.2">
      <c r="A916" s="13">
        <v>3</v>
      </c>
      <c r="B916" s="18" t="s">
        <v>1016</v>
      </c>
      <c r="C916" s="13"/>
      <c r="D916" s="13"/>
      <c r="E916" s="13"/>
      <c r="F916" s="13"/>
    </row>
    <row r="917" spans="1:6" ht="25.5" x14ac:dyDescent="0.2">
      <c r="A917" s="13">
        <v>4</v>
      </c>
      <c r="B917" s="18" t="s">
        <v>1017</v>
      </c>
      <c r="C917" s="13"/>
      <c r="D917" s="13"/>
      <c r="E917" s="13"/>
      <c r="F917" s="13"/>
    </row>
    <row r="918" spans="1:6" x14ac:dyDescent="0.2">
      <c r="A918" s="13">
        <v>5</v>
      </c>
      <c r="B918" s="18" t="s">
        <v>1018</v>
      </c>
      <c r="C918" s="13"/>
      <c r="D918" s="13"/>
      <c r="E918" s="13"/>
      <c r="F918" s="13"/>
    </row>
    <row r="919" spans="1:6" ht="25.5" x14ac:dyDescent="0.2">
      <c r="A919" s="13">
        <v>6</v>
      </c>
      <c r="B919" s="18" t="s">
        <v>1019</v>
      </c>
      <c r="C919" s="13"/>
      <c r="D919" s="13"/>
      <c r="E919" s="13"/>
      <c r="F919" s="13"/>
    </row>
    <row r="920" spans="1:6" x14ac:dyDescent="0.2">
      <c r="A920" s="13"/>
      <c r="B920" s="13"/>
      <c r="C920" s="13"/>
      <c r="D920" s="13"/>
      <c r="E920" s="13"/>
      <c r="F920" s="13"/>
    </row>
    <row r="921" spans="1:6" x14ac:dyDescent="0.2">
      <c r="A921" s="16" t="s">
        <v>334</v>
      </c>
      <c r="B921" s="17"/>
      <c r="C921" s="13"/>
      <c r="D921" s="13"/>
      <c r="E921" s="13"/>
      <c r="F921" s="13"/>
    </row>
    <row r="922" spans="1:6" x14ac:dyDescent="0.2">
      <c r="A922" s="13">
        <v>1</v>
      </c>
      <c r="B922" s="18" t="s">
        <v>1020</v>
      </c>
      <c r="C922" s="13"/>
      <c r="D922" s="13"/>
      <c r="E922" s="13"/>
      <c r="F922" s="13"/>
    </row>
    <row r="923" spans="1:6" x14ac:dyDescent="0.2">
      <c r="A923" s="13">
        <v>2</v>
      </c>
      <c r="B923" s="18" t="s">
        <v>1015</v>
      </c>
      <c r="C923" s="13"/>
      <c r="D923" s="13"/>
      <c r="E923" s="13"/>
      <c r="F923" s="13"/>
    </row>
    <row r="924" spans="1:6" ht="25.5" x14ac:dyDescent="0.2">
      <c r="A924" s="13">
        <v>3</v>
      </c>
      <c r="B924" s="18" t="s">
        <v>1016</v>
      </c>
      <c r="C924" s="13"/>
      <c r="D924" s="13"/>
      <c r="E924" s="13"/>
      <c r="F924" s="13"/>
    </row>
    <row r="925" spans="1:6" ht="25.5" x14ac:dyDescent="0.2">
      <c r="A925" s="13">
        <v>4</v>
      </c>
      <c r="B925" s="18" t="s">
        <v>1017</v>
      </c>
      <c r="C925" s="13"/>
      <c r="D925" s="13"/>
      <c r="E925" s="13"/>
      <c r="F925" s="13"/>
    </row>
    <row r="926" spans="1:6" x14ac:dyDescent="0.2">
      <c r="A926" s="13">
        <v>5</v>
      </c>
      <c r="B926" s="18" t="s">
        <v>1018</v>
      </c>
      <c r="C926" s="13"/>
      <c r="D926" s="13"/>
      <c r="E926" s="13"/>
      <c r="F926" s="13"/>
    </row>
    <row r="927" spans="1:6" ht="25.5" x14ac:dyDescent="0.2">
      <c r="A927" s="13">
        <v>6</v>
      </c>
      <c r="B927" s="18" t="s">
        <v>1019</v>
      </c>
      <c r="C927" s="13"/>
      <c r="D927" s="13"/>
      <c r="E927" s="13"/>
      <c r="F927" s="13"/>
    </row>
    <row r="928" spans="1:6" x14ac:dyDescent="0.2">
      <c r="A928" s="13"/>
      <c r="B928" s="13"/>
      <c r="C928" s="13"/>
      <c r="D928" s="13"/>
      <c r="E928" s="13"/>
      <c r="F928" s="13"/>
    </row>
    <row r="929" spans="1:6" x14ac:dyDescent="0.2">
      <c r="A929" s="16" t="s">
        <v>336</v>
      </c>
      <c r="B929" s="17"/>
      <c r="C929" s="13"/>
      <c r="D929" s="13"/>
      <c r="E929" s="13"/>
      <c r="F929" s="13"/>
    </row>
    <row r="930" spans="1:6" x14ac:dyDescent="0.2">
      <c r="A930" s="13">
        <v>1</v>
      </c>
      <c r="B930" s="18" t="s">
        <v>1021</v>
      </c>
      <c r="C930" s="13"/>
      <c r="D930" s="13"/>
      <c r="E930" s="13"/>
      <c r="F930" s="13"/>
    </row>
    <row r="931" spans="1:6" x14ac:dyDescent="0.2">
      <c r="A931" s="13">
        <v>2</v>
      </c>
      <c r="B931" s="18" t="s">
        <v>1015</v>
      </c>
      <c r="C931" s="13"/>
      <c r="D931" s="13"/>
      <c r="E931" s="13"/>
      <c r="F931" s="13"/>
    </row>
    <row r="932" spans="1:6" ht="25.5" x14ac:dyDescent="0.2">
      <c r="A932" s="13">
        <v>3</v>
      </c>
      <c r="B932" s="18" t="s">
        <v>1016</v>
      </c>
      <c r="C932" s="13"/>
      <c r="D932" s="13"/>
      <c r="E932" s="13"/>
      <c r="F932" s="13"/>
    </row>
    <row r="933" spans="1:6" ht="25.5" x14ac:dyDescent="0.2">
      <c r="A933" s="13">
        <v>4</v>
      </c>
      <c r="B933" s="18" t="s">
        <v>1017</v>
      </c>
      <c r="C933" s="13"/>
      <c r="D933" s="13"/>
      <c r="E933" s="13"/>
      <c r="F933" s="13"/>
    </row>
    <row r="934" spans="1:6" x14ac:dyDescent="0.2">
      <c r="A934" s="13">
        <v>5</v>
      </c>
      <c r="B934" s="18" t="s">
        <v>1018</v>
      </c>
      <c r="C934" s="13"/>
      <c r="D934" s="13"/>
      <c r="E934" s="13"/>
      <c r="F934" s="13"/>
    </row>
    <row r="935" spans="1:6" ht="25.5" x14ac:dyDescent="0.2">
      <c r="A935" s="13">
        <v>6</v>
      </c>
      <c r="B935" s="18" t="s">
        <v>1019</v>
      </c>
      <c r="C935" s="13"/>
      <c r="D935" s="13"/>
      <c r="E935" s="13"/>
      <c r="F935" s="13"/>
    </row>
    <row r="936" spans="1:6" x14ac:dyDescent="0.2">
      <c r="A936" s="13"/>
      <c r="B936" s="13"/>
      <c r="C936" s="13"/>
      <c r="D936" s="13"/>
      <c r="E936" s="13"/>
      <c r="F936" s="13"/>
    </row>
    <row r="937" spans="1:6" x14ac:dyDescent="0.2">
      <c r="A937" s="16" t="s">
        <v>338</v>
      </c>
      <c r="B937" s="17"/>
      <c r="C937" s="13"/>
      <c r="D937" s="13"/>
      <c r="E937" s="13"/>
      <c r="F937" s="13"/>
    </row>
    <row r="938" spans="1:6" x14ac:dyDescent="0.2">
      <c r="A938" s="13">
        <v>1</v>
      </c>
      <c r="B938" s="18" t="s">
        <v>1022</v>
      </c>
      <c r="C938" s="13"/>
      <c r="D938" s="13"/>
      <c r="E938" s="13"/>
      <c r="F938" s="13"/>
    </row>
    <row r="939" spans="1:6" x14ac:dyDescent="0.2">
      <c r="A939" s="13">
        <v>2</v>
      </c>
      <c r="B939" s="18" t="s">
        <v>1015</v>
      </c>
      <c r="C939" s="13"/>
      <c r="D939" s="13"/>
      <c r="E939" s="13"/>
      <c r="F939" s="13"/>
    </row>
    <row r="940" spans="1:6" ht="25.5" x14ac:dyDescent="0.2">
      <c r="A940" s="13">
        <v>3</v>
      </c>
      <c r="B940" s="18" t="s">
        <v>1016</v>
      </c>
      <c r="C940" s="13"/>
      <c r="D940" s="13"/>
      <c r="E940" s="13"/>
      <c r="F940" s="13"/>
    </row>
    <row r="941" spans="1:6" ht="25.5" x14ac:dyDescent="0.2">
      <c r="A941" s="13">
        <v>4</v>
      </c>
      <c r="B941" s="18" t="s">
        <v>1017</v>
      </c>
      <c r="C941" s="13"/>
      <c r="D941" s="13"/>
      <c r="E941" s="13"/>
      <c r="F941" s="13"/>
    </row>
    <row r="942" spans="1:6" x14ac:dyDescent="0.2">
      <c r="A942" s="13">
        <v>5</v>
      </c>
      <c r="B942" s="18" t="s">
        <v>1018</v>
      </c>
      <c r="C942" s="13"/>
      <c r="D942" s="13"/>
      <c r="E942" s="13"/>
      <c r="F942" s="13"/>
    </row>
    <row r="943" spans="1:6" ht="25.5" x14ac:dyDescent="0.2">
      <c r="A943" s="13">
        <v>6</v>
      </c>
      <c r="B943" s="18" t="s">
        <v>1019</v>
      </c>
      <c r="C943" s="13"/>
      <c r="D943" s="13"/>
      <c r="E943" s="13"/>
      <c r="F943" s="13"/>
    </row>
    <row r="944" spans="1:6" x14ac:dyDescent="0.2">
      <c r="A944" s="13"/>
      <c r="B944" s="13"/>
      <c r="C944" s="13"/>
      <c r="D944" s="13"/>
      <c r="E944" s="13"/>
      <c r="F944" s="13"/>
    </row>
    <row r="945" spans="1:6" ht="25.5" x14ac:dyDescent="0.2">
      <c r="A945" s="16" t="s">
        <v>340</v>
      </c>
      <c r="B945" s="17"/>
      <c r="C945" s="13"/>
      <c r="D945" s="13"/>
      <c r="E945" s="13"/>
      <c r="F945" s="13"/>
    </row>
    <row r="946" spans="1:6" x14ac:dyDescent="0.2">
      <c r="A946" s="13">
        <v>1</v>
      </c>
      <c r="B946" s="18" t="s">
        <v>1023</v>
      </c>
      <c r="C946" s="13"/>
      <c r="D946" s="13"/>
      <c r="E946" s="13"/>
      <c r="F946" s="13"/>
    </row>
    <row r="947" spans="1:6" x14ac:dyDescent="0.2">
      <c r="A947" s="13">
        <v>2</v>
      </c>
      <c r="B947" s="18" t="s">
        <v>1015</v>
      </c>
      <c r="C947" s="13"/>
      <c r="D947" s="13"/>
      <c r="E947" s="13"/>
      <c r="F947" s="13"/>
    </row>
    <row r="948" spans="1:6" ht="25.5" x14ac:dyDescent="0.2">
      <c r="A948" s="13">
        <v>3</v>
      </c>
      <c r="B948" s="18" t="s">
        <v>1016</v>
      </c>
      <c r="C948" s="13"/>
      <c r="D948" s="13"/>
      <c r="E948" s="13"/>
      <c r="F948" s="13"/>
    </row>
    <row r="949" spans="1:6" ht="25.5" x14ac:dyDescent="0.2">
      <c r="A949" s="13">
        <v>4</v>
      </c>
      <c r="B949" s="18" t="s">
        <v>1017</v>
      </c>
      <c r="C949" s="13"/>
      <c r="D949" s="13"/>
      <c r="E949" s="13"/>
      <c r="F949" s="13"/>
    </row>
    <row r="950" spans="1:6" x14ac:dyDescent="0.2">
      <c r="A950" s="13">
        <v>5</v>
      </c>
      <c r="B950" s="18" t="s">
        <v>1018</v>
      </c>
      <c r="C950" s="13"/>
      <c r="D950" s="13"/>
      <c r="E950" s="13"/>
      <c r="F950" s="13"/>
    </row>
    <row r="951" spans="1:6" ht="25.5" x14ac:dyDescent="0.2">
      <c r="A951" s="13">
        <v>6</v>
      </c>
      <c r="B951" s="18" t="s">
        <v>1019</v>
      </c>
      <c r="C951" s="13"/>
      <c r="D951" s="13"/>
      <c r="E951" s="13"/>
      <c r="F951" s="13"/>
    </row>
    <row r="952" spans="1:6" x14ac:dyDescent="0.2">
      <c r="A952" s="13"/>
      <c r="B952" s="13"/>
      <c r="C952" s="13"/>
      <c r="D952" s="13"/>
      <c r="E952" s="13"/>
      <c r="F952" s="13"/>
    </row>
    <row r="953" spans="1:6" ht="25.5" x14ac:dyDescent="0.2">
      <c r="A953" s="16" t="s">
        <v>342</v>
      </c>
      <c r="B953" s="17"/>
      <c r="C953" s="13"/>
      <c r="D953" s="13"/>
      <c r="E953" s="13"/>
      <c r="F953" s="13"/>
    </row>
    <row r="954" spans="1:6" x14ac:dyDescent="0.2">
      <c r="A954" s="13">
        <v>1</v>
      </c>
      <c r="B954" s="18" t="s">
        <v>1024</v>
      </c>
      <c r="C954" s="13"/>
      <c r="D954" s="13"/>
      <c r="E954" s="13"/>
      <c r="F954" s="13"/>
    </row>
    <row r="955" spans="1:6" x14ac:dyDescent="0.2">
      <c r="A955" s="13">
        <v>2</v>
      </c>
      <c r="B955" s="18" t="s">
        <v>1015</v>
      </c>
      <c r="C955" s="13"/>
      <c r="D955" s="13"/>
      <c r="E955" s="13"/>
      <c r="F955" s="13"/>
    </row>
    <row r="956" spans="1:6" ht="25.5" x14ac:dyDescent="0.2">
      <c r="A956" s="13">
        <v>3</v>
      </c>
      <c r="B956" s="18" t="s">
        <v>1016</v>
      </c>
      <c r="C956" s="13"/>
      <c r="D956" s="13"/>
      <c r="E956" s="13"/>
      <c r="F956" s="13"/>
    </row>
    <row r="957" spans="1:6" ht="25.5" x14ac:dyDescent="0.2">
      <c r="A957" s="13">
        <v>4</v>
      </c>
      <c r="B957" s="18" t="s">
        <v>1017</v>
      </c>
      <c r="C957" s="13"/>
      <c r="D957" s="13"/>
      <c r="E957" s="13"/>
      <c r="F957" s="13"/>
    </row>
    <row r="958" spans="1:6" x14ac:dyDescent="0.2">
      <c r="A958" s="13">
        <v>5</v>
      </c>
      <c r="B958" s="18" t="s">
        <v>1018</v>
      </c>
      <c r="C958" s="13"/>
      <c r="D958" s="13"/>
      <c r="E958" s="13"/>
      <c r="F958" s="13"/>
    </row>
    <row r="959" spans="1:6" ht="25.5" x14ac:dyDescent="0.2">
      <c r="A959" s="13">
        <v>6</v>
      </c>
      <c r="B959" s="18" t="s">
        <v>1019</v>
      </c>
      <c r="C959" s="13"/>
      <c r="D959" s="13"/>
      <c r="E959" s="13"/>
      <c r="F959" s="13"/>
    </row>
    <row r="960" spans="1:6" x14ac:dyDescent="0.2">
      <c r="A960" s="13"/>
      <c r="B960" s="13"/>
      <c r="C960" s="13"/>
      <c r="D960" s="13"/>
      <c r="E960" s="13"/>
      <c r="F960" s="13"/>
    </row>
    <row r="961" spans="1:6" x14ac:dyDescent="0.2">
      <c r="A961" s="13"/>
      <c r="B961" s="13"/>
      <c r="C961" s="13"/>
      <c r="D961" s="13"/>
      <c r="E961" s="13"/>
      <c r="F961" s="13"/>
    </row>
  </sheetData>
  <mergeCells count="143"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997E6-2776-451E-82D9-E15236027775}">
  <sheetPr codeName="Лист3"/>
  <dimension ref="A1:AZ60"/>
  <sheetViews>
    <sheetView workbookViewId="0">
      <selection activeCell="B42" sqref="B42"/>
    </sheetView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3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 t="s">
        <v>9</v>
      </c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Z1" t="s">
        <v>7</v>
      </c>
    </row>
    <row r="2" spans="1:52" ht="24" customHeight="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Z2" t="s">
        <v>8</v>
      </c>
    </row>
    <row r="3" spans="1:52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52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1" t="s">
        <v>10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</row>
    <row r="5" spans="1:52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52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52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3" t="s">
        <v>11</v>
      </c>
      <c r="T7" s="3"/>
      <c r="U7" s="3"/>
      <c r="V7" s="3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2"/>
    </row>
    <row r="8" spans="1:52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3" t="s">
        <v>2</v>
      </c>
      <c r="T8" s="3"/>
      <c r="U8" s="3"/>
      <c r="V8" s="3"/>
      <c r="W8" s="4"/>
      <c r="X8" s="4"/>
      <c r="Y8" s="4"/>
      <c r="Z8" s="4"/>
      <c r="AA8" s="4" t="s">
        <v>12</v>
      </c>
      <c r="AB8" s="4"/>
      <c r="AC8" s="4"/>
      <c r="AD8" s="4"/>
      <c r="AE8" s="4"/>
      <c r="AF8" s="4"/>
      <c r="AG8" s="4"/>
      <c r="AH8" s="4"/>
      <c r="AI8" s="4"/>
      <c r="AJ8" s="2"/>
    </row>
    <row r="9" spans="1:52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3" t="s">
        <v>3</v>
      </c>
      <c r="T9" s="3"/>
      <c r="U9" s="3"/>
      <c r="V9" s="3"/>
      <c r="W9" s="4"/>
      <c r="X9" s="4"/>
      <c r="Y9" s="4"/>
      <c r="Z9" s="4"/>
      <c r="AA9" s="4" t="s">
        <v>13</v>
      </c>
      <c r="AB9" s="4"/>
      <c r="AC9" s="4"/>
      <c r="AD9" s="4"/>
      <c r="AE9" s="4"/>
      <c r="AF9" s="4"/>
      <c r="AG9" s="4"/>
      <c r="AH9" s="4"/>
      <c r="AI9" s="4"/>
      <c r="AJ9" s="2"/>
    </row>
    <row r="10" spans="1:52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3" t="s">
        <v>4</v>
      </c>
      <c r="T10" s="3"/>
      <c r="U10" s="3"/>
      <c r="V10" s="3"/>
      <c r="W10" s="4"/>
      <c r="X10" s="4"/>
      <c r="Y10" s="4"/>
      <c r="Z10" s="4"/>
      <c r="AA10" s="4" t="s">
        <v>13</v>
      </c>
      <c r="AB10" s="4"/>
      <c r="AC10" s="4"/>
      <c r="AD10" s="4"/>
      <c r="AE10" s="4"/>
      <c r="AF10" s="4"/>
      <c r="AG10" s="4"/>
      <c r="AH10" s="4"/>
      <c r="AI10" s="4"/>
      <c r="AJ10" s="2"/>
    </row>
    <row r="11" spans="1:52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3" t="s">
        <v>14</v>
      </c>
      <c r="T11" s="3"/>
      <c r="U11" s="3"/>
      <c r="V11" s="3"/>
      <c r="W11" s="4" t="s">
        <v>15</v>
      </c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2"/>
    </row>
    <row r="12" spans="1:52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3" t="s">
        <v>16</v>
      </c>
      <c r="T12" s="3"/>
      <c r="U12" s="3"/>
      <c r="V12" s="3"/>
      <c r="W12" s="4" t="s">
        <v>17</v>
      </c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2"/>
    </row>
    <row r="13" spans="1:52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52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52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52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31" t="s">
        <v>18</v>
      </c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 t="s">
        <v>1391</v>
      </c>
      <c r="T17" s="2"/>
      <c r="U17" s="2"/>
      <c r="V17" s="2"/>
      <c r="W17" s="2" t="s">
        <v>1280</v>
      </c>
      <c r="X17" s="2"/>
      <c r="Y17" s="2"/>
      <c r="Z17" s="2"/>
      <c r="AA17" s="2" t="s">
        <v>1281</v>
      </c>
      <c r="AB17" s="2"/>
      <c r="AC17" s="2"/>
      <c r="AD17" s="2"/>
      <c r="AE17" s="2" t="s">
        <v>6</v>
      </c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5" t="s">
        <v>1392</v>
      </c>
      <c r="T18" s="4"/>
      <c r="U18" s="4"/>
      <c r="V18" s="4"/>
      <c r="W18" s="5" t="s">
        <v>1401</v>
      </c>
      <c r="X18" s="4"/>
      <c r="Y18" s="4"/>
      <c r="Z18" s="4"/>
      <c r="AA18" s="5"/>
      <c r="AB18" s="4"/>
      <c r="AC18" s="4"/>
      <c r="AD18" s="4"/>
      <c r="AE18" s="5" t="s">
        <v>1402</v>
      </c>
      <c r="AF18" s="4"/>
      <c r="AG18" s="4"/>
      <c r="AH18" s="4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4" t="s">
        <v>1393</v>
      </c>
      <c r="T19" s="4"/>
      <c r="U19" s="4"/>
      <c r="V19" s="4"/>
      <c r="W19" s="4" t="s">
        <v>27</v>
      </c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4" t="s">
        <v>1394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 t="s">
        <v>1403</v>
      </c>
      <c r="AF20" s="4"/>
      <c r="AG20" s="4"/>
      <c r="AH20" s="4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4" t="s">
        <v>1395</v>
      </c>
      <c r="T21" s="4"/>
      <c r="U21" s="4"/>
      <c r="V21" s="4"/>
      <c r="W21" s="4">
        <v>0</v>
      </c>
      <c r="X21" s="4"/>
      <c r="Y21" s="4"/>
      <c r="Z21" s="4"/>
      <c r="AA21" s="4"/>
      <c r="AB21" s="4"/>
      <c r="AC21" s="4"/>
      <c r="AD21" s="4"/>
      <c r="AE21" s="4" t="s">
        <v>1404</v>
      </c>
      <c r="AF21" s="4"/>
      <c r="AG21" s="4"/>
      <c r="AH21" s="4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4" t="s">
        <v>1396</v>
      </c>
      <c r="T22" s="4"/>
      <c r="U22" s="4"/>
      <c r="V22" s="4"/>
      <c r="W22" s="4">
        <v>0</v>
      </c>
      <c r="X22" s="4"/>
      <c r="Y22" s="4"/>
      <c r="Z22" s="4"/>
      <c r="AA22" s="4" t="s">
        <v>251</v>
      </c>
      <c r="AB22" s="4"/>
      <c r="AC22" s="4"/>
      <c r="AD22" s="4"/>
      <c r="AE22" s="4" t="s">
        <v>1405</v>
      </c>
      <c r="AF22" s="4"/>
      <c r="AG22" s="4"/>
      <c r="AH22" s="4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4" t="s">
        <v>1397</v>
      </c>
      <c r="T23" s="4"/>
      <c r="U23" s="4"/>
      <c r="V23" s="4"/>
      <c r="W23" s="4">
        <v>0</v>
      </c>
      <c r="X23" s="4"/>
      <c r="Y23" s="4"/>
      <c r="Z23" s="4"/>
      <c r="AA23" s="4" t="s">
        <v>251</v>
      </c>
      <c r="AB23" s="4"/>
      <c r="AC23" s="4"/>
      <c r="AD23" s="4"/>
      <c r="AE23" s="4" t="s">
        <v>1405</v>
      </c>
      <c r="AF23" s="4"/>
      <c r="AG23" s="4"/>
      <c r="AH23" s="4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4" t="s">
        <v>1398</v>
      </c>
      <c r="T24" s="4"/>
      <c r="U24" s="4"/>
      <c r="V24" s="4"/>
      <c r="W24" s="4">
        <v>0</v>
      </c>
      <c r="X24" s="4"/>
      <c r="Y24" s="4"/>
      <c r="Z24" s="4"/>
      <c r="AA24" s="4" t="s">
        <v>251</v>
      </c>
      <c r="AB24" s="4"/>
      <c r="AC24" s="4"/>
      <c r="AD24" s="4"/>
      <c r="AE24" s="4" t="s">
        <v>1406</v>
      </c>
      <c r="AF24" s="4"/>
      <c r="AG24" s="4"/>
      <c r="AH24" s="4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4" t="s">
        <v>1399</v>
      </c>
      <c r="T25" s="4"/>
      <c r="U25" s="4"/>
      <c r="V25" s="4"/>
      <c r="W25" s="4">
        <v>0</v>
      </c>
      <c r="X25" s="4"/>
      <c r="Y25" s="4"/>
      <c r="Z25" s="4"/>
      <c r="AA25" s="4"/>
      <c r="AB25" s="4"/>
      <c r="AC25" s="4"/>
      <c r="AD25" s="4"/>
      <c r="AE25" s="4" t="s">
        <v>1407</v>
      </c>
      <c r="AF25" s="4"/>
      <c r="AG25" s="4"/>
      <c r="AH25" s="4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4" t="s">
        <v>1400</v>
      </c>
      <c r="T26" s="4"/>
      <c r="U26" s="4"/>
      <c r="V26" s="4"/>
      <c r="W26" s="4">
        <v>0</v>
      </c>
      <c r="X26" s="4"/>
      <c r="Y26" s="4"/>
      <c r="Z26" s="4"/>
      <c r="AA26" s="4" t="s">
        <v>251</v>
      </c>
      <c r="AB26" s="4"/>
      <c r="AC26" s="4"/>
      <c r="AD26" s="4"/>
      <c r="AE26" s="4" t="s">
        <v>1408</v>
      </c>
      <c r="AF26" s="4"/>
      <c r="AG26" s="4"/>
      <c r="AH26" s="4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4" t="s">
        <v>1409</v>
      </c>
      <c r="T32" s="4"/>
      <c r="U32" s="4"/>
      <c r="V32" s="4"/>
      <c r="W32" s="4" t="s">
        <v>92</v>
      </c>
      <c r="X32" s="4"/>
      <c r="Y32" s="4"/>
      <c r="Z32" s="4"/>
      <c r="AA32" s="4"/>
      <c r="AB32" s="4"/>
      <c r="AC32" s="4"/>
      <c r="AD32" s="4"/>
      <c r="AE32" s="4" t="s">
        <v>1430</v>
      </c>
      <c r="AF32" s="4"/>
      <c r="AG32" s="4"/>
      <c r="AH32" s="4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4" t="s">
        <v>1410</v>
      </c>
      <c r="T33" s="4"/>
      <c r="U33" s="4"/>
      <c r="V33" s="4"/>
      <c r="W33" s="4" t="s">
        <v>27</v>
      </c>
      <c r="X33" s="4"/>
      <c r="Y33" s="4"/>
      <c r="Z33" s="4"/>
      <c r="AA33" s="4"/>
      <c r="AB33" s="4"/>
      <c r="AC33" s="4"/>
      <c r="AD33" s="4"/>
      <c r="AE33" s="4" t="s">
        <v>1422</v>
      </c>
      <c r="AF33" s="4"/>
      <c r="AG33" s="4"/>
      <c r="AH33" s="4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4" t="s">
        <v>1411</v>
      </c>
      <c r="T34" s="4"/>
      <c r="U34" s="4"/>
      <c r="V34" s="4"/>
      <c r="W34" s="4">
        <v>0</v>
      </c>
      <c r="X34" s="4"/>
      <c r="Y34" s="4"/>
      <c r="Z34" s="4"/>
      <c r="AA34" s="4" t="s">
        <v>245</v>
      </c>
      <c r="AB34" s="4"/>
      <c r="AC34" s="4"/>
      <c r="AD34" s="4"/>
      <c r="AE34" s="4" t="s">
        <v>1423</v>
      </c>
      <c r="AF34" s="4"/>
      <c r="AG34" s="4"/>
      <c r="AH34" s="4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4" t="s">
        <v>1412</v>
      </c>
      <c r="T35" s="4"/>
      <c r="U35" s="4"/>
      <c r="V35" s="4"/>
      <c r="W35" s="4">
        <v>0.3</v>
      </c>
      <c r="X35" s="4"/>
      <c r="Y35" s="4"/>
      <c r="Z35" s="4"/>
      <c r="AA35" s="4" t="s">
        <v>245</v>
      </c>
      <c r="AB35" s="4"/>
      <c r="AC35" s="4"/>
      <c r="AD35" s="4"/>
      <c r="AE35" s="4" t="s">
        <v>1407</v>
      </c>
      <c r="AF35" s="4"/>
      <c r="AG35" s="4"/>
      <c r="AH35" s="4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32" t="s">
        <v>1413</v>
      </c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 t="s">
        <v>1414</v>
      </c>
      <c r="T37" s="2"/>
      <c r="U37" s="2"/>
      <c r="V37" s="2"/>
      <c r="W37" s="2">
        <v>0</v>
      </c>
      <c r="X37" s="2"/>
      <c r="Y37" s="2"/>
      <c r="Z37" s="2"/>
      <c r="AA37" s="2" t="s">
        <v>253</v>
      </c>
      <c r="AB37" s="2"/>
      <c r="AC37" s="2"/>
      <c r="AD37" s="2"/>
      <c r="AE37" s="2" t="s">
        <v>1424</v>
      </c>
      <c r="AF37" s="2"/>
      <c r="AG37" s="2"/>
      <c r="AH37" s="2"/>
      <c r="AI37" s="2"/>
      <c r="AJ37" s="2"/>
    </row>
    <row r="38" spans="1:36" ht="14.1" customHeight="1" x14ac:dyDescent="0.25">
      <c r="A38" s="31" t="s">
        <v>0</v>
      </c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4" t="s">
        <v>1415</v>
      </c>
      <c r="T38" s="4"/>
      <c r="U38" s="4"/>
      <c r="V38" s="4"/>
      <c r="W38" s="4" t="s">
        <v>1104</v>
      </c>
      <c r="X38" s="4"/>
      <c r="Y38" s="4"/>
      <c r="Z38" s="4"/>
      <c r="AA38" s="4" t="s">
        <v>253</v>
      </c>
      <c r="AB38" s="4"/>
      <c r="AC38" s="4"/>
      <c r="AD38" s="4"/>
      <c r="AE38" s="4" t="s">
        <v>1425</v>
      </c>
      <c r="AF38" s="4"/>
      <c r="AG38" s="4"/>
      <c r="AH38" s="4"/>
      <c r="AI38" s="4"/>
      <c r="AJ38" s="4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4" t="s">
        <v>1416</v>
      </c>
      <c r="T39" s="4"/>
      <c r="U39" s="4"/>
      <c r="V39" s="4"/>
      <c r="W39" s="4">
        <v>1</v>
      </c>
      <c r="X39" s="4"/>
      <c r="Y39" s="4"/>
      <c r="Z39" s="4"/>
      <c r="AA39" s="4"/>
      <c r="AB39" s="4"/>
      <c r="AC39" s="4"/>
      <c r="AD39" s="4"/>
      <c r="AE39" s="4" t="s">
        <v>1426</v>
      </c>
      <c r="AF39" s="4"/>
      <c r="AG39" s="4"/>
      <c r="AH39" s="4"/>
      <c r="AI39" s="4"/>
      <c r="AJ39" s="4"/>
    </row>
    <row r="40" spans="1:36" ht="14.1" customHeight="1" x14ac:dyDescent="0.25">
      <c r="A40" s="5" t="s">
        <v>1</v>
      </c>
      <c r="B40" s="5" t="str">
        <f>"N, "&amp;INDEX(rngUnitSettings,MATCH("Force",INDEX(rngUnitSettings,,1),0),2)</f>
        <v>N, tf</v>
      </c>
      <c r="C40" s="5" t="str">
        <f>"Mx, "&amp;INDEX(rngUnitSettings,MATCH("Moment",INDEX(rngUnitSettings,,1),0),2)</f>
        <v>Mx, tf*m</v>
      </c>
      <c r="D40" s="5" t="str">
        <f>"My, "&amp;INDEX(rngUnitSettings,MATCH("Moment",INDEX(rngUnitSettings,,1),0),2)</f>
        <v>My, tf*m</v>
      </c>
      <c r="E40" s="5" t="s">
        <v>5</v>
      </c>
      <c r="F40" s="5" t="s">
        <v>6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4" t="s">
        <v>1417</v>
      </c>
      <c r="T40" s="4"/>
      <c r="U40" s="4"/>
      <c r="V40" s="4"/>
      <c r="W40" s="4">
        <v>0</v>
      </c>
      <c r="X40" s="4"/>
      <c r="Y40" s="4"/>
      <c r="Z40" s="4"/>
      <c r="AA40" s="4" t="s">
        <v>245</v>
      </c>
      <c r="AB40" s="4"/>
      <c r="AC40" s="4"/>
      <c r="AD40" s="4"/>
      <c r="AE40" s="4" t="s">
        <v>1427</v>
      </c>
      <c r="AF40" s="4"/>
      <c r="AG40" s="4"/>
      <c r="AH40" s="4"/>
      <c r="AI40" s="4"/>
      <c r="AJ40" s="4"/>
    </row>
    <row r="41" spans="1:36" ht="14.1" customHeight="1" x14ac:dyDescent="0.25">
      <c r="A41" s="4">
        <v>1</v>
      </c>
      <c r="B41" s="4">
        <v>797</v>
      </c>
      <c r="C41" s="4"/>
      <c r="D41" s="4"/>
      <c r="E41" s="4" t="s">
        <v>7</v>
      </c>
      <c r="F41" s="4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4" t="s">
        <v>1418</v>
      </c>
      <c r="T41" s="4"/>
      <c r="U41" s="4"/>
      <c r="V41" s="4"/>
      <c r="W41" s="4" t="s">
        <v>1429</v>
      </c>
      <c r="X41" s="4"/>
      <c r="Y41" s="4"/>
      <c r="Z41" s="4"/>
      <c r="AA41" s="4" t="s">
        <v>1421</v>
      </c>
      <c r="AB41" s="4"/>
      <c r="AC41" s="4"/>
      <c r="AD41" s="4"/>
      <c r="AE41" s="4" t="s">
        <v>1428</v>
      </c>
      <c r="AF41" s="4"/>
      <c r="AG41" s="4"/>
      <c r="AH41" s="4"/>
      <c r="AI41" s="4"/>
      <c r="AJ41" s="4"/>
    </row>
    <row r="42" spans="1:36" ht="14.1" customHeight="1" x14ac:dyDescent="0.25">
      <c r="A42" s="4"/>
      <c r="B42" s="4"/>
      <c r="C42" s="4"/>
      <c r="D42" s="4"/>
      <c r="E42" s="4"/>
      <c r="F42" s="4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4" t="s">
        <v>1419</v>
      </c>
      <c r="T42" s="4"/>
      <c r="U42" s="4"/>
      <c r="V42" s="4"/>
      <c r="W42" s="4" t="s">
        <v>1104</v>
      </c>
      <c r="X42" s="4"/>
      <c r="Y42" s="4"/>
      <c r="Z42" s="4"/>
      <c r="AA42" s="4"/>
      <c r="AB42" s="4"/>
      <c r="AC42" s="4"/>
      <c r="AD42" s="4"/>
      <c r="AE42" s="4" t="s">
        <v>1425</v>
      </c>
      <c r="AF42" s="4"/>
      <c r="AG42" s="4"/>
      <c r="AH42" s="4"/>
      <c r="AI42" s="4"/>
      <c r="AJ42" s="4"/>
    </row>
    <row r="43" spans="1:36" ht="14.1" customHeight="1" x14ac:dyDescent="0.25">
      <c r="A43" s="4"/>
      <c r="B43" s="4"/>
      <c r="C43" s="4"/>
      <c r="D43" s="4"/>
      <c r="E43" s="4"/>
      <c r="F43" s="4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4" t="s">
        <v>1420</v>
      </c>
      <c r="T43" s="4"/>
      <c r="U43" s="4"/>
      <c r="V43" s="4"/>
      <c r="W43" s="4">
        <v>0</v>
      </c>
      <c r="X43" s="4"/>
      <c r="Y43" s="4"/>
      <c r="Z43" s="4"/>
      <c r="AA43" s="4"/>
      <c r="AB43" s="4"/>
      <c r="AC43" s="4"/>
      <c r="AD43" s="4"/>
      <c r="AE43" s="4" t="s">
        <v>1431</v>
      </c>
      <c r="AF43" s="4"/>
      <c r="AG43" s="4"/>
      <c r="AH43" s="4"/>
      <c r="AI43" s="4"/>
      <c r="AJ43" s="4"/>
    </row>
    <row r="44" spans="1:36" ht="14.1" customHeight="1" x14ac:dyDescent="0.25">
      <c r="A44" s="4"/>
      <c r="B44" s="4"/>
      <c r="C44" s="4"/>
      <c r="D44" s="4"/>
      <c r="E44" s="4"/>
      <c r="F44" s="4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</row>
    <row r="45" spans="1:36" ht="14.1" customHeight="1" x14ac:dyDescent="0.25">
      <c r="A45" s="4"/>
      <c r="B45" s="4"/>
      <c r="C45" s="4"/>
      <c r="D45" s="4"/>
      <c r="E45" s="4"/>
      <c r="F45" s="4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</row>
    <row r="46" spans="1:36" ht="14.1" customHeight="1" x14ac:dyDescent="0.25">
      <c r="A46" s="4"/>
      <c r="B46" s="4"/>
      <c r="C46" s="4"/>
      <c r="D46" s="4"/>
      <c r="E46" s="4"/>
      <c r="F46" s="4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</row>
    <row r="47" spans="1:36" ht="14.1" customHeight="1" x14ac:dyDescent="0.25">
      <c r="A47" s="4"/>
      <c r="B47" s="4"/>
      <c r="C47" s="4"/>
      <c r="D47" s="4"/>
      <c r="E47" s="4"/>
      <c r="F47" s="4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</row>
    <row r="48" spans="1:36" ht="14.1" customHeight="1" x14ac:dyDescent="0.25">
      <c r="A48" s="4"/>
      <c r="B48" s="4"/>
      <c r="C48" s="4"/>
      <c r="D48" s="4"/>
      <c r="E48" s="4"/>
      <c r="F48" s="4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</row>
    <row r="49" spans="1:36" ht="14.1" customHeight="1" x14ac:dyDescent="0.25">
      <c r="A49" s="4"/>
      <c r="B49" s="4"/>
      <c r="C49" s="4"/>
      <c r="D49" s="4"/>
      <c r="E49" s="4"/>
      <c r="F49" s="4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</row>
    <row r="50" spans="1:36" ht="14.1" customHeight="1" x14ac:dyDescent="0.25">
      <c r="A50" s="4"/>
      <c r="B50" s="4"/>
      <c r="C50" s="4"/>
      <c r="D50" s="4"/>
      <c r="E50" s="4"/>
      <c r="F50" s="4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</row>
    <row r="51" spans="1:36" x14ac:dyDescent="0.25">
      <c r="A51" s="4"/>
      <c r="B51" s="4"/>
      <c r="C51" s="4"/>
      <c r="D51" s="4"/>
      <c r="E51" s="4"/>
      <c r="F51" s="4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4"/>
      <c r="B52" s="4"/>
      <c r="C52" s="4"/>
      <c r="D52" s="4"/>
      <c r="E52" s="4"/>
      <c r="F52" s="4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4"/>
      <c r="B53" s="4"/>
      <c r="C53" s="4"/>
      <c r="D53" s="4"/>
      <c r="E53" s="4"/>
      <c r="F53" s="4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4"/>
      <c r="B54" s="4"/>
      <c r="C54" s="4"/>
      <c r="D54" s="4"/>
      <c r="E54" s="4"/>
      <c r="F54" s="4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4"/>
      <c r="B55" s="4"/>
      <c r="C55" s="4"/>
      <c r="D55" s="4"/>
      <c r="E55" s="4"/>
      <c r="F55" s="4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4"/>
      <c r="B56" s="4"/>
      <c r="C56" s="4"/>
      <c r="D56" s="4"/>
      <c r="E56" s="4"/>
      <c r="F56" s="4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4"/>
      <c r="B57" s="4"/>
      <c r="C57" s="4"/>
      <c r="D57" s="4"/>
      <c r="E57" s="4"/>
      <c r="F57" s="4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4"/>
      <c r="B58" s="4"/>
      <c r="C58" s="4"/>
      <c r="D58" s="4"/>
      <c r="E58" s="4"/>
      <c r="F58" s="4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4"/>
      <c r="B59" s="4"/>
      <c r="C59" s="4"/>
      <c r="D59" s="4"/>
      <c r="E59" s="4"/>
      <c r="F59" s="4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4"/>
      <c r="B60" s="4"/>
      <c r="C60" s="4"/>
      <c r="D60" s="4"/>
      <c r="E60" s="4"/>
      <c r="F60" s="4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C3D7733C-841E-4551-8D75-04C2F1553C8B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59DE3-6118-4AB2-9ADC-FB7CB726FEB8}">
  <sheetPr codeName="Лист4"/>
  <dimension ref="A1:AU177"/>
  <sheetViews>
    <sheetView workbookViewId="0">
      <selection activeCell="K10" sqref="K10"/>
    </sheetView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27" max="27" width="9.28515625" bestFit="1" customWidth="1"/>
    <col min="29" max="29" width="14.140625" bestFit="1" customWidth="1"/>
    <col min="34" max="34" width="12.7109375" customWidth="1"/>
  </cols>
  <sheetData>
    <row r="1" spans="1:46" x14ac:dyDescent="0.25">
      <c r="A1" s="42" t="s">
        <v>1105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</row>
    <row r="2" spans="1:46" x14ac:dyDescent="0.25">
      <c r="A2" s="34" t="s">
        <v>1032</v>
      </c>
      <c r="B2" s="34"/>
      <c r="C2" s="34"/>
      <c r="D2" s="34"/>
      <c r="E2" s="34">
        <v>1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</row>
    <row r="3" spans="1:46" x14ac:dyDescent="0.25">
      <c r="A3" s="34" t="s">
        <v>1033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</row>
    <row r="4" spans="1:46" x14ac:dyDescent="0.25">
      <c r="A4" s="34" t="s">
        <v>1034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</row>
    <row r="5" spans="1:46" x14ac:dyDescent="0.25">
      <c r="A5" s="34" t="s">
        <v>1035</v>
      </c>
      <c r="B5" s="34"/>
      <c r="C5" s="34"/>
      <c r="D5" s="34"/>
      <c r="E5" s="34">
        <v>0.2890625</v>
      </c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</row>
    <row r="6" spans="1:46" x14ac:dyDescent="0.25">
      <c r="A6" s="34" t="s">
        <v>1036</v>
      </c>
      <c r="B6" s="34"/>
      <c r="C6" s="34"/>
      <c r="D6" s="34"/>
      <c r="E6" s="34" t="s">
        <v>1037</v>
      </c>
      <c r="F6" s="34"/>
      <c r="G6" s="34"/>
      <c r="H6" s="34" t="s">
        <v>1038</v>
      </c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</row>
    <row r="7" spans="1:46" x14ac:dyDescent="0.25">
      <c r="A7" s="35"/>
      <c r="B7" s="35"/>
      <c r="C7" s="35"/>
      <c r="D7" s="35"/>
      <c r="E7" s="36" t="s">
        <v>1039</v>
      </c>
      <c r="F7" s="36"/>
      <c r="G7" s="36"/>
      <c r="H7" s="36"/>
      <c r="I7" s="36"/>
      <c r="J7" s="36"/>
      <c r="K7" s="36"/>
      <c r="L7" s="36"/>
      <c r="M7" s="36"/>
      <c r="N7" s="36"/>
      <c r="O7" s="36"/>
      <c r="P7" s="36" t="s">
        <v>1040</v>
      </c>
      <c r="Q7" s="36"/>
      <c r="R7" s="36"/>
      <c r="S7" s="36"/>
      <c r="T7" s="36"/>
      <c r="U7" s="36"/>
      <c r="V7" s="36" t="s">
        <v>1041</v>
      </c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5" t="s">
        <v>1042</v>
      </c>
    </row>
    <row r="8" spans="1:46" x14ac:dyDescent="0.25">
      <c r="A8" s="36" t="s">
        <v>11</v>
      </c>
      <c r="B8" s="36"/>
      <c r="C8" s="36"/>
      <c r="D8" s="36"/>
      <c r="E8" s="36" t="s">
        <v>1043</v>
      </c>
      <c r="F8" s="36"/>
      <c r="G8" s="36"/>
      <c r="H8" s="36"/>
      <c r="I8" s="36"/>
      <c r="J8" s="36"/>
      <c r="K8" s="36" t="s">
        <v>1044</v>
      </c>
      <c r="L8" s="36"/>
      <c r="M8" s="36"/>
      <c r="N8" s="36"/>
      <c r="O8" s="35" t="s">
        <v>1045</v>
      </c>
      <c r="P8" s="35" t="s">
        <v>1046</v>
      </c>
      <c r="Q8" s="36" t="s">
        <v>1047</v>
      </c>
      <c r="R8" s="36"/>
      <c r="S8" s="36" t="s">
        <v>1048</v>
      </c>
      <c r="T8" s="36"/>
      <c r="U8" s="35" t="s">
        <v>1045</v>
      </c>
      <c r="V8" s="36" t="s">
        <v>1043</v>
      </c>
      <c r="W8" s="36"/>
      <c r="X8" s="36"/>
      <c r="Y8" s="36"/>
      <c r="Z8" s="36"/>
      <c r="AA8" s="36"/>
      <c r="AB8" s="36" t="s">
        <v>1049</v>
      </c>
      <c r="AC8" s="36"/>
      <c r="AD8" s="36"/>
      <c r="AE8" s="36"/>
      <c r="AF8" s="36" t="s">
        <v>1050</v>
      </c>
      <c r="AG8" s="36"/>
      <c r="AH8" s="36" t="s">
        <v>1051</v>
      </c>
      <c r="AI8" s="36"/>
      <c r="AJ8" s="36"/>
      <c r="AK8" s="36" t="s">
        <v>1052</v>
      </c>
      <c r="AL8" s="36"/>
      <c r="AM8" s="36"/>
      <c r="AN8" s="36"/>
      <c r="AO8" s="36"/>
      <c r="AP8" s="35" t="s">
        <v>1053</v>
      </c>
      <c r="AQ8" s="36" t="s">
        <v>1054</v>
      </c>
      <c r="AR8" s="36"/>
      <c r="AS8" s="36"/>
      <c r="AT8" s="35" t="s">
        <v>1055</v>
      </c>
    </row>
    <row r="9" spans="1:46" x14ac:dyDescent="0.25">
      <c r="A9" s="37" t="s">
        <v>1056</v>
      </c>
      <c r="B9" s="37" t="s">
        <v>1057</v>
      </c>
      <c r="C9" s="37" t="s">
        <v>1058</v>
      </c>
      <c r="D9" s="37" t="s">
        <v>1059</v>
      </c>
      <c r="E9" s="37" t="s">
        <v>1060</v>
      </c>
      <c r="F9" s="37" t="s">
        <v>1061</v>
      </c>
      <c r="G9" s="37" t="s">
        <v>1062</v>
      </c>
      <c r="H9" s="37" t="s">
        <v>1063</v>
      </c>
      <c r="I9" s="37" t="s">
        <v>1064</v>
      </c>
      <c r="J9" s="37" t="s">
        <v>1065</v>
      </c>
      <c r="K9" s="37" t="s">
        <v>1066</v>
      </c>
      <c r="L9" s="37" t="s">
        <v>1067</v>
      </c>
      <c r="M9" s="37" t="s">
        <v>1068</v>
      </c>
      <c r="N9" s="37" t="s">
        <v>1069</v>
      </c>
      <c r="O9" s="37" t="s">
        <v>1070</v>
      </c>
      <c r="P9" s="37" t="s">
        <v>1071</v>
      </c>
      <c r="Q9" s="37" t="s">
        <v>1072</v>
      </c>
      <c r="R9" s="37" t="s">
        <v>1073</v>
      </c>
      <c r="S9" s="37" t="s">
        <v>1074</v>
      </c>
      <c r="T9" s="37" t="s">
        <v>1075</v>
      </c>
      <c r="U9" s="37" t="s">
        <v>1076</v>
      </c>
      <c r="V9" s="37" t="s">
        <v>1077</v>
      </c>
      <c r="W9" s="37" t="s">
        <v>1078</v>
      </c>
      <c r="X9" s="37" t="s">
        <v>1079</v>
      </c>
      <c r="Y9" s="37" t="s">
        <v>1080</v>
      </c>
      <c r="Z9" s="37" t="s">
        <v>1081</v>
      </c>
      <c r="AA9" s="37" t="s">
        <v>1082</v>
      </c>
      <c r="AB9" s="37" t="s">
        <v>1083</v>
      </c>
      <c r="AC9" s="37" t="s">
        <v>1084</v>
      </c>
      <c r="AD9" s="37" t="s">
        <v>1085</v>
      </c>
      <c r="AE9" s="37" t="s">
        <v>1086</v>
      </c>
      <c r="AF9" s="37" t="s">
        <v>1087</v>
      </c>
      <c r="AG9" s="37" t="s">
        <v>1088</v>
      </c>
      <c r="AH9" s="37" t="s">
        <v>1089</v>
      </c>
      <c r="AI9" s="37" t="s">
        <v>1090</v>
      </c>
      <c r="AJ9" s="37" t="s">
        <v>1091</v>
      </c>
      <c r="AK9" s="37" t="s">
        <v>1092</v>
      </c>
      <c r="AL9" s="37" t="s">
        <v>1093</v>
      </c>
      <c r="AM9" s="37" t="s">
        <v>1094</v>
      </c>
      <c r="AN9" s="37" t="s">
        <v>1095</v>
      </c>
      <c r="AO9" s="37" t="s">
        <v>1096</v>
      </c>
      <c r="AP9" s="37" t="s">
        <v>1097</v>
      </c>
      <c r="AQ9" s="37" t="s">
        <v>1098</v>
      </c>
      <c r="AR9" s="37" t="s">
        <v>1099</v>
      </c>
      <c r="AS9" s="37" t="s">
        <v>1100</v>
      </c>
      <c r="AT9" s="37" t="s">
        <v>1101</v>
      </c>
    </row>
    <row r="10" spans="1:46" x14ac:dyDescent="0.25">
      <c r="A10" s="38">
        <v>1</v>
      </c>
      <c r="B10" s="39"/>
      <c r="C10" s="38" t="s">
        <v>7</v>
      </c>
      <c r="D10" s="38" t="s">
        <v>1102</v>
      </c>
      <c r="E10" s="38">
        <v>-1.079257265272484E-3</v>
      </c>
      <c r="F10" s="38">
        <v>-1.0792572652724818E-3</v>
      </c>
      <c r="G10" s="38">
        <v>-1.079257265272484E-3</v>
      </c>
      <c r="H10" s="38">
        <v>-1.0792572652724818E-3</v>
      </c>
      <c r="I10" s="38"/>
      <c r="J10" s="38">
        <v>0</v>
      </c>
      <c r="K10" s="38">
        <v>-3.5000000000000001E-3</v>
      </c>
      <c r="L10" s="38"/>
      <c r="M10" s="38">
        <v>-2.5000000000000001E-2</v>
      </c>
      <c r="N10" s="38">
        <v>2.5000000000000001E-2</v>
      </c>
      <c r="O10" s="40">
        <f>IFERROR(ABS(K10/E10),"")</f>
        <v>3.2429709881233388</v>
      </c>
      <c r="P10" s="38" t="s">
        <v>1103</v>
      </c>
      <c r="Q10" s="38">
        <v>0</v>
      </c>
      <c r="R10" s="38"/>
      <c r="S10" s="38"/>
      <c r="T10" s="38"/>
      <c r="U10" s="40"/>
      <c r="V10" s="38" t="s">
        <v>1104</v>
      </c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 t="s">
        <v>1104</v>
      </c>
      <c r="AL10" s="38"/>
      <c r="AM10" s="38"/>
      <c r="AN10" s="38"/>
      <c r="AO10" s="38"/>
      <c r="AP10" s="38"/>
      <c r="AQ10" s="38"/>
      <c r="AR10" s="38"/>
      <c r="AS10" s="40"/>
      <c r="AT10" s="41">
        <f>IFERROR(_xlfn.AGGREGATE(15,6,CHOOSE({1,2,3},IF(O10&gt;0,O10,NA()),IF(U10&gt;0,U10,NA()),IF(AS10&gt;0,AS10,NA())),1),"")</f>
        <v>3.2429709881233388</v>
      </c>
    </row>
    <row r="11" spans="1:46" x14ac:dyDescent="0.25">
      <c r="A11" s="38"/>
      <c r="B11" s="39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40"/>
      <c r="P11" s="38"/>
      <c r="Q11" s="38"/>
      <c r="R11" s="38"/>
      <c r="S11" s="38"/>
      <c r="T11" s="38"/>
      <c r="U11" s="40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40"/>
      <c r="AT11" s="41"/>
    </row>
    <row r="12" spans="1:46" x14ac:dyDescent="0.25">
      <c r="A12" s="38"/>
      <c r="B12" s="39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40"/>
      <c r="P12" s="38"/>
      <c r="Q12" s="38"/>
      <c r="R12" s="38"/>
      <c r="S12" s="38"/>
      <c r="T12" s="38"/>
      <c r="U12" s="40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40"/>
      <c r="AT12" s="41"/>
    </row>
    <row r="13" spans="1:46" x14ac:dyDescent="0.25">
      <c r="A13" s="38"/>
      <c r="B13" s="39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40"/>
      <c r="P13" s="38"/>
      <c r="Q13" s="38"/>
      <c r="R13" s="38"/>
      <c r="S13" s="38"/>
      <c r="T13" s="38"/>
      <c r="U13" s="40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40"/>
      <c r="AT13" s="41"/>
    </row>
    <row r="14" spans="1:46" x14ac:dyDescent="0.25">
      <c r="A14" s="38"/>
      <c r="B14" s="39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40"/>
      <c r="P14" s="38"/>
      <c r="Q14" s="38"/>
      <c r="R14" s="38"/>
      <c r="S14" s="38"/>
      <c r="T14" s="38"/>
      <c r="U14" s="40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40"/>
      <c r="AT14" s="41"/>
    </row>
    <row r="15" spans="1:46" x14ac:dyDescent="0.25">
      <c r="A15" s="38"/>
      <c r="B15" s="39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40"/>
      <c r="P15" s="38"/>
      <c r="Q15" s="38"/>
      <c r="R15" s="38"/>
      <c r="S15" s="38"/>
      <c r="T15" s="38"/>
      <c r="U15" s="40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40"/>
      <c r="AT15" s="41"/>
    </row>
    <row r="16" spans="1:46" x14ac:dyDescent="0.25">
      <c r="A16" s="38"/>
      <c r="B16" s="39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40"/>
      <c r="P16" s="38"/>
      <c r="Q16" s="38"/>
      <c r="R16" s="38"/>
      <c r="S16" s="38"/>
      <c r="T16" s="38"/>
      <c r="U16" s="40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40"/>
      <c r="AT16" s="41"/>
    </row>
    <row r="17" spans="1:46" x14ac:dyDescent="0.25">
      <c r="A17" s="38"/>
      <c r="B17" s="39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40"/>
      <c r="P17" s="38"/>
      <c r="Q17" s="38"/>
      <c r="R17" s="38"/>
      <c r="S17" s="38"/>
      <c r="T17" s="38"/>
      <c r="U17" s="40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40"/>
      <c r="AT17" s="41"/>
    </row>
    <row r="18" spans="1:46" x14ac:dyDescent="0.25">
      <c r="A18" s="38"/>
      <c r="B18" s="39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40"/>
      <c r="P18" s="38"/>
      <c r="Q18" s="38"/>
      <c r="R18" s="38"/>
      <c r="S18" s="38"/>
      <c r="T18" s="38"/>
      <c r="U18" s="40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40"/>
      <c r="AT18" s="41"/>
    </row>
    <row r="19" spans="1:46" x14ac:dyDescent="0.25">
      <c r="A19" s="38"/>
      <c r="B19" s="39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40"/>
      <c r="P19" s="38"/>
      <c r="Q19" s="38"/>
      <c r="R19" s="38"/>
      <c r="S19" s="38"/>
      <c r="T19" s="38"/>
      <c r="U19" s="40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40"/>
      <c r="AT19" s="41"/>
    </row>
    <row r="20" spans="1:46" x14ac:dyDescent="0.25">
      <c r="A20" s="38"/>
      <c r="B20" s="39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40"/>
      <c r="P20" s="38"/>
      <c r="Q20" s="38"/>
      <c r="R20" s="38"/>
      <c r="S20" s="38"/>
      <c r="T20" s="38"/>
      <c r="U20" s="40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40"/>
      <c r="AT20" s="41"/>
    </row>
    <row r="21" spans="1:46" x14ac:dyDescent="0.25">
      <c r="A21" s="38"/>
      <c r="B21" s="39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40"/>
      <c r="P21" s="38"/>
      <c r="Q21" s="38"/>
      <c r="R21" s="38"/>
      <c r="S21" s="38"/>
      <c r="T21" s="38"/>
      <c r="U21" s="40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40"/>
      <c r="AT21" s="41"/>
    </row>
    <row r="22" spans="1:46" x14ac:dyDescent="0.25">
      <c r="A22" s="38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40"/>
      <c r="P22" s="38"/>
      <c r="Q22" s="38"/>
      <c r="R22" s="38"/>
      <c r="S22" s="38"/>
      <c r="T22" s="38"/>
      <c r="U22" s="40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40"/>
      <c r="AT22" s="41"/>
    </row>
    <row r="23" spans="1:46" x14ac:dyDescent="0.25">
      <c r="A23" s="38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40"/>
      <c r="P23" s="38"/>
      <c r="Q23" s="38"/>
      <c r="R23" s="38"/>
      <c r="S23" s="38"/>
      <c r="T23" s="38"/>
      <c r="U23" s="40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40"/>
      <c r="AT23" s="41"/>
    </row>
    <row r="24" spans="1:46" x14ac:dyDescent="0.25">
      <c r="A24" s="38"/>
      <c r="B24" s="39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40"/>
      <c r="P24" s="38"/>
      <c r="Q24" s="38"/>
      <c r="R24" s="38"/>
      <c r="S24" s="38"/>
      <c r="T24" s="38"/>
      <c r="U24" s="40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40"/>
      <c r="AT24" s="41"/>
    </row>
    <row r="25" spans="1:46" x14ac:dyDescent="0.25">
      <c r="A25" s="38"/>
      <c r="B25" s="39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40"/>
      <c r="P25" s="38"/>
      <c r="Q25" s="38"/>
      <c r="R25" s="38"/>
      <c r="S25" s="38"/>
      <c r="T25" s="38"/>
      <c r="U25" s="40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40"/>
      <c r="AT25" s="41"/>
    </row>
    <row r="26" spans="1:46" x14ac:dyDescent="0.25">
      <c r="A26" s="38"/>
      <c r="B26" s="39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40"/>
      <c r="P26" s="38"/>
      <c r="Q26" s="38"/>
      <c r="R26" s="38"/>
      <c r="S26" s="38"/>
      <c r="T26" s="38"/>
      <c r="U26" s="40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40"/>
      <c r="AT26" s="41"/>
    </row>
    <row r="27" spans="1:46" x14ac:dyDescent="0.25">
      <c r="A27" s="38"/>
      <c r="B27" s="39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40"/>
      <c r="P27" s="38"/>
      <c r="Q27" s="38"/>
      <c r="R27" s="38"/>
      <c r="S27" s="38"/>
      <c r="T27" s="38"/>
      <c r="U27" s="40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40"/>
      <c r="AT27" s="41"/>
    </row>
    <row r="28" spans="1:46" x14ac:dyDescent="0.25">
      <c r="A28" s="38"/>
      <c r="B28" s="39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40"/>
      <c r="P28" s="38"/>
      <c r="Q28" s="38"/>
      <c r="R28" s="38"/>
      <c r="S28" s="38"/>
      <c r="T28" s="38"/>
      <c r="U28" s="40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40"/>
      <c r="AT28" s="41"/>
    </row>
    <row r="29" spans="1:46" x14ac:dyDescent="0.25">
      <c r="A29" s="38"/>
      <c r="B29" s="39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40"/>
      <c r="P29" s="38"/>
      <c r="Q29" s="38"/>
      <c r="R29" s="38"/>
      <c r="S29" s="38"/>
      <c r="T29" s="38"/>
      <c r="U29" s="40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40"/>
      <c r="AT29" s="41"/>
    </row>
    <row r="30" spans="1:46" x14ac:dyDescent="0.25">
      <c r="A30" s="38"/>
      <c r="B30" s="39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40"/>
      <c r="P30" s="38"/>
      <c r="Q30" s="38"/>
      <c r="R30" s="38"/>
      <c r="S30" s="38"/>
      <c r="T30" s="38"/>
      <c r="U30" s="40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40"/>
      <c r="AT30" s="41"/>
    </row>
    <row r="31" spans="1:46" x14ac:dyDescent="0.25">
      <c r="A31" s="38"/>
      <c r="B31" s="39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40"/>
      <c r="P31" s="38"/>
      <c r="Q31" s="38"/>
      <c r="R31" s="38"/>
      <c r="S31" s="38"/>
      <c r="T31" s="38"/>
      <c r="U31" s="40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40"/>
      <c r="AT31" s="41"/>
    </row>
    <row r="33" spans="1:47" x14ac:dyDescent="0.25">
      <c r="A33" s="49" t="s">
        <v>1278</v>
      </c>
      <c r="B33" s="49"/>
      <c r="C33" s="49"/>
      <c r="D33" s="49"/>
      <c r="E33" s="49"/>
      <c r="F33" s="49"/>
      <c r="I33" s="49" t="s">
        <v>1274</v>
      </c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Z33" s="49" t="s">
        <v>1348</v>
      </c>
      <c r="AA33" s="49"/>
      <c r="AB33" s="49"/>
      <c r="AC33" s="49"/>
      <c r="AD33" s="49"/>
      <c r="AE33" s="49"/>
      <c r="AH33" s="49" t="s">
        <v>571</v>
      </c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</row>
    <row r="34" spans="1:47" x14ac:dyDescent="0.25">
      <c r="A34" s="46" t="s">
        <v>1106</v>
      </c>
      <c r="B34" s="45" t="s">
        <v>1275</v>
      </c>
      <c r="C34" s="45" t="s">
        <v>1107</v>
      </c>
      <c r="D34" s="45" t="s">
        <v>238</v>
      </c>
      <c r="E34" s="45" t="s">
        <v>1276</v>
      </c>
      <c r="F34" s="45" t="s">
        <v>1277</v>
      </c>
      <c r="I34" s="46" t="s">
        <v>1106</v>
      </c>
      <c r="J34" s="45" t="s">
        <v>1107</v>
      </c>
      <c r="K34" s="45" t="s">
        <v>1108</v>
      </c>
      <c r="L34" s="45" t="s">
        <v>1109</v>
      </c>
      <c r="M34" s="45" t="s">
        <v>1110</v>
      </c>
      <c r="N34" s="45" t="s">
        <v>1111</v>
      </c>
      <c r="O34" s="45" t="s">
        <v>1112</v>
      </c>
      <c r="P34" s="45" t="s">
        <v>1113</v>
      </c>
      <c r="Q34" s="45" t="s">
        <v>1114</v>
      </c>
      <c r="R34" s="45" t="s">
        <v>1115</v>
      </c>
      <c r="S34" s="45" t="s">
        <v>1116</v>
      </c>
      <c r="T34" s="45" t="s">
        <v>1117</v>
      </c>
      <c r="U34" s="45" t="s">
        <v>1118</v>
      </c>
      <c r="V34" s="45" t="s">
        <v>1119</v>
      </c>
      <c r="W34" s="45" t="s">
        <v>6</v>
      </c>
      <c r="Z34" s="46" t="s">
        <v>1106</v>
      </c>
      <c r="AA34" s="45" t="s">
        <v>1275</v>
      </c>
      <c r="AB34" s="45" t="s">
        <v>1279</v>
      </c>
      <c r="AC34" s="45" t="s">
        <v>1280</v>
      </c>
      <c r="AD34" s="45" t="s">
        <v>1281</v>
      </c>
      <c r="AE34" s="45" t="s">
        <v>6</v>
      </c>
      <c r="AH34" s="46" t="s">
        <v>1106</v>
      </c>
      <c r="AI34" s="45" t="s">
        <v>1349</v>
      </c>
      <c r="AJ34" s="45" t="s">
        <v>1350</v>
      </c>
      <c r="AK34" s="45" t="s">
        <v>1351</v>
      </c>
      <c r="AL34" s="45" t="s">
        <v>1352</v>
      </c>
      <c r="AM34" s="45" t="s">
        <v>1353</v>
      </c>
      <c r="AN34" s="45" t="s">
        <v>1354</v>
      </c>
      <c r="AO34" s="45" t="s">
        <v>1355</v>
      </c>
      <c r="AP34" s="45" t="s">
        <v>1356</v>
      </c>
      <c r="AQ34" s="45" t="s">
        <v>285</v>
      </c>
      <c r="AR34" s="45" t="s">
        <v>1357</v>
      </c>
      <c r="AS34" s="45" t="s">
        <v>1280</v>
      </c>
      <c r="AT34" s="45" t="s">
        <v>1281</v>
      </c>
      <c r="AU34" s="45" t="s">
        <v>6</v>
      </c>
    </row>
    <row r="35" spans="1:47" x14ac:dyDescent="0.25">
      <c r="A35" s="47">
        <v>46258.870011574072</v>
      </c>
      <c r="B35" s="44">
        <v>1</v>
      </c>
      <c r="C35" s="44" t="s">
        <v>1120</v>
      </c>
      <c r="D35" s="44">
        <v>-1.0792572652724818E-3</v>
      </c>
      <c r="E35" s="44">
        <v>-11.152325074482313</v>
      </c>
      <c r="F35" s="48" t="s">
        <v>269</v>
      </c>
      <c r="I35" s="47">
        <v>46258.870011574072</v>
      </c>
      <c r="J35" s="44" t="s">
        <v>1120</v>
      </c>
      <c r="K35" s="44" t="s">
        <v>158</v>
      </c>
      <c r="L35" s="44">
        <v>25</v>
      </c>
      <c r="M35" s="44">
        <v>25</v>
      </c>
      <c r="N35" s="44">
        <v>2500</v>
      </c>
      <c r="O35" s="44" t="s">
        <v>1121</v>
      </c>
      <c r="P35" s="44">
        <v>50</v>
      </c>
      <c r="Q35" s="44">
        <v>50</v>
      </c>
      <c r="R35" s="44"/>
      <c r="S35" s="44">
        <v>0</v>
      </c>
      <c r="T35" s="44">
        <v>0</v>
      </c>
      <c r="U35" s="44">
        <v>0</v>
      </c>
      <c r="V35" s="44">
        <v>0</v>
      </c>
      <c r="W35" s="48" t="s">
        <v>1122</v>
      </c>
      <c r="Z35" s="47">
        <v>46258.870011574072</v>
      </c>
      <c r="AA35" s="44" t="s">
        <v>1282</v>
      </c>
      <c r="AB35" s="44" t="s">
        <v>1283</v>
      </c>
      <c r="AC35" s="44">
        <v>0</v>
      </c>
      <c r="AD35" s="44" t="s">
        <v>245</v>
      </c>
      <c r="AE35" s="48" t="s">
        <v>1284</v>
      </c>
      <c r="AH35" s="47">
        <v>46258.870011574072</v>
      </c>
      <c r="AI35" s="44" t="s">
        <v>1358</v>
      </c>
      <c r="AJ35" s="44" t="s">
        <v>1359</v>
      </c>
      <c r="AK35" s="44">
        <v>0</v>
      </c>
      <c r="AL35" s="44">
        <v>0</v>
      </c>
      <c r="AM35" s="44">
        <v>600</v>
      </c>
      <c r="AN35" s="44">
        <v>0</v>
      </c>
      <c r="AO35" s="44">
        <v>0</v>
      </c>
      <c r="AP35" s="44">
        <v>0</v>
      </c>
      <c r="AQ35" s="44">
        <v>0</v>
      </c>
      <c r="AR35" s="44"/>
      <c r="AS35" s="44"/>
      <c r="AT35" s="44"/>
      <c r="AU35" s="48" t="s">
        <v>1360</v>
      </c>
    </row>
    <row r="36" spans="1:47" x14ac:dyDescent="0.25">
      <c r="A36" s="47">
        <v>46258.870011574072</v>
      </c>
      <c r="B36" s="44">
        <v>1</v>
      </c>
      <c r="C36" s="44" t="s">
        <v>1123</v>
      </c>
      <c r="D36" s="44">
        <v>-1.0792572652724818E-3</v>
      </c>
      <c r="E36" s="44">
        <v>-11.152325074482313</v>
      </c>
      <c r="F36" s="48" t="s">
        <v>269</v>
      </c>
      <c r="I36" s="47">
        <v>46258.870011574072</v>
      </c>
      <c r="J36" s="44" t="s">
        <v>1123</v>
      </c>
      <c r="K36" s="44" t="s">
        <v>158</v>
      </c>
      <c r="L36" s="44">
        <v>75</v>
      </c>
      <c r="M36" s="44">
        <v>25</v>
      </c>
      <c r="N36" s="44">
        <v>2500</v>
      </c>
      <c r="O36" s="44" t="s">
        <v>1121</v>
      </c>
      <c r="P36" s="44">
        <v>50</v>
      </c>
      <c r="Q36" s="44">
        <v>50</v>
      </c>
      <c r="R36" s="44"/>
      <c r="S36" s="44">
        <v>0</v>
      </c>
      <c r="T36" s="44">
        <v>0</v>
      </c>
      <c r="U36" s="44">
        <v>0</v>
      </c>
      <c r="V36" s="44">
        <v>0</v>
      </c>
      <c r="W36" s="48" t="s">
        <v>1122</v>
      </c>
      <c r="Z36" s="47">
        <v>46258.870011574072</v>
      </c>
      <c r="AA36" s="44" t="s">
        <v>1282</v>
      </c>
      <c r="AB36" s="44" t="s">
        <v>1285</v>
      </c>
      <c r="AC36" s="44">
        <v>600</v>
      </c>
      <c r="AD36" s="44" t="s">
        <v>245</v>
      </c>
      <c r="AE36" s="48" t="s">
        <v>1286</v>
      </c>
      <c r="AH36" s="47">
        <v>46258.870011574072</v>
      </c>
      <c r="AI36" s="44" t="s">
        <v>1358</v>
      </c>
      <c r="AJ36" s="44" t="s">
        <v>1361</v>
      </c>
      <c r="AK36" s="44">
        <v>600</v>
      </c>
      <c r="AL36" s="44">
        <v>0</v>
      </c>
      <c r="AM36" s="44">
        <v>600</v>
      </c>
      <c r="AN36" s="44">
        <v>250</v>
      </c>
      <c r="AO36" s="44">
        <v>0</v>
      </c>
      <c r="AP36" s="44">
        <v>0</v>
      </c>
      <c r="AQ36" s="44">
        <v>0</v>
      </c>
      <c r="AR36" s="44"/>
      <c r="AS36" s="44"/>
      <c r="AT36" s="44"/>
      <c r="AU36" s="48" t="s">
        <v>1360</v>
      </c>
    </row>
    <row r="37" spans="1:47" x14ac:dyDescent="0.25">
      <c r="A37" s="47">
        <v>46258.870011574072</v>
      </c>
      <c r="B37" s="44">
        <v>1</v>
      </c>
      <c r="C37" s="44" t="s">
        <v>1124</v>
      </c>
      <c r="D37" s="44">
        <v>-1.0792572652724821E-3</v>
      </c>
      <c r="E37" s="44">
        <v>-11.152325074482315</v>
      </c>
      <c r="F37" s="48" t="s">
        <v>269</v>
      </c>
      <c r="I37" s="47">
        <v>46258.870011574072</v>
      </c>
      <c r="J37" s="44" t="s">
        <v>1124</v>
      </c>
      <c r="K37" s="44" t="s">
        <v>158</v>
      </c>
      <c r="L37" s="44">
        <v>125</v>
      </c>
      <c r="M37" s="44">
        <v>25</v>
      </c>
      <c r="N37" s="44">
        <v>2500</v>
      </c>
      <c r="O37" s="44" t="s">
        <v>1121</v>
      </c>
      <c r="P37" s="44">
        <v>50</v>
      </c>
      <c r="Q37" s="44">
        <v>50</v>
      </c>
      <c r="R37" s="44"/>
      <c r="S37" s="44">
        <v>0</v>
      </c>
      <c r="T37" s="44">
        <v>0</v>
      </c>
      <c r="U37" s="44">
        <v>0</v>
      </c>
      <c r="V37" s="44">
        <v>0</v>
      </c>
      <c r="W37" s="48" t="s">
        <v>1122</v>
      </c>
      <c r="Z37" s="47">
        <v>46258.870011574072</v>
      </c>
      <c r="AA37" s="44" t="s">
        <v>1282</v>
      </c>
      <c r="AB37" s="44" t="s">
        <v>1287</v>
      </c>
      <c r="AC37" s="44">
        <v>0</v>
      </c>
      <c r="AD37" s="44" t="s">
        <v>245</v>
      </c>
      <c r="AE37" s="48" t="s">
        <v>1288</v>
      </c>
      <c r="AH37" s="47">
        <v>46258.870011574072</v>
      </c>
      <c r="AI37" s="44" t="s">
        <v>1358</v>
      </c>
      <c r="AJ37" s="44" t="s">
        <v>1362</v>
      </c>
      <c r="AK37" s="44">
        <v>600</v>
      </c>
      <c r="AL37" s="44">
        <v>250</v>
      </c>
      <c r="AM37" s="44">
        <v>250</v>
      </c>
      <c r="AN37" s="44">
        <v>250</v>
      </c>
      <c r="AO37" s="44">
        <v>0</v>
      </c>
      <c r="AP37" s="44">
        <v>0</v>
      </c>
      <c r="AQ37" s="44">
        <v>0</v>
      </c>
      <c r="AR37" s="44"/>
      <c r="AS37" s="44"/>
      <c r="AT37" s="44"/>
      <c r="AU37" s="48" t="s">
        <v>1360</v>
      </c>
    </row>
    <row r="38" spans="1:47" x14ac:dyDescent="0.25">
      <c r="A38" s="47">
        <v>46258.870011574072</v>
      </c>
      <c r="B38" s="44">
        <v>1</v>
      </c>
      <c r="C38" s="44" t="s">
        <v>1125</v>
      </c>
      <c r="D38" s="44">
        <v>-1.0792572652724823E-3</v>
      </c>
      <c r="E38" s="44">
        <v>-11.152325074482317</v>
      </c>
      <c r="F38" s="48" t="s">
        <v>269</v>
      </c>
      <c r="I38" s="47">
        <v>46258.870011574072</v>
      </c>
      <c r="J38" s="44" t="s">
        <v>1125</v>
      </c>
      <c r="K38" s="44" t="s">
        <v>158</v>
      </c>
      <c r="L38" s="44">
        <v>175</v>
      </c>
      <c r="M38" s="44">
        <v>25</v>
      </c>
      <c r="N38" s="44">
        <v>2500</v>
      </c>
      <c r="O38" s="44" t="s">
        <v>1121</v>
      </c>
      <c r="P38" s="44">
        <v>50</v>
      </c>
      <c r="Q38" s="44">
        <v>50</v>
      </c>
      <c r="R38" s="44"/>
      <c r="S38" s="44">
        <v>0</v>
      </c>
      <c r="T38" s="44">
        <v>0</v>
      </c>
      <c r="U38" s="44">
        <v>0</v>
      </c>
      <c r="V38" s="44">
        <v>0</v>
      </c>
      <c r="W38" s="48" t="s">
        <v>1122</v>
      </c>
      <c r="Z38" s="47">
        <v>46258.870011574072</v>
      </c>
      <c r="AA38" s="44" t="s">
        <v>1282</v>
      </c>
      <c r="AB38" s="44" t="s">
        <v>1289</v>
      </c>
      <c r="AC38" s="44">
        <v>800</v>
      </c>
      <c r="AD38" s="44" t="s">
        <v>245</v>
      </c>
      <c r="AE38" s="48" t="s">
        <v>1290</v>
      </c>
      <c r="AH38" s="47">
        <v>46258.870011574072</v>
      </c>
      <c r="AI38" s="44" t="s">
        <v>1358</v>
      </c>
      <c r="AJ38" s="44" t="s">
        <v>1363</v>
      </c>
      <c r="AK38" s="44">
        <v>250</v>
      </c>
      <c r="AL38" s="44">
        <v>250</v>
      </c>
      <c r="AM38" s="44">
        <v>250</v>
      </c>
      <c r="AN38" s="44">
        <v>800</v>
      </c>
      <c r="AO38" s="44">
        <v>0</v>
      </c>
      <c r="AP38" s="44">
        <v>0</v>
      </c>
      <c r="AQ38" s="44">
        <v>0</v>
      </c>
      <c r="AR38" s="44"/>
      <c r="AS38" s="44"/>
      <c r="AT38" s="44"/>
      <c r="AU38" s="48" t="s">
        <v>1360</v>
      </c>
    </row>
    <row r="39" spans="1:47" x14ac:dyDescent="0.25">
      <c r="A39" s="47">
        <v>46258.870011574072</v>
      </c>
      <c r="B39" s="44">
        <v>1</v>
      </c>
      <c r="C39" s="44" t="s">
        <v>1126</v>
      </c>
      <c r="D39" s="44">
        <v>-1.0792572652724825E-3</v>
      </c>
      <c r="E39" s="44">
        <v>-11.152325074482318</v>
      </c>
      <c r="F39" s="48" t="s">
        <v>269</v>
      </c>
      <c r="I39" s="47">
        <v>46258.870011574072</v>
      </c>
      <c r="J39" s="44" t="s">
        <v>1126</v>
      </c>
      <c r="K39" s="44" t="s">
        <v>158</v>
      </c>
      <c r="L39" s="44">
        <v>225</v>
      </c>
      <c r="M39" s="44">
        <v>25</v>
      </c>
      <c r="N39" s="44">
        <v>2500</v>
      </c>
      <c r="O39" s="44" t="s">
        <v>1121</v>
      </c>
      <c r="P39" s="44">
        <v>50</v>
      </c>
      <c r="Q39" s="44">
        <v>50</v>
      </c>
      <c r="R39" s="44"/>
      <c r="S39" s="44">
        <v>0</v>
      </c>
      <c r="T39" s="44">
        <v>0</v>
      </c>
      <c r="U39" s="44">
        <v>0</v>
      </c>
      <c r="V39" s="44">
        <v>0</v>
      </c>
      <c r="W39" s="48" t="s">
        <v>1122</v>
      </c>
      <c r="Z39" s="47">
        <v>46258.870011574072</v>
      </c>
      <c r="AA39" s="44" t="s">
        <v>1282</v>
      </c>
      <c r="AB39" s="44" t="s">
        <v>31</v>
      </c>
      <c r="AC39" s="44" t="s">
        <v>32</v>
      </c>
      <c r="AD39" s="44" t="s">
        <v>28</v>
      </c>
      <c r="AE39" s="48" t="s">
        <v>1291</v>
      </c>
      <c r="AH39" s="47">
        <v>46258.870011574072</v>
      </c>
      <c r="AI39" s="44" t="s">
        <v>1358</v>
      </c>
      <c r="AJ39" s="44" t="s">
        <v>1364</v>
      </c>
      <c r="AK39" s="44">
        <v>250</v>
      </c>
      <c r="AL39" s="44">
        <v>800</v>
      </c>
      <c r="AM39" s="44">
        <v>0</v>
      </c>
      <c r="AN39" s="44">
        <v>800</v>
      </c>
      <c r="AO39" s="44">
        <v>0</v>
      </c>
      <c r="AP39" s="44">
        <v>0</v>
      </c>
      <c r="AQ39" s="44">
        <v>0</v>
      </c>
      <c r="AR39" s="44"/>
      <c r="AS39" s="44"/>
      <c r="AT39" s="44"/>
      <c r="AU39" s="48" t="s">
        <v>1360</v>
      </c>
    </row>
    <row r="40" spans="1:47" x14ac:dyDescent="0.25">
      <c r="A40" s="47">
        <v>46258.870011574072</v>
      </c>
      <c r="B40" s="44">
        <v>1</v>
      </c>
      <c r="C40" s="44" t="s">
        <v>1127</v>
      </c>
      <c r="D40" s="44">
        <v>-1.0792572652724827E-3</v>
      </c>
      <c r="E40" s="44">
        <v>-11.152325074482322</v>
      </c>
      <c r="F40" s="48" t="s">
        <v>269</v>
      </c>
      <c r="I40" s="47">
        <v>46258.870011574072</v>
      </c>
      <c r="J40" s="44" t="s">
        <v>1127</v>
      </c>
      <c r="K40" s="44" t="s">
        <v>158</v>
      </c>
      <c r="L40" s="44">
        <v>275</v>
      </c>
      <c r="M40" s="44">
        <v>25</v>
      </c>
      <c r="N40" s="44">
        <v>2500</v>
      </c>
      <c r="O40" s="44" t="s">
        <v>1121</v>
      </c>
      <c r="P40" s="44">
        <v>50</v>
      </c>
      <c r="Q40" s="44">
        <v>50</v>
      </c>
      <c r="R40" s="44"/>
      <c r="S40" s="44">
        <v>0</v>
      </c>
      <c r="T40" s="44">
        <v>0</v>
      </c>
      <c r="U40" s="44">
        <v>0</v>
      </c>
      <c r="V40" s="44">
        <v>0</v>
      </c>
      <c r="W40" s="48" t="s">
        <v>1122</v>
      </c>
      <c r="Z40" s="47">
        <v>46258.870011574072</v>
      </c>
      <c r="AA40" s="44" t="s">
        <v>1282</v>
      </c>
      <c r="AB40" s="44" t="s">
        <v>1292</v>
      </c>
      <c r="AC40" s="44">
        <v>214.06064630716659</v>
      </c>
      <c r="AD40" s="44" t="s">
        <v>245</v>
      </c>
      <c r="AE40" s="48" t="s">
        <v>1293</v>
      </c>
      <c r="AH40" s="47">
        <v>46258.870011574072</v>
      </c>
      <c r="AI40" s="44" t="s">
        <v>1358</v>
      </c>
      <c r="AJ40" s="44" t="s">
        <v>1365</v>
      </c>
      <c r="AK40" s="44">
        <v>0</v>
      </c>
      <c r="AL40" s="44">
        <v>800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/>
      <c r="AS40" s="44"/>
      <c r="AT40" s="44"/>
      <c r="AU40" s="48" t="s">
        <v>1360</v>
      </c>
    </row>
    <row r="41" spans="1:47" x14ac:dyDescent="0.25">
      <c r="A41" s="47">
        <v>46258.870011574072</v>
      </c>
      <c r="B41" s="44">
        <v>1</v>
      </c>
      <c r="C41" s="44" t="s">
        <v>1128</v>
      </c>
      <c r="D41" s="44">
        <v>-1.0792572652724829E-3</v>
      </c>
      <c r="E41" s="44">
        <v>-11.152325074482324</v>
      </c>
      <c r="F41" s="48" t="s">
        <v>269</v>
      </c>
      <c r="I41" s="47">
        <v>46258.870011574072</v>
      </c>
      <c r="J41" s="44" t="s">
        <v>1128</v>
      </c>
      <c r="K41" s="44" t="s">
        <v>158</v>
      </c>
      <c r="L41" s="44">
        <v>325</v>
      </c>
      <c r="M41" s="44">
        <v>25</v>
      </c>
      <c r="N41" s="44">
        <v>2500</v>
      </c>
      <c r="O41" s="44" t="s">
        <v>1121</v>
      </c>
      <c r="P41" s="44">
        <v>50</v>
      </c>
      <c r="Q41" s="44">
        <v>50</v>
      </c>
      <c r="R41" s="44"/>
      <c r="S41" s="44">
        <v>0</v>
      </c>
      <c r="T41" s="44">
        <v>0</v>
      </c>
      <c r="U41" s="44">
        <v>0</v>
      </c>
      <c r="V41" s="44">
        <v>0</v>
      </c>
      <c r="W41" s="48" t="s">
        <v>1122</v>
      </c>
      <c r="Z41" s="47">
        <v>46258.870011574072</v>
      </c>
      <c r="AA41" s="44" t="s">
        <v>1282</v>
      </c>
      <c r="AB41" s="44" t="s">
        <v>1294</v>
      </c>
      <c r="AC41" s="44">
        <v>321.4328084407623</v>
      </c>
      <c r="AD41" s="44" t="s">
        <v>245</v>
      </c>
      <c r="AE41" s="48" t="s">
        <v>1293</v>
      </c>
      <c r="AH41" s="47">
        <v>46258.870011574072</v>
      </c>
      <c r="AI41" s="44" t="s">
        <v>1366</v>
      </c>
      <c r="AJ41" s="44" t="s">
        <v>1367</v>
      </c>
      <c r="AK41" s="44">
        <v>0</v>
      </c>
      <c r="AL41" s="44">
        <v>0</v>
      </c>
      <c r="AM41" s="44">
        <v>600</v>
      </c>
      <c r="AN41" s="44">
        <v>0</v>
      </c>
      <c r="AO41" s="44">
        <v>0</v>
      </c>
      <c r="AP41" s="44">
        <v>-1</v>
      </c>
      <c r="AQ41" s="44">
        <v>0</v>
      </c>
      <c r="AR41" s="44" t="s">
        <v>1368</v>
      </c>
      <c r="AS41" s="44">
        <v>600</v>
      </c>
      <c r="AT41" s="44" t="s">
        <v>245</v>
      </c>
      <c r="AU41" s="48" t="s">
        <v>1369</v>
      </c>
    </row>
    <row r="42" spans="1:47" x14ac:dyDescent="0.25">
      <c r="A42" s="47">
        <v>46258.870011574072</v>
      </c>
      <c r="B42" s="44">
        <v>1</v>
      </c>
      <c r="C42" s="44" t="s">
        <v>1129</v>
      </c>
      <c r="D42" s="44">
        <v>-1.0792572652724831E-3</v>
      </c>
      <c r="E42" s="44">
        <v>-11.152325074482325</v>
      </c>
      <c r="F42" s="48" t="s">
        <v>269</v>
      </c>
      <c r="I42" s="47">
        <v>46258.870011574072</v>
      </c>
      <c r="J42" s="44" t="s">
        <v>1129</v>
      </c>
      <c r="K42" s="44" t="s">
        <v>158</v>
      </c>
      <c r="L42" s="44">
        <v>375</v>
      </c>
      <c r="M42" s="44">
        <v>25</v>
      </c>
      <c r="N42" s="44">
        <v>2500</v>
      </c>
      <c r="O42" s="44" t="s">
        <v>1121</v>
      </c>
      <c r="P42" s="44">
        <v>50</v>
      </c>
      <c r="Q42" s="44">
        <v>50</v>
      </c>
      <c r="R42" s="44"/>
      <c r="S42" s="44">
        <v>0</v>
      </c>
      <c r="T42" s="44">
        <v>0</v>
      </c>
      <c r="U42" s="44">
        <v>0</v>
      </c>
      <c r="V42" s="44">
        <v>0</v>
      </c>
      <c r="W42" s="48" t="s">
        <v>1122</v>
      </c>
      <c r="Z42" s="47">
        <v>46258.870011574072</v>
      </c>
      <c r="AA42" s="44" t="s">
        <v>1282</v>
      </c>
      <c r="AB42" s="44" t="s">
        <v>1295</v>
      </c>
      <c r="AC42" s="44">
        <v>1.1298732995047847</v>
      </c>
      <c r="AD42" s="44" t="s">
        <v>1296</v>
      </c>
      <c r="AE42" s="48" t="s">
        <v>1297</v>
      </c>
      <c r="AH42" s="47">
        <v>46258.870011574072</v>
      </c>
      <c r="AI42" s="44" t="s">
        <v>1366</v>
      </c>
      <c r="AJ42" s="44" t="s">
        <v>1370</v>
      </c>
      <c r="AK42" s="44">
        <v>0</v>
      </c>
      <c r="AL42" s="44">
        <v>0</v>
      </c>
      <c r="AM42" s="44">
        <v>0</v>
      </c>
      <c r="AN42" s="44">
        <v>800</v>
      </c>
      <c r="AO42" s="44">
        <v>-1</v>
      </c>
      <c r="AP42" s="44">
        <v>0</v>
      </c>
      <c r="AQ42" s="44">
        <v>0</v>
      </c>
      <c r="AR42" s="44" t="s">
        <v>1371</v>
      </c>
      <c r="AS42" s="44">
        <v>800</v>
      </c>
      <c r="AT42" s="44" t="s">
        <v>245</v>
      </c>
      <c r="AU42" s="48" t="s">
        <v>1372</v>
      </c>
    </row>
    <row r="43" spans="1:47" x14ac:dyDescent="0.25">
      <c r="A43" s="47">
        <v>46258.870011574072</v>
      </c>
      <c r="B43" s="44">
        <v>1</v>
      </c>
      <c r="C43" s="44" t="s">
        <v>1130</v>
      </c>
      <c r="D43" s="44">
        <v>-1.0792572652724834E-3</v>
      </c>
      <c r="E43" s="44">
        <v>-11.152325074482327</v>
      </c>
      <c r="F43" s="48" t="s">
        <v>269</v>
      </c>
      <c r="I43" s="47">
        <v>46258.870011574072</v>
      </c>
      <c r="J43" s="44" t="s">
        <v>1130</v>
      </c>
      <c r="K43" s="44" t="s">
        <v>158</v>
      </c>
      <c r="L43" s="44">
        <v>425</v>
      </c>
      <c r="M43" s="44">
        <v>25</v>
      </c>
      <c r="N43" s="44">
        <v>2500</v>
      </c>
      <c r="O43" s="44" t="s">
        <v>1121</v>
      </c>
      <c r="P43" s="44">
        <v>50</v>
      </c>
      <c r="Q43" s="44">
        <v>50</v>
      </c>
      <c r="R43" s="44"/>
      <c r="S43" s="44">
        <v>0</v>
      </c>
      <c r="T43" s="44">
        <v>0</v>
      </c>
      <c r="U43" s="44">
        <v>0</v>
      </c>
      <c r="V43" s="44">
        <v>0</v>
      </c>
      <c r="W43" s="48" t="s">
        <v>1122</v>
      </c>
      <c r="Z43" s="47">
        <v>46258.870011574072</v>
      </c>
      <c r="AA43" s="44" t="s">
        <v>1282</v>
      </c>
      <c r="AB43" s="44" t="s">
        <v>1298</v>
      </c>
      <c r="AC43" s="44">
        <v>467597212522820.94</v>
      </c>
      <c r="AD43" s="44" t="s">
        <v>1299</v>
      </c>
      <c r="AE43" s="48" t="s">
        <v>1300</v>
      </c>
      <c r="AH43" s="47">
        <v>46258.870011574072</v>
      </c>
      <c r="AI43" s="44" t="s">
        <v>1366</v>
      </c>
      <c r="AJ43" s="44" t="s">
        <v>1373</v>
      </c>
      <c r="AK43" s="44">
        <v>0</v>
      </c>
      <c r="AL43" s="44">
        <v>800</v>
      </c>
      <c r="AM43" s="44">
        <v>250</v>
      </c>
      <c r="AN43" s="44">
        <v>800</v>
      </c>
      <c r="AO43" s="44">
        <v>0</v>
      </c>
      <c r="AP43" s="44">
        <v>1</v>
      </c>
      <c r="AQ43" s="44">
        <v>0</v>
      </c>
      <c r="AR43" s="44" t="s">
        <v>1374</v>
      </c>
      <c r="AS43" s="44">
        <v>250</v>
      </c>
      <c r="AT43" s="44" t="s">
        <v>245</v>
      </c>
      <c r="AU43" s="48" t="s">
        <v>1375</v>
      </c>
    </row>
    <row r="44" spans="1:47" x14ac:dyDescent="0.25">
      <c r="A44" s="47">
        <v>46258.870011574072</v>
      </c>
      <c r="B44" s="44">
        <v>1</v>
      </c>
      <c r="C44" s="44" t="s">
        <v>1131</v>
      </c>
      <c r="D44" s="44">
        <v>-1.0792572652724836E-3</v>
      </c>
      <c r="E44" s="44">
        <v>-11.152325074482331</v>
      </c>
      <c r="F44" s="48" t="s">
        <v>269</v>
      </c>
      <c r="I44" s="47">
        <v>46258.870011574072</v>
      </c>
      <c r="J44" s="44" t="s">
        <v>1131</v>
      </c>
      <c r="K44" s="44" t="s">
        <v>158</v>
      </c>
      <c r="L44" s="44">
        <v>475</v>
      </c>
      <c r="M44" s="44">
        <v>25</v>
      </c>
      <c r="N44" s="44">
        <v>2500</v>
      </c>
      <c r="O44" s="44" t="s">
        <v>1121</v>
      </c>
      <c r="P44" s="44">
        <v>50</v>
      </c>
      <c r="Q44" s="44">
        <v>50</v>
      </c>
      <c r="R44" s="44"/>
      <c r="S44" s="44">
        <v>0</v>
      </c>
      <c r="T44" s="44">
        <v>0</v>
      </c>
      <c r="U44" s="44">
        <v>0</v>
      </c>
      <c r="V44" s="44">
        <v>0</v>
      </c>
      <c r="W44" s="48" t="s">
        <v>1122</v>
      </c>
      <c r="Z44" s="47">
        <v>46258.870011574072</v>
      </c>
      <c r="AA44" s="44" t="s">
        <v>1282</v>
      </c>
      <c r="AB44" s="44" t="s">
        <v>1301</v>
      </c>
      <c r="AC44" s="44">
        <v>139339388888754.81</v>
      </c>
      <c r="AD44" s="44" t="s">
        <v>1299</v>
      </c>
      <c r="AE44" s="48" t="s">
        <v>1302</v>
      </c>
      <c r="AH44" s="47">
        <v>46258.870011574072</v>
      </c>
      <c r="AI44" s="44" t="s">
        <v>1366</v>
      </c>
      <c r="AJ44" s="44" t="s">
        <v>1376</v>
      </c>
      <c r="AK44" s="44">
        <v>600</v>
      </c>
      <c r="AL44" s="44">
        <v>0</v>
      </c>
      <c r="AM44" s="44">
        <v>600</v>
      </c>
      <c r="AN44" s="44">
        <v>250</v>
      </c>
      <c r="AO44" s="44">
        <v>1</v>
      </c>
      <c r="AP44" s="44">
        <v>0</v>
      </c>
      <c r="AQ44" s="44">
        <v>0</v>
      </c>
      <c r="AR44" s="44" t="s">
        <v>1377</v>
      </c>
      <c r="AS44" s="44">
        <v>250</v>
      </c>
      <c r="AT44" s="44" t="s">
        <v>245</v>
      </c>
      <c r="AU44" s="48" t="s">
        <v>1378</v>
      </c>
    </row>
    <row r="45" spans="1:47" x14ac:dyDescent="0.25">
      <c r="A45" s="47">
        <v>46258.870011574072</v>
      </c>
      <c r="B45" s="44">
        <v>1</v>
      </c>
      <c r="C45" s="44" t="s">
        <v>1132</v>
      </c>
      <c r="D45" s="44">
        <v>-1.0792572652724838E-3</v>
      </c>
      <c r="E45" s="44">
        <v>-11.152325074482333</v>
      </c>
      <c r="F45" s="48" t="s">
        <v>269</v>
      </c>
      <c r="I45" s="47">
        <v>46258.870011574072</v>
      </c>
      <c r="J45" s="44" t="s">
        <v>1132</v>
      </c>
      <c r="K45" s="44" t="s">
        <v>158</v>
      </c>
      <c r="L45" s="44">
        <v>525</v>
      </c>
      <c r="M45" s="44">
        <v>25</v>
      </c>
      <c r="N45" s="44">
        <v>2500</v>
      </c>
      <c r="O45" s="44" t="s">
        <v>1121</v>
      </c>
      <c r="P45" s="44">
        <v>50</v>
      </c>
      <c r="Q45" s="44">
        <v>50</v>
      </c>
      <c r="R45" s="44"/>
      <c r="S45" s="44">
        <v>0</v>
      </c>
      <c r="T45" s="44">
        <v>0</v>
      </c>
      <c r="U45" s="44">
        <v>0</v>
      </c>
      <c r="V45" s="44">
        <v>0</v>
      </c>
      <c r="W45" s="48" t="s">
        <v>1122</v>
      </c>
      <c r="Z45" s="47">
        <v>46258.870011574072</v>
      </c>
      <c r="AA45" s="44" t="s">
        <v>1282</v>
      </c>
      <c r="AB45" s="44" t="s">
        <v>1303</v>
      </c>
      <c r="AC45" s="44">
        <v>115</v>
      </c>
      <c r="AD45" s="44" t="s">
        <v>41</v>
      </c>
      <c r="AE45" s="48" t="s">
        <v>1304</v>
      </c>
      <c r="AH45" s="47">
        <v>46258.870011574072</v>
      </c>
      <c r="AI45" s="44" t="s">
        <v>1379</v>
      </c>
      <c r="AJ45" s="44" t="s">
        <v>1380</v>
      </c>
      <c r="AK45" s="44">
        <v>40</v>
      </c>
      <c r="AL45" s="44">
        <v>330</v>
      </c>
      <c r="AM45" s="44">
        <v>40</v>
      </c>
      <c r="AN45" s="44">
        <v>720</v>
      </c>
      <c r="AO45" s="44">
        <v>-1</v>
      </c>
      <c r="AP45" s="44">
        <v>0</v>
      </c>
      <c r="AQ45" s="44">
        <v>40</v>
      </c>
      <c r="AR45" s="44" t="s">
        <v>1381</v>
      </c>
      <c r="AS45" s="44"/>
      <c r="AT45" s="44"/>
      <c r="AU45" s="48" t="s">
        <v>1382</v>
      </c>
    </row>
    <row r="46" spans="1:47" x14ac:dyDescent="0.25">
      <c r="A46" s="47">
        <v>46258.870011574072</v>
      </c>
      <c r="B46" s="44">
        <v>1</v>
      </c>
      <c r="C46" s="44" t="s">
        <v>1133</v>
      </c>
      <c r="D46" s="44">
        <v>-1.079257265272484E-3</v>
      </c>
      <c r="E46" s="44">
        <v>-11.152325074482334</v>
      </c>
      <c r="F46" s="48" t="s">
        <v>269</v>
      </c>
      <c r="I46" s="47">
        <v>46258.870011574072</v>
      </c>
      <c r="J46" s="44" t="s">
        <v>1133</v>
      </c>
      <c r="K46" s="44" t="s">
        <v>158</v>
      </c>
      <c r="L46" s="44">
        <v>575</v>
      </c>
      <c r="M46" s="44">
        <v>25</v>
      </c>
      <c r="N46" s="44">
        <v>2500</v>
      </c>
      <c r="O46" s="44" t="s">
        <v>1121</v>
      </c>
      <c r="P46" s="44">
        <v>50</v>
      </c>
      <c r="Q46" s="44">
        <v>50</v>
      </c>
      <c r="R46" s="44"/>
      <c r="S46" s="44">
        <v>0</v>
      </c>
      <c r="T46" s="44">
        <v>0</v>
      </c>
      <c r="U46" s="44">
        <v>0</v>
      </c>
      <c r="V46" s="44">
        <v>0</v>
      </c>
      <c r="W46" s="48" t="s">
        <v>1122</v>
      </c>
      <c r="Z46" s="47">
        <v>46258.870011574072</v>
      </c>
      <c r="AA46" s="44" t="s">
        <v>1282</v>
      </c>
      <c r="AB46" s="44" t="s">
        <v>1305</v>
      </c>
      <c r="AC46" s="44">
        <v>28</v>
      </c>
      <c r="AD46" s="44" t="s">
        <v>41</v>
      </c>
      <c r="AE46" s="48" t="s">
        <v>1306</v>
      </c>
      <c r="AH46" s="47">
        <v>46258.870011574072</v>
      </c>
      <c r="AI46" s="44" t="s">
        <v>1379</v>
      </c>
      <c r="AJ46" s="44" t="s">
        <v>1383</v>
      </c>
      <c r="AK46" s="44">
        <v>210</v>
      </c>
      <c r="AL46" s="44">
        <v>720</v>
      </c>
      <c r="AM46" s="44">
        <v>210</v>
      </c>
      <c r="AN46" s="44">
        <v>330</v>
      </c>
      <c r="AO46" s="44">
        <v>1</v>
      </c>
      <c r="AP46" s="44">
        <v>0</v>
      </c>
      <c r="AQ46" s="44">
        <v>40</v>
      </c>
      <c r="AR46" s="44" t="s">
        <v>1381</v>
      </c>
      <c r="AS46" s="44"/>
      <c r="AT46" s="44"/>
      <c r="AU46" s="48" t="s">
        <v>1382</v>
      </c>
    </row>
    <row r="47" spans="1:47" x14ac:dyDescent="0.25">
      <c r="A47" s="47">
        <v>46258.870011574072</v>
      </c>
      <c r="B47" s="44">
        <v>1</v>
      </c>
      <c r="C47" s="44" t="s">
        <v>1134</v>
      </c>
      <c r="D47" s="44">
        <v>-1.0792572652724818E-3</v>
      </c>
      <c r="E47" s="44">
        <v>-11.152325074482313</v>
      </c>
      <c r="F47" s="48" t="s">
        <v>269</v>
      </c>
      <c r="I47" s="47">
        <v>46258.870011574072</v>
      </c>
      <c r="J47" s="44" t="s">
        <v>1134</v>
      </c>
      <c r="K47" s="44" t="s">
        <v>158</v>
      </c>
      <c r="L47" s="44">
        <v>25</v>
      </c>
      <c r="M47" s="44">
        <v>75</v>
      </c>
      <c r="N47" s="44">
        <v>2500</v>
      </c>
      <c r="O47" s="44" t="s">
        <v>1121</v>
      </c>
      <c r="P47" s="44">
        <v>50</v>
      </c>
      <c r="Q47" s="44">
        <v>50</v>
      </c>
      <c r="R47" s="44"/>
      <c r="S47" s="44">
        <v>0</v>
      </c>
      <c r="T47" s="44">
        <v>0</v>
      </c>
      <c r="U47" s="44">
        <v>0</v>
      </c>
      <c r="V47" s="44">
        <v>0</v>
      </c>
      <c r="W47" s="48" t="s">
        <v>1122</v>
      </c>
      <c r="Z47" s="47">
        <v>46258.870011574072</v>
      </c>
      <c r="AA47" s="44" t="s">
        <v>1282</v>
      </c>
      <c r="AB47" s="44" t="s">
        <v>1307</v>
      </c>
      <c r="AC47" s="44" t="s">
        <v>245</v>
      </c>
      <c r="AD47" s="44" t="s">
        <v>28</v>
      </c>
      <c r="AE47" s="48" t="s">
        <v>1308</v>
      </c>
      <c r="AH47" s="47">
        <v>46258.870011574072</v>
      </c>
      <c r="AI47" s="44" t="s">
        <v>1379</v>
      </c>
      <c r="AJ47" s="44" t="s">
        <v>1384</v>
      </c>
      <c r="AK47" s="44">
        <v>80</v>
      </c>
      <c r="AL47" s="44">
        <v>760</v>
      </c>
      <c r="AM47" s="44">
        <v>170</v>
      </c>
      <c r="AN47" s="44">
        <v>760</v>
      </c>
      <c r="AO47" s="44">
        <v>0</v>
      </c>
      <c r="AP47" s="44">
        <v>1</v>
      </c>
      <c r="AQ47" s="44">
        <v>40</v>
      </c>
      <c r="AR47" s="44" t="s">
        <v>1385</v>
      </c>
      <c r="AS47" s="44"/>
      <c r="AT47" s="44"/>
      <c r="AU47" s="48" t="s">
        <v>1382</v>
      </c>
    </row>
    <row r="48" spans="1:47" x14ac:dyDescent="0.25">
      <c r="A48" s="47">
        <v>46258.870011574072</v>
      </c>
      <c r="B48" s="44">
        <v>1</v>
      </c>
      <c r="C48" s="44" t="s">
        <v>1135</v>
      </c>
      <c r="D48" s="44">
        <v>-1.0792572652724821E-3</v>
      </c>
      <c r="E48" s="44">
        <v>-11.152325074482315</v>
      </c>
      <c r="F48" s="48" t="s">
        <v>269</v>
      </c>
      <c r="I48" s="47">
        <v>46258.870011574072</v>
      </c>
      <c r="J48" s="44" t="s">
        <v>1135</v>
      </c>
      <c r="K48" s="44" t="s">
        <v>158</v>
      </c>
      <c r="L48" s="44">
        <v>75</v>
      </c>
      <c r="M48" s="44">
        <v>75</v>
      </c>
      <c r="N48" s="44">
        <v>2500</v>
      </c>
      <c r="O48" s="44" t="s">
        <v>1121</v>
      </c>
      <c r="P48" s="44">
        <v>50</v>
      </c>
      <c r="Q48" s="44">
        <v>50</v>
      </c>
      <c r="R48" s="44"/>
      <c r="S48" s="44">
        <v>0</v>
      </c>
      <c r="T48" s="44">
        <v>0</v>
      </c>
      <c r="U48" s="44">
        <v>0</v>
      </c>
      <c r="V48" s="44">
        <v>0</v>
      </c>
      <c r="W48" s="48" t="s">
        <v>1122</v>
      </c>
      <c r="Z48" s="47">
        <v>46258.870011574072</v>
      </c>
      <c r="AA48" s="44" t="s">
        <v>1282</v>
      </c>
      <c r="AB48" s="44" t="s">
        <v>1309</v>
      </c>
      <c r="AC48" s="44" t="s">
        <v>247</v>
      </c>
      <c r="AD48" s="44" t="s">
        <v>28</v>
      </c>
      <c r="AE48" s="48" t="s">
        <v>1310</v>
      </c>
      <c r="AH48" s="47">
        <v>46258.870011574072</v>
      </c>
      <c r="AI48" s="44" t="s">
        <v>1379</v>
      </c>
      <c r="AJ48" s="44" t="s">
        <v>1386</v>
      </c>
      <c r="AK48" s="44">
        <v>170</v>
      </c>
      <c r="AL48" s="44">
        <v>290</v>
      </c>
      <c r="AM48" s="44">
        <v>79.999999999999986</v>
      </c>
      <c r="AN48" s="44">
        <v>290</v>
      </c>
      <c r="AO48" s="44">
        <v>0</v>
      </c>
      <c r="AP48" s="44">
        <v>-1</v>
      </c>
      <c r="AQ48" s="44">
        <v>40</v>
      </c>
      <c r="AR48" s="44" t="s">
        <v>1385</v>
      </c>
      <c r="AS48" s="44"/>
      <c r="AT48" s="44"/>
      <c r="AU48" s="48" t="s">
        <v>1382</v>
      </c>
    </row>
    <row r="49" spans="1:47" x14ac:dyDescent="0.25">
      <c r="A49" s="47">
        <v>46258.870011574072</v>
      </c>
      <c r="B49" s="44">
        <v>1</v>
      </c>
      <c r="C49" s="44" t="s">
        <v>1136</v>
      </c>
      <c r="D49" s="44">
        <v>-1.0792572652724823E-3</v>
      </c>
      <c r="E49" s="44">
        <v>-11.152325074482317</v>
      </c>
      <c r="F49" s="48" t="s">
        <v>269</v>
      </c>
      <c r="I49" s="47">
        <v>46258.870011574072</v>
      </c>
      <c r="J49" s="44" t="s">
        <v>1136</v>
      </c>
      <c r="K49" s="44" t="s">
        <v>158</v>
      </c>
      <c r="L49" s="44">
        <v>125</v>
      </c>
      <c r="M49" s="44">
        <v>75</v>
      </c>
      <c r="N49" s="44">
        <v>2500</v>
      </c>
      <c r="O49" s="44" t="s">
        <v>1121</v>
      </c>
      <c r="P49" s="44">
        <v>50</v>
      </c>
      <c r="Q49" s="44">
        <v>50</v>
      </c>
      <c r="R49" s="44"/>
      <c r="S49" s="44">
        <v>0</v>
      </c>
      <c r="T49" s="44">
        <v>0</v>
      </c>
      <c r="U49" s="44">
        <v>0</v>
      </c>
      <c r="V49" s="44">
        <v>0</v>
      </c>
      <c r="W49" s="48" t="s">
        <v>1122</v>
      </c>
      <c r="Z49" s="47">
        <v>46258.870011574072</v>
      </c>
      <c r="AA49" s="44" t="s">
        <v>1282</v>
      </c>
      <c r="AB49" s="44" t="s">
        <v>1311</v>
      </c>
      <c r="AC49" s="44" t="s">
        <v>249</v>
      </c>
      <c r="AD49" s="44" t="s">
        <v>28</v>
      </c>
      <c r="AE49" s="48" t="s">
        <v>1312</v>
      </c>
      <c r="AH49" s="47">
        <v>46258.870011574072</v>
      </c>
      <c r="AI49" s="44" t="s">
        <v>1379</v>
      </c>
      <c r="AJ49" s="44" t="s">
        <v>1387</v>
      </c>
      <c r="AK49" s="44">
        <v>40</v>
      </c>
      <c r="AL49" s="44">
        <v>80</v>
      </c>
      <c r="AM49" s="44">
        <v>40</v>
      </c>
      <c r="AN49" s="44">
        <v>170</v>
      </c>
      <c r="AO49" s="44">
        <v>-1</v>
      </c>
      <c r="AP49" s="44">
        <v>0</v>
      </c>
      <c r="AQ49" s="44">
        <v>40</v>
      </c>
      <c r="AR49" s="44" t="s">
        <v>1385</v>
      </c>
      <c r="AS49" s="44"/>
      <c r="AT49" s="44"/>
      <c r="AU49" s="48" t="s">
        <v>1382</v>
      </c>
    </row>
    <row r="50" spans="1:47" x14ac:dyDescent="0.25">
      <c r="A50" s="47">
        <v>46258.870011574072</v>
      </c>
      <c r="B50" s="44">
        <v>1</v>
      </c>
      <c r="C50" s="44" t="s">
        <v>1137</v>
      </c>
      <c r="D50" s="44">
        <v>-1.0792572652724823E-3</v>
      </c>
      <c r="E50" s="44">
        <v>-11.152325074482317</v>
      </c>
      <c r="F50" s="48" t="s">
        <v>269</v>
      </c>
      <c r="I50" s="47">
        <v>46258.870011574072</v>
      </c>
      <c r="J50" s="44" t="s">
        <v>1137</v>
      </c>
      <c r="K50" s="44" t="s">
        <v>158</v>
      </c>
      <c r="L50" s="44">
        <v>175</v>
      </c>
      <c r="M50" s="44">
        <v>75</v>
      </c>
      <c r="N50" s="44">
        <v>2500</v>
      </c>
      <c r="O50" s="44" t="s">
        <v>1121</v>
      </c>
      <c r="P50" s="44">
        <v>50</v>
      </c>
      <c r="Q50" s="44">
        <v>50</v>
      </c>
      <c r="R50" s="44"/>
      <c r="S50" s="44">
        <v>0</v>
      </c>
      <c r="T50" s="44">
        <v>0</v>
      </c>
      <c r="U50" s="44">
        <v>0</v>
      </c>
      <c r="V50" s="44">
        <v>0</v>
      </c>
      <c r="W50" s="48" t="s">
        <v>1122</v>
      </c>
      <c r="Z50" s="47">
        <v>46258.870011574072</v>
      </c>
      <c r="AA50" s="44" t="s">
        <v>1282</v>
      </c>
      <c r="AB50" s="44" t="s">
        <v>1313</v>
      </c>
      <c r="AC50" s="44" t="s">
        <v>251</v>
      </c>
      <c r="AD50" s="44" t="s">
        <v>28</v>
      </c>
      <c r="AE50" s="48" t="s">
        <v>1314</v>
      </c>
      <c r="AH50" s="47">
        <v>46258.870011574072</v>
      </c>
      <c r="AI50" s="44" t="s">
        <v>1379</v>
      </c>
      <c r="AJ50" s="44" t="s">
        <v>1388</v>
      </c>
      <c r="AK50" s="44">
        <v>560</v>
      </c>
      <c r="AL50" s="44">
        <v>170</v>
      </c>
      <c r="AM50" s="44">
        <v>560</v>
      </c>
      <c r="AN50" s="44">
        <v>79.999999999999986</v>
      </c>
      <c r="AO50" s="44">
        <v>1</v>
      </c>
      <c r="AP50" s="44">
        <v>0</v>
      </c>
      <c r="AQ50" s="44">
        <v>40</v>
      </c>
      <c r="AR50" s="44" t="s">
        <v>1385</v>
      </c>
      <c r="AS50" s="44"/>
      <c r="AT50" s="44"/>
      <c r="AU50" s="48" t="s">
        <v>1382</v>
      </c>
    </row>
    <row r="51" spans="1:47" x14ac:dyDescent="0.25">
      <c r="A51" s="47">
        <v>46258.870011574072</v>
      </c>
      <c r="B51" s="44">
        <v>1</v>
      </c>
      <c r="C51" s="44" t="s">
        <v>1138</v>
      </c>
      <c r="D51" s="44">
        <v>-1.0792572652724825E-3</v>
      </c>
      <c r="E51" s="44">
        <v>-11.152325074482318</v>
      </c>
      <c r="F51" s="48" t="s">
        <v>269</v>
      </c>
      <c r="I51" s="47">
        <v>46258.870011574072</v>
      </c>
      <c r="J51" s="44" t="s">
        <v>1138</v>
      </c>
      <c r="K51" s="44" t="s">
        <v>158</v>
      </c>
      <c r="L51" s="44">
        <v>225</v>
      </c>
      <c r="M51" s="44">
        <v>75</v>
      </c>
      <c r="N51" s="44">
        <v>2500</v>
      </c>
      <c r="O51" s="44" t="s">
        <v>1121</v>
      </c>
      <c r="P51" s="44">
        <v>50</v>
      </c>
      <c r="Q51" s="44">
        <v>50</v>
      </c>
      <c r="R51" s="44"/>
      <c r="S51" s="44">
        <v>0</v>
      </c>
      <c r="T51" s="44">
        <v>0</v>
      </c>
      <c r="U51" s="44">
        <v>0</v>
      </c>
      <c r="V51" s="44">
        <v>0</v>
      </c>
      <c r="W51" s="48" t="s">
        <v>1122</v>
      </c>
      <c r="Z51" s="47">
        <v>46258.870011574072</v>
      </c>
      <c r="AA51" s="44" t="s">
        <v>1282</v>
      </c>
      <c r="AB51" s="44" t="s">
        <v>1315</v>
      </c>
      <c r="AC51" s="44" t="s">
        <v>253</v>
      </c>
      <c r="AD51" s="44" t="s">
        <v>28</v>
      </c>
      <c r="AE51" s="48" t="s">
        <v>1316</v>
      </c>
      <c r="AH51" s="47">
        <v>46258.870011574072</v>
      </c>
      <c r="AI51" s="44" t="s">
        <v>1379</v>
      </c>
      <c r="AJ51" s="44" t="s">
        <v>1389</v>
      </c>
      <c r="AK51" s="44">
        <v>80</v>
      </c>
      <c r="AL51" s="44">
        <v>210</v>
      </c>
      <c r="AM51" s="44">
        <v>520</v>
      </c>
      <c r="AN51" s="44">
        <v>210</v>
      </c>
      <c r="AO51" s="44">
        <v>0</v>
      </c>
      <c r="AP51" s="44">
        <v>1</v>
      </c>
      <c r="AQ51" s="44">
        <v>40</v>
      </c>
      <c r="AR51" s="44" t="s">
        <v>1381</v>
      </c>
      <c r="AS51" s="44"/>
      <c r="AT51" s="44"/>
      <c r="AU51" s="48" t="s">
        <v>1382</v>
      </c>
    </row>
    <row r="52" spans="1:47" x14ac:dyDescent="0.25">
      <c r="A52" s="47">
        <v>46258.870011574072</v>
      </c>
      <c r="B52" s="44">
        <v>1</v>
      </c>
      <c r="C52" s="44" t="s">
        <v>1139</v>
      </c>
      <c r="D52" s="44">
        <v>-1.0792572652724827E-3</v>
      </c>
      <c r="E52" s="44">
        <v>-11.152325074482322</v>
      </c>
      <c r="F52" s="48" t="s">
        <v>269</v>
      </c>
      <c r="I52" s="47">
        <v>46258.870011574072</v>
      </c>
      <c r="J52" s="44" t="s">
        <v>1139</v>
      </c>
      <c r="K52" s="44" t="s">
        <v>158</v>
      </c>
      <c r="L52" s="44">
        <v>275</v>
      </c>
      <c r="M52" s="44">
        <v>75</v>
      </c>
      <c r="N52" s="44">
        <v>2500</v>
      </c>
      <c r="O52" s="44" t="s">
        <v>1121</v>
      </c>
      <c r="P52" s="44">
        <v>50</v>
      </c>
      <c r="Q52" s="44">
        <v>50</v>
      </c>
      <c r="R52" s="44"/>
      <c r="S52" s="44">
        <v>0</v>
      </c>
      <c r="T52" s="44">
        <v>0</v>
      </c>
      <c r="U52" s="44">
        <v>0</v>
      </c>
      <c r="V52" s="44">
        <v>0</v>
      </c>
      <c r="W52" s="48" t="s">
        <v>1122</v>
      </c>
      <c r="Z52" s="47">
        <v>46258.870011574072</v>
      </c>
      <c r="AA52" s="44" t="s">
        <v>1282</v>
      </c>
      <c r="AB52" s="44" t="s">
        <v>1317</v>
      </c>
      <c r="AC52" s="44" t="s">
        <v>255</v>
      </c>
      <c r="AD52" s="44" t="s">
        <v>28</v>
      </c>
      <c r="AE52" s="48" t="s">
        <v>1318</v>
      </c>
      <c r="AH52" s="47">
        <v>46258.870011574072</v>
      </c>
      <c r="AI52" s="44" t="s">
        <v>1379</v>
      </c>
      <c r="AJ52" s="44" t="s">
        <v>1390</v>
      </c>
      <c r="AK52" s="44">
        <v>520</v>
      </c>
      <c r="AL52" s="44">
        <v>40</v>
      </c>
      <c r="AM52" s="44">
        <v>79.999999999999986</v>
      </c>
      <c r="AN52" s="44">
        <v>40</v>
      </c>
      <c r="AO52" s="44">
        <v>0</v>
      </c>
      <c r="AP52" s="44">
        <v>-1</v>
      </c>
      <c r="AQ52" s="44">
        <v>40</v>
      </c>
      <c r="AR52" s="44" t="s">
        <v>1381</v>
      </c>
      <c r="AS52" s="44"/>
      <c r="AT52" s="44"/>
      <c r="AU52" s="48" t="s">
        <v>1382</v>
      </c>
    </row>
    <row r="53" spans="1:47" x14ac:dyDescent="0.25">
      <c r="A53" s="47">
        <v>46258.870011574072</v>
      </c>
      <c r="B53" s="44">
        <v>1</v>
      </c>
      <c r="C53" s="44" t="s">
        <v>1140</v>
      </c>
      <c r="D53" s="44">
        <v>-1.0792572652724829E-3</v>
      </c>
      <c r="E53" s="44">
        <v>-11.152325074482324</v>
      </c>
      <c r="F53" s="48" t="s">
        <v>269</v>
      </c>
      <c r="I53" s="47">
        <v>46258.870011574072</v>
      </c>
      <c r="J53" s="44" t="s">
        <v>1140</v>
      </c>
      <c r="K53" s="44" t="s">
        <v>158</v>
      </c>
      <c r="L53" s="44">
        <v>325</v>
      </c>
      <c r="M53" s="44">
        <v>75</v>
      </c>
      <c r="N53" s="44">
        <v>2500</v>
      </c>
      <c r="O53" s="44" t="s">
        <v>1121</v>
      </c>
      <c r="P53" s="44">
        <v>50</v>
      </c>
      <c r="Q53" s="44">
        <v>50</v>
      </c>
      <c r="R53" s="44"/>
      <c r="S53" s="44">
        <v>0</v>
      </c>
      <c r="T53" s="44">
        <v>0</v>
      </c>
      <c r="U53" s="44">
        <v>0</v>
      </c>
      <c r="V53" s="44">
        <v>0</v>
      </c>
      <c r="W53" s="48" t="s">
        <v>1122</v>
      </c>
      <c r="Z53" s="47">
        <v>46258.870011574072</v>
      </c>
      <c r="AA53" s="44" t="s">
        <v>1282</v>
      </c>
      <c r="AB53" s="44" t="s">
        <v>1319</v>
      </c>
      <c r="AC53" s="44" t="s">
        <v>269</v>
      </c>
      <c r="AD53" s="44" t="s">
        <v>28</v>
      </c>
      <c r="AE53" s="48" t="s">
        <v>1320</v>
      </c>
    </row>
    <row r="54" spans="1:47" x14ac:dyDescent="0.25">
      <c r="A54" s="47">
        <v>46258.870011574072</v>
      </c>
      <c r="B54" s="44">
        <v>1</v>
      </c>
      <c r="C54" s="44" t="s">
        <v>1141</v>
      </c>
      <c r="D54" s="44">
        <v>-1.0792572652724831E-3</v>
      </c>
      <c r="E54" s="44">
        <v>-11.152325074482325</v>
      </c>
      <c r="F54" s="48" t="s">
        <v>269</v>
      </c>
      <c r="I54" s="47">
        <v>46258.870011574072</v>
      </c>
      <c r="J54" s="44" t="s">
        <v>1141</v>
      </c>
      <c r="K54" s="44" t="s">
        <v>158</v>
      </c>
      <c r="L54" s="44">
        <v>375</v>
      </c>
      <c r="M54" s="44">
        <v>75</v>
      </c>
      <c r="N54" s="44">
        <v>2500</v>
      </c>
      <c r="O54" s="44" t="s">
        <v>1121</v>
      </c>
      <c r="P54" s="44">
        <v>50</v>
      </c>
      <c r="Q54" s="44">
        <v>50</v>
      </c>
      <c r="R54" s="44"/>
      <c r="S54" s="44">
        <v>0</v>
      </c>
      <c r="T54" s="44">
        <v>0</v>
      </c>
      <c r="U54" s="44">
        <v>0</v>
      </c>
      <c r="V54" s="44">
        <v>0</v>
      </c>
      <c r="W54" s="48" t="s">
        <v>1122</v>
      </c>
      <c r="Z54" s="47">
        <v>46258.870011574072</v>
      </c>
      <c r="AA54" s="44" t="s">
        <v>1282</v>
      </c>
      <c r="AB54" s="44" t="s">
        <v>1321</v>
      </c>
      <c r="AC54" s="44" t="s">
        <v>272</v>
      </c>
      <c r="AD54" s="44" t="s">
        <v>28</v>
      </c>
      <c r="AE54" s="48" t="s">
        <v>1322</v>
      </c>
    </row>
    <row r="55" spans="1:47" x14ac:dyDescent="0.25">
      <c r="A55" s="47">
        <v>46258.870011574072</v>
      </c>
      <c r="B55" s="44">
        <v>1</v>
      </c>
      <c r="C55" s="44" t="s">
        <v>1142</v>
      </c>
      <c r="D55" s="44">
        <v>-1.0792572652724834E-3</v>
      </c>
      <c r="E55" s="44">
        <v>-11.152325074482327</v>
      </c>
      <c r="F55" s="48" t="s">
        <v>269</v>
      </c>
      <c r="I55" s="47">
        <v>46258.870011574072</v>
      </c>
      <c r="J55" s="44" t="s">
        <v>1142</v>
      </c>
      <c r="K55" s="44" t="s">
        <v>158</v>
      </c>
      <c r="L55" s="44">
        <v>425</v>
      </c>
      <c r="M55" s="44">
        <v>75</v>
      </c>
      <c r="N55" s="44">
        <v>2500</v>
      </c>
      <c r="O55" s="44" t="s">
        <v>1121</v>
      </c>
      <c r="P55" s="44">
        <v>50</v>
      </c>
      <c r="Q55" s="44">
        <v>50</v>
      </c>
      <c r="R55" s="44"/>
      <c r="S55" s="44">
        <v>0</v>
      </c>
      <c r="T55" s="44">
        <v>0</v>
      </c>
      <c r="U55" s="44">
        <v>0</v>
      </c>
      <c r="V55" s="44">
        <v>0</v>
      </c>
      <c r="W55" s="48" t="s">
        <v>1122</v>
      </c>
      <c r="Z55" s="47">
        <v>46258.870011574072</v>
      </c>
      <c r="AA55" s="44" t="s">
        <v>1282</v>
      </c>
      <c r="AB55" s="44" t="s">
        <v>1323</v>
      </c>
      <c r="AC55" s="44" t="s">
        <v>274</v>
      </c>
      <c r="AD55" s="44" t="s">
        <v>28</v>
      </c>
      <c r="AE55" s="48" t="s">
        <v>1324</v>
      </c>
    </row>
    <row r="56" spans="1:47" x14ac:dyDescent="0.25">
      <c r="A56" s="47">
        <v>46258.870011574072</v>
      </c>
      <c r="B56" s="44">
        <v>1</v>
      </c>
      <c r="C56" s="44" t="s">
        <v>1143</v>
      </c>
      <c r="D56" s="44">
        <v>-1.0792572652724836E-3</v>
      </c>
      <c r="E56" s="44">
        <v>-11.152325074482331</v>
      </c>
      <c r="F56" s="48" t="s">
        <v>269</v>
      </c>
      <c r="I56" s="47">
        <v>46258.870011574072</v>
      </c>
      <c r="J56" s="44" t="s">
        <v>1143</v>
      </c>
      <c r="K56" s="44" t="s">
        <v>158</v>
      </c>
      <c r="L56" s="44">
        <v>475</v>
      </c>
      <c r="M56" s="44">
        <v>75</v>
      </c>
      <c r="N56" s="44">
        <v>2500</v>
      </c>
      <c r="O56" s="44" t="s">
        <v>1121</v>
      </c>
      <c r="P56" s="44">
        <v>50</v>
      </c>
      <c r="Q56" s="44">
        <v>50</v>
      </c>
      <c r="R56" s="44"/>
      <c r="S56" s="44">
        <v>0</v>
      </c>
      <c r="T56" s="44">
        <v>0</v>
      </c>
      <c r="U56" s="44">
        <v>0</v>
      </c>
      <c r="V56" s="44">
        <v>0</v>
      </c>
      <c r="W56" s="48" t="s">
        <v>1122</v>
      </c>
      <c r="Z56" s="47">
        <v>46258.870011574072</v>
      </c>
      <c r="AA56" s="44">
        <v>1</v>
      </c>
      <c r="AB56" s="44" t="s">
        <v>1325</v>
      </c>
      <c r="AC56" s="44">
        <v>-1.0792572652724816E-3</v>
      </c>
      <c r="AD56" s="44" t="s">
        <v>28</v>
      </c>
      <c r="AE56" s="48" t="s">
        <v>1326</v>
      </c>
    </row>
    <row r="57" spans="1:47" x14ac:dyDescent="0.25">
      <c r="A57" s="47">
        <v>46258.870011574072</v>
      </c>
      <c r="B57" s="44">
        <v>1</v>
      </c>
      <c r="C57" s="44" t="s">
        <v>1144</v>
      </c>
      <c r="D57" s="44">
        <v>-1.0792572652724838E-3</v>
      </c>
      <c r="E57" s="44">
        <v>-11.152325074482333</v>
      </c>
      <c r="F57" s="48" t="s">
        <v>269</v>
      </c>
      <c r="I57" s="47">
        <v>46258.870011574072</v>
      </c>
      <c r="J57" s="44" t="s">
        <v>1144</v>
      </c>
      <c r="K57" s="44" t="s">
        <v>158</v>
      </c>
      <c r="L57" s="44">
        <v>525</v>
      </c>
      <c r="M57" s="44">
        <v>75</v>
      </c>
      <c r="N57" s="44">
        <v>2500</v>
      </c>
      <c r="O57" s="44" t="s">
        <v>1121</v>
      </c>
      <c r="P57" s="44">
        <v>50</v>
      </c>
      <c r="Q57" s="44">
        <v>50</v>
      </c>
      <c r="R57" s="44"/>
      <c r="S57" s="44">
        <v>0</v>
      </c>
      <c r="T57" s="44">
        <v>0</v>
      </c>
      <c r="U57" s="44">
        <v>0</v>
      </c>
      <c r="V57" s="44">
        <v>0</v>
      </c>
      <c r="W57" s="48" t="s">
        <v>1122</v>
      </c>
      <c r="Z57" s="47">
        <v>46258.870011574072</v>
      </c>
      <c r="AA57" s="44">
        <v>1</v>
      </c>
      <c r="AB57" s="44" t="s">
        <v>1327</v>
      </c>
      <c r="AC57" s="44">
        <v>-8.0509275139489552E-22</v>
      </c>
      <c r="AD57" s="44" t="s">
        <v>255</v>
      </c>
      <c r="AE57" s="48" t="s">
        <v>1328</v>
      </c>
    </row>
    <row r="58" spans="1:47" x14ac:dyDescent="0.25">
      <c r="A58" s="47">
        <v>46258.870011574072</v>
      </c>
      <c r="B58" s="44">
        <v>1</v>
      </c>
      <c r="C58" s="44" t="s">
        <v>1145</v>
      </c>
      <c r="D58" s="44">
        <v>-1.079257265272484E-3</v>
      </c>
      <c r="E58" s="44">
        <v>-11.152325074482334</v>
      </c>
      <c r="F58" s="48" t="s">
        <v>269</v>
      </c>
      <c r="I58" s="47">
        <v>46258.870011574072</v>
      </c>
      <c r="J58" s="44" t="s">
        <v>1145</v>
      </c>
      <c r="K58" s="44" t="s">
        <v>158</v>
      </c>
      <c r="L58" s="44">
        <v>575</v>
      </c>
      <c r="M58" s="44">
        <v>75</v>
      </c>
      <c r="N58" s="44">
        <v>2500</v>
      </c>
      <c r="O58" s="44" t="s">
        <v>1121</v>
      </c>
      <c r="P58" s="44">
        <v>50</v>
      </c>
      <c r="Q58" s="44">
        <v>50</v>
      </c>
      <c r="R58" s="44"/>
      <c r="S58" s="44">
        <v>0</v>
      </c>
      <c r="T58" s="44">
        <v>0</v>
      </c>
      <c r="U58" s="44">
        <v>0</v>
      </c>
      <c r="V58" s="44">
        <v>0</v>
      </c>
      <c r="W58" s="48" t="s">
        <v>1122</v>
      </c>
      <c r="Z58" s="47">
        <v>46258.870011574072</v>
      </c>
      <c r="AA58" s="44">
        <v>1</v>
      </c>
      <c r="AB58" s="44" t="s">
        <v>1329</v>
      </c>
      <c r="AC58" s="44">
        <v>-3.9292862444555833E-21</v>
      </c>
      <c r="AD58" s="44" t="s">
        <v>255</v>
      </c>
      <c r="AE58" s="48" t="s">
        <v>1330</v>
      </c>
    </row>
    <row r="59" spans="1:47" x14ac:dyDescent="0.25">
      <c r="A59" s="47">
        <v>46258.870011574072</v>
      </c>
      <c r="B59" s="44">
        <v>1</v>
      </c>
      <c r="C59" s="44" t="s">
        <v>1146</v>
      </c>
      <c r="D59" s="44">
        <v>-1.0792572652724818E-3</v>
      </c>
      <c r="E59" s="44">
        <v>-11.152325074482313</v>
      </c>
      <c r="F59" s="48" t="s">
        <v>269</v>
      </c>
      <c r="I59" s="47">
        <v>46258.870011574072</v>
      </c>
      <c r="J59" s="44" t="s">
        <v>1146</v>
      </c>
      <c r="K59" s="44" t="s">
        <v>158</v>
      </c>
      <c r="L59" s="44">
        <v>25</v>
      </c>
      <c r="M59" s="44">
        <v>125</v>
      </c>
      <c r="N59" s="44">
        <v>2500</v>
      </c>
      <c r="O59" s="44" t="s">
        <v>1121</v>
      </c>
      <c r="P59" s="44">
        <v>50</v>
      </c>
      <c r="Q59" s="44">
        <v>50</v>
      </c>
      <c r="R59" s="44"/>
      <c r="S59" s="44">
        <v>0</v>
      </c>
      <c r="T59" s="44">
        <v>0</v>
      </c>
      <c r="U59" s="44">
        <v>0</v>
      </c>
      <c r="V59" s="44">
        <v>0</v>
      </c>
      <c r="W59" s="48" t="s">
        <v>1122</v>
      </c>
      <c r="Z59" s="47">
        <v>46258.870011574072</v>
      </c>
      <c r="AA59" s="44">
        <v>1</v>
      </c>
      <c r="AB59" s="44" t="s">
        <v>1331</v>
      </c>
      <c r="AC59" s="44">
        <v>214.06064630716659</v>
      </c>
      <c r="AD59" s="44" t="s">
        <v>245</v>
      </c>
      <c r="AE59" s="48" t="s">
        <v>1332</v>
      </c>
    </row>
    <row r="60" spans="1:47" x14ac:dyDescent="0.25">
      <c r="A60" s="47">
        <v>46258.870011574072</v>
      </c>
      <c r="B60" s="44">
        <v>1</v>
      </c>
      <c r="C60" s="44" t="s">
        <v>1147</v>
      </c>
      <c r="D60" s="44">
        <v>-1.0792572652724821E-3</v>
      </c>
      <c r="E60" s="44">
        <v>-11.152325074482315</v>
      </c>
      <c r="F60" s="48" t="s">
        <v>269</v>
      </c>
      <c r="I60" s="47">
        <v>46258.870011574072</v>
      </c>
      <c r="J60" s="44" t="s">
        <v>1147</v>
      </c>
      <c r="K60" s="44" t="s">
        <v>158</v>
      </c>
      <c r="L60" s="44">
        <v>75</v>
      </c>
      <c r="M60" s="44">
        <v>125</v>
      </c>
      <c r="N60" s="44">
        <v>2500</v>
      </c>
      <c r="O60" s="44" t="s">
        <v>1121</v>
      </c>
      <c r="P60" s="44">
        <v>50</v>
      </c>
      <c r="Q60" s="44">
        <v>50</v>
      </c>
      <c r="R60" s="44"/>
      <c r="S60" s="44">
        <v>0</v>
      </c>
      <c r="T60" s="44">
        <v>0</v>
      </c>
      <c r="U60" s="44">
        <v>0</v>
      </c>
      <c r="V60" s="44">
        <v>0</v>
      </c>
      <c r="W60" s="48" t="s">
        <v>1122</v>
      </c>
      <c r="Z60" s="47">
        <v>46258.870011574072</v>
      </c>
      <c r="AA60" s="44">
        <v>1</v>
      </c>
      <c r="AB60" s="44" t="s">
        <v>1333</v>
      </c>
      <c r="AC60" s="44">
        <v>321.4328084407623</v>
      </c>
      <c r="AD60" s="44" t="s">
        <v>245</v>
      </c>
      <c r="AE60" s="48" t="s">
        <v>1334</v>
      </c>
    </row>
    <row r="61" spans="1:47" x14ac:dyDescent="0.25">
      <c r="A61" s="47">
        <v>46258.870011574072</v>
      </c>
      <c r="B61" s="44">
        <v>1</v>
      </c>
      <c r="C61" s="44" t="s">
        <v>1148</v>
      </c>
      <c r="D61" s="44">
        <v>-1.0792572652724823E-3</v>
      </c>
      <c r="E61" s="44">
        <v>-11.152325074482317</v>
      </c>
      <c r="F61" s="48" t="s">
        <v>269</v>
      </c>
      <c r="I61" s="47">
        <v>46258.870011574072</v>
      </c>
      <c r="J61" s="44" t="s">
        <v>1148</v>
      </c>
      <c r="K61" s="44" t="s">
        <v>158</v>
      </c>
      <c r="L61" s="44">
        <v>125</v>
      </c>
      <c r="M61" s="44">
        <v>125</v>
      </c>
      <c r="N61" s="44">
        <v>2500</v>
      </c>
      <c r="O61" s="44" t="s">
        <v>1121</v>
      </c>
      <c r="P61" s="44">
        <v>50</v>
      </c>
      <c r="Q61" s="44">
        <v>50</v>
      </c>
      <c r="R61" s="44"/>
      <c r="S61" s="44">
        <v>0</v>
      </c>
      <c r="T61" s="44">
        <v>0</v>
      </c>
      <c r="U61" s="44">
        <v>0</v>
      </c>
      <c r="V61" s="44">
        <v>0</v>
      </c>
      <c r="W61" s="48" t="s">
        <v>1122</v>
      </c>
      <c r="Z61" s="47">
        <v>46258.870011574072</v>
      </c>
      <c r="AA61" s="44">
        <v>1</v>
      </c>
      <c r="AB61" s="44" t="s">
        <v>2</v>
      </c>
      <c r="AC61" s="44">
        <v>797</v>
      </c>
      <c r="AD61" s="44" t="s">
        <v>249</v>
      </c>
      <c r="AE61" s="48" t="s">
        <v>1335</v>
      </c>
    </row>
    <row r="62" spans="1:47" x14ac:dyDescent="0.25">
      <c r="A62" s="47">
        <v>46258.870011574072</v>
      </c>
      <c r="B62" s="44">
        <v>1</v>
      </c>
      <c r="C62" s="44" t="s">
        <v>1149</v>
      </c>
      <c r="D62" s="44">
        <v>-1.0792572652724825E-3</v>
      </c>
      <c r="E62" s="44">
        <v>-11.152325074482318</v>
      </c>
      <c r="F62" s="48" t="s">
        <v>269</v>
      </c>
      <c r="I62" s="47">
        <v>46258.870011574072</v>
      </c>
      <c r="J62" s="44" t="s">
        <v>1149</v>
      </c>
      <c r="K62" s="44" t="s">
        <v>158</v>
      </c>
      <c r="L62" s="44">
        <v>175</v>
      </c>
      <c r="M62" s="44">
        <v>125</v>
      </c>
      <c r="N62" s="44">
        <v>2500</v>
      </c>
      <c r="O62" s="44" t="s">
        <v>1121</v>
      </c>
      <c r="P62" s="44">
        <v>50</v>
      </c>
      <c r="Q62" s="44">
        <v>50</v>
      </c>
      <c r="R62" s="44"/>
      <c r="S62" s="44">
        <v>0</v>
      </c>
      <c r="T62" s="44">
        <v>0</v>
      </c>
      <c r="U62" s="44">
        <v>0</v>
      </c>
      <c r="V62" s="44">
        <v>0</v>
      </c>
      <c r="W62" s="48" t="s">
        <v>1122</v>
      </c>
      <c r="Z62" s="47">
        <v>46258.870011574072</v>
      </c>
      <c r="AA62" s="44">
        <v>1</v>
      </c>
      <c r="AB62" s="44" t="s">
        <v>1336</v>
      </c>
      <c r="AC62" s="44">
        <v>0</v>
      </c>
      <c r="AD62" s="44" t="s">
        <v>251</v>
      </c>
      <c r="AE62" s="48" t="s">
        <v>1337</v>
      </c>
    </row>
    <row r="63" spans="1:47" x14ac:dyDescent="0.25">
      <c r="A63" s="47">
        <v>46258.870011574072</v>
      </c>
      <c r="B63" s="44">
        <v>1</v>
      </c>
      <c r="C63" s="44" t="s">
        <v>1150</v>
      </c>
      <c r="D63" s="44">
        <v>-1.0792572652724827E-3</v>
      </c>
      <c r="E63" s="44">
        <v>-11.152325074482322</v>
      </c>
      <c r="F63" s="48" t="s">
        <v>269</v>
      </c>
      <c r="I63" s="47">
        <v>46258.870011574072</v>
      </c>
      <c r="J63" s="44" t="s">
        <v>1150</v>
      </c>
      <c r="K63" s="44" t="s">
        <v>158</v>
      </c>
      <c r="L63" s="44">
        <v>225</v>
      </c>
      <c r="M63" s="44">
        <v>125</v>
      </c>
      <c r="N63" s="44">
        <v>2500</v>
      </c>
      <c r="O63" s="44" t="s">
        <v>1121</v>
      </c>
      <c r="P63" s="44">
        <v>50</v>
      </c>
      <c r="Q63" s="44">
        <v>50</v>
      </c>
      <c r="R63" s="44"/>
      <c r="S63" s="44">
        <v>0</v>
      </c>
      <c r="T63" s="44">
        <v>0</v>
      </c>
      <c r="U63" s="44">
        <v>0</v>
      </c>
      <c r="V63" s="44">
        <v>0</v>
      </c>
      <c r="W63" s="48" t="s">
        <v>1122</v>
      </c>
      <c r="Z63" s="47">
        <v>46258.870011574072</v>
      </c>
      <c r="AA63" s="44">
        <v>1</v>
      </c>
      <c r="AB63" s="44" t="s">
        <v>1338</v>
      </c>
      <c r="AC63" s="44">
        <v>0</v>
      </c>
      <c r="AD63" s="44" t="s">
        <v>251</v>
      </c>
      <c r="AE63" s="48" t="s">
        <v>1339</v>
      </c>
    </row>
    <row r="64" spans="1:47" x14ac:dyDescent="0.25">
      <c r="A64" s="47">
        <v>46258.870011574072</v>
      </c>
      <c r="B64" s="44">
        <v>1</v>
      </c>
      <c r="C64" s="44" t="s">
        <v>1151</v>
      </c>
      <c r="D64" s="44">
        <v>-1.0792572652724827E-3</v>
      </c>
      <c r="E64" s="44">
        <v>-11.152325074482322</v>
      </c>
      <c r="F64" s="48" t="s">
        <v>269</v>
      </c>
      <c r="I64" s="47">
        <v>46258.870011574072</v>
      </c>
      <c r="J64" s="44" t="s">
        <v>1151</v>
      </c>
      <c r="K64" s="44" t="s">
        <v>158</v>
      </c>
      <c r="L64" s="44">
        <v>275</v>
      </c>
      <c r="M64" s="44">
        <v>125</v>
      </c>
      <c r="N64" s="44">
        <v>2500</v>
      </c>
      <c r="O64" s="44" t="s">
        <v>1121</v>
      </c>
      <c r="P64" s="44">
        <v>50</v>
      </c>
      <c r="Q64" s="44">
        <v>50</v>
      </c>
      <c r="R64" s="44"/>
      <c r="S64" s="44">
        <v>0</v>
      </c>
      <c r="T64" s="44">
        <v>0</v>
      </c>
      <c r="U64" s="44">
        <v>0</v>
      </c>
      <c r="V64" s="44">
        <v>0</v>
      </c>
      <c r="W64" s="48" t="s">
        <v>1122</v>
      </c>
      <c r="Z64" s="47">
        <v>46258.870011574072</v>
      </c>
      <c r="AA64" s="44">
        <v>1</v>
      </c>
      <c r="AB64" s="44" t="s">
        <v>1340</v>
      </c>
      <c r="AC64" s="44">
        <v>-256.18194832728756</v>
      </c>
      <c r="AD64" s="44" t="s">
        <v>251</v>
      </c>
      <c r="AE64" s="48" t="s">
        <v>1341</v>
      </c>
    </row>
    <row r="65" spans="1:31" x14ac:dyDescent="0.25">
      <c r="A65" s="47">
        <v>46258.870011574072</v>
      </c>
      <c r="B65" s="44">
        <v>1</v>
      </c>
      <c r="C65" s="44" t="s">
        <v>1152</v>
      </c>
      <c r="D65" s="44">
        <v>-1.0792572652724829E-3</v>
      </c>
      <c r="E65" s="44">
        <v>-11.152325074482324</v>
      </c>
      <c r="F65" s="48" t="s">
        <v>269</v>
      </c>
      <c r="I65" s="47">
        <v>46258.870011574072</v>
      </c>
      <c r="J65" s="44" t="s">
        <v>1152</v>
      </c>
      <c r="K65" s="44" t="s">
        <v>158</v>
      </c>
      <c r="L65" s="44">
        <v>325</v>
      </c>
      <c r="M65" s="44">
        <v>125</v>
      </c>
      <c r="N65" s="44">
        <v>2500</v>
      </c>
      <c r="O65" s="44" t="s">
        <v>1121</v>
      </c>
      <c r="P65" s="44">
        <v>50</v>
      </c>
      <c r="Q65" s="44">
        <v>50</v>
      </c>
      <c r="R65" s="44"/>
      <c r="S65" s="44">
        <v>0</v>
      </c>
      <c r="T65" s="44">
        <v>0</v>
      </c>
      <c r="U65" s="44">
        <v>0</v>
      </c>
      <c r="V65" s="44">
        <v>0</v>
      </c>
      <c r="W65" s="48" t="s">
        <v>1122</v>
      </c>
      <c r="Z65" s="47">
        <v>46258.870011574072</v>
      </c>
      <c r="AA65" s="44">
        <v>1</v>
      </c>
      <c r="AB65" s="44" t="s">
        <v>1342</v>
      </c>
      <c r="AC65" s="44">
        <v>-170.60633510681177</v>
      </c>
      <c r="AD65" s="44" t="s">
        <v>251</v>
      </c>
      <c r="AE65" s="48" t="s">
        <v>1343</v>
      </c>
    </row>
    <row r="66" spans="1:31" x14ac:dyDescent="0.25">
      <c r="A66" s="47">
        <v>46258.870011574072</v>
      </c>
      <c r="B66" s="44">
        <v>1</v>
      </c>
      <c r="C66" s="44" t="s">
        <v>1153</v>
      </c>
      <c r="D66" s="44">
        <v>-1.0792572652724831E-3</v>
      </c>
      <c r="E66" s="44">
        <v>-11.152325074482325</v>
      </c>
      <c r="F66" s="48" t="s">
        <v>269</v>
      </c>
      <c r="I66" s="47">
        <v>46258.870011574072</v>
      </c>
      <c r="J66" s="44" t="s">
        <v>1153</v>
      </c>
      <c r="K66" s="44" t="s">
        <v>158</v>
      </c>
      <c r="L66" s="44">
        <v>375</v>
      </c>
      <c r="M66" s="44">
        <v>125</v>
      </c>
      <c r="N66" s="44">
        <v>2500</v>
      </c>
      <c r="O66" s="44" t="s">
        <v>1121</v>
      </c>
      <c r="P66" s="44">
        <v>50</v>
      </c>
      <c r="Q66" s="44">
        <v>50</v>
      </c>
      <c r="R66" s="44"/>
      <c r="S66" s="44">
        <v>0</v>
      </c>
      <c r="T66" s="44">
        <v>0</v>
      </c>
      <c r="U66" s="44">
        <v>0</v>
      </c>
      <c r="V66" s="44">
        <v>0</v>
      </c>
      <c r="W66" s="48" t="s">
        <v>1122</v>
      </c>
      <c r="Z66" s="47">
        <v>46258.870011574072</v>
      </c>
      <c r="AA66" s="44">
        <v>1</v>
      </c>
      <c r="AB66" s="44" t="s">
        <v>1344</v>
      </c>
      <c r="AC66" s="44">
        <v>797.00000000000034</v>
      </c>
      <c r="AD66" s="44" t="s">
        <v>249</v>
      </c>
      <c r="AE66" s="48" t="s">
        <v>1345</v>
      </c>
    </row>
    <row r="67" spans="1:31" x14ac:dyDescent="0.25">
      <c r="A67" s="47">
        <v>46258.870011574072</v>
      </c>
      <c r="B67" s="44">
        <v>1</v>
      </c>
      <c r="C67" s="44" t="s">
        <v>1154</v>
      </c>
      <c r="D67" s="44">
        <v>-1.0792572652724834E-3</v>
      </c>
      <c r="E67" s="44">
        <v>-11.152325074482327</v>
      </c>
      <c r="F67" s="48" t="s">
        <v>269</v>
      </c>
      <c r="I67" s="47">
        <v>46258.870011574072</v>
      </c>
      <c r="J67" s="44" t="s">
        <v>1154</v>
      </c>
      <c r="K67" s="44" t="s">
        <v>158</v>
      </c>
      <c r="L67" s="44">
        <v>425</v>
      </c>
      <c r="M67" s="44">
        <v>125</v>
      </c>
      <c r="N67" s="44">
        <v>2500</v>
      </c>
      <c r="O67" s="44" t="s">
        <v>1121</v>
      </c>
      <c r="P67" s="44">
        <v>50</v>
      </c>
      <c r="Q67" s="44">
        <v>50</v>
      </c>
      <c r="R67" s="44"/>
      <c r="S67" s="44">
        <v>0</v>
      </c>
      <c r="T67" s="44">
        <v>0</v>
      </c>
      <c r="U67" s="44">
        <v>0</v>
      </c>
      <c r="V67" s="44">
        <v>0</v>
      </c>
      <c r="W67" s="48" t="s">
        <v>1122</v>
      </c>
      <c r="Z67" s="47">
        <v>46258.870011574072</v>
      </c>
      <c r="AA67" s="44">
        <v>1</v>
      </c>
      <c r="AB67" s="44" t="s">
        <v>1346</v>
      </c>
      <c r="AC67" s="44" t="s">
        <v>1102</v>
      </c>
      <c r="AD67" s="44" t="s">
        <v>28</v>
      </c>
      <c r="AE67" s="48" t="s">
        <v>1347</v>
      </c>
    </row>
    <row r="68" spans="1:31" x14ac:dyDescent="0.25">
      <c r="A68" s="47">
        <v>46258.870011574072</v>
      </c>
      <c r="B68" s="44">
        <v>1</v>
      </c>
      <c r="C68" s="44" t="s">
        <v>1155</v>
      </c>
      <c r="D68" s="44">
        <v>-1.0792572652724836E-3</v>
      </c>
      <c r="E68" s="44">
        <v>-11.152325074482331</v>
      </c>
      <c r="F68" s="48" t="s">
        <v>269</v>
      </c>
      <c r="I68" s="47">
        <v>46258.870011574072</v>
      </c>
      <c r="J68" s="44" t="s">
        <v>1155</v>
      </c>
      <c r="K68" s="44" t="s">
        <v>158</v>
      </c>
      <c r="L68" s="44">
        <v>475</v>
      </c>
      <c r="M68" s="44">
        <v>125</v>
      </c>
      <c r="N68" s="44">
        <v>2500</v>
      </c>
      <c r="O68" s="44" t="s">
        <v>1121</v>
      </c>
      <c r="P68" s="44">
        <v>50</v>
      </c>
      <c r="Q68" s="44">
        <v>50</v>
      </c>
      <c r="R68" s="44"/>
      <c r="S68" s="44">
        <v>0</v>
      </c>
      <c r="T68" s="44">
        <v>0</v>
      </c>
      <c r="U68" s="44">
        <v>0</v>
      </c>
      <c r="V68" s="44">
        <v>0</v>
      </c>
      <c r="W68" s="48" t="s">
        <v>1122</v>
      </c>
    </row>
    <row r="69" spans="1:31" x14ac:dyDescent="0.25">
      <c r="A69" s="47">
        <v>46258.870011574072</v>
      </c>
      <c r="B69" s="44">
        <v>1</v>
      </c>
      <c r="C69" s="44" t="s">
        <v>1156</v>
      </c>
      <c r="D69" s="44">
        <v>-1.0792572652724838E-3</v>
      </c>
      <c r="E69" s="44">
        <v>-11.152325074482333</v>
      </c>
      <c r="F69" s="48" t="s">
        <v>269</v>
      </c>
      <c r="I69" s="47">
        <v>46258.870011574072</v>
      </c>
      <c r="J69" s="44" t="s">
        <v>1156</v>
      </c>
      <c r="K69" s="44" t="s">
        <v>158</v>
      </c>
      <c r="L69" s="44">
        <v>525</v>
      </c>
      <c r="M69" s="44">
        <v>125</v>
      </c>
      <c r="N69" s="44">
        <v>2500</v>
      </c>
      <c r="O69" s="44" t="s">
        <v>1121</v>
      </c>
      <c r="P69" s="44">
        <v>50</v>
      </c>
      <c r="Q69" s="44">
        <v>50</v>
      </c>
      <c r="R69" s="44"/>
      <c r="S69" s="44">
        <v>0</v>
      </c>
      <c r="T69" s="44">
        <v>0</v>
      </c>
      <c r="U69" s="44">
        <v>0</v>
      </c>
      <c r="V69" s="44">
        <v>0</v>
      </c>
      <c r="W69" s="48" t="s">
        <v>1122</v>
      </c>
    </row>
    <row r="70" spans="1:31" x14ac:dyDescent="0.25">
      <c r="A70" s="47">
        <v>46258.870011574072</v>
      </c>
      <c r="B70" s="44">
        <v>1</v>
      </c>
      <c r="C70" s="44" t="s">
        <v>1157</v>
      </c>
      <c r="D70" s="44">
        <v>-1.079257265272484E-3</v>
      </c>
      <c r="E70" s="44">
        <v>-11.152325074482334</v>
      </c>
      <c r="F70" s="48" t="s">
        <v>269</v>
      </c>
      <c r="I70" s="47">
        <v>46258.870011574072</v>
      </c>
      <c r="J70" s="44" t="s">
        <v>1157</v>
      </c>
      <c r="K70" s="44" t="s">
        <v>158</v>
      </c>
      <c r="L70" s="44">
        <v>575</v>
      </c>
      <c r="M70" s="44">
        <v>125</v>
      </c>
      <c r="N70" s="44">
        <v>2500</v>
      </c>
      <c r="O70" s="44" t="s">
        <v>1121</v>
      </c>
      <c r="P70" s="44">
        <v>50</v>
      </c>
      <c r="Q70" s="44">
        <v>50</v>
      </c>
      <c r="R70" s="44"/>
      <c r="S70" s="44">
        <v>0</v>
      </c>
      <c r="T70" s="44">
        <v>0</v>
      </c>
      <c r="U70" s="44">
        <v>0</v>
      </c>
      <c r="V70" s="44">
        <v>0</v>
      </c>
      <c r="W70" s="48" t="s">
        <v>1122</v>
      </c>
    </row>
    <row r="71" spans="1:31" x14ac:dyDescent="0.25">
      <c r="A71" s="47">
        <v>46258.870011574072</v>
      </c>
      <c r="B71" s="44">
        <v>1</v>
      </c>
      <c r="C71" s="44" t="s">
        <v>1158</v>
      </c>
      <c r="D71" s="44">
        <v>-1.0792572652724818E-3</v>
      </c>
      <c r="E71" s="44">
        <v>-11.152325074482313</v>
      </c>
      <c r="F71" s="48" t="s">
        <v>269</v>
      </c>
      <c r="I71" s="47">
        <v>46258.870011574072</v>
      </c>
      <c r="J71" s="44" t="s">
        <v>1158</v>
      </c>
      <c r="K71" s="44" t="s">
        <v>158</v>
      </c>
      <c r="L71" s="44">
        <v>25</v>
      </c>
      <c r="M71" s="44">
        <v>175</v>
      </c>
      <c r="N71" s="44">
        <v>2500</v>
      </c>
      <c r="O71" s="44" t="s">
        <v>1121</v>
      </c>
      <c r="P71" s="44">
        <v>50</v>
      </c>
      <c r="Q71" s="44">
        <v>50</v>
      </c>
      <c r="R71" s="44"/>
      <c r="S71" s="44">
        <v>0</v>
      </c>
      <c r="T71" s="44">
        <v>0</v>
      </c>
      <c r="U71" s="44">
        <v>0</v>
      </c>
      <c r="V71" s="44">
        <v>0</v>
      </c>
      <c r="W71" s="48" t="s">
        <v>1122</v>
      </c>
    </row>
    <row r="72" spans="1:31" x14ac:dyDescent="0.25">
      <c r="A72" s="47">
        <v>46258.870011574072</v>
      </c>
      <c r="B72" s="44">
        <v>1</v>
      </c>
      <c r="C72" s="44" t="s">
        <v>1159</v>
      </c>
      <c r="D72" s="44">
        <v>-1.0792572652724821E-3</v>
      </c>
      <c r="E72" s="44">
        <v>-11.152325074482315</v>
      </c>
      <c r="F72" s="48" t="s">
        <v>269</v>
      </c>
      <c r="I72" s="47">
        <v>46258.870011574072</v>
      </c>
      <c r="J72" s="44" t="s">
        <v>1159</v>
      </c>
      <c r="K72" s="44" t="s">
        <v>158</v>
      </c>
      <c r="L72" s="44">
        <v>75</v>
      </c>
      <c r="M72" s="44">
        <v>175</v>
      </c>
      <c r="N72" s="44">
        <v>2500</v>
      </c>
      <c r="O72" s="44" t="s">
        <v>1121</v>
      </c>
      <c r="P72" s="44">
        <v>50</v>
      </c>
      <c r="Q72" s="44">
        <v>50</v>
      </c>
      <c r="R72" s="44"/>
      <c r="S72" s="44">
        <v>0</v>
      </c>
      <c r="T72" s="44">
        <v>0</v>
      </c>
      <c r="U72" s="44">
        <v>0</v>
      </c>
      <c r="V72" s="44">
        <v>0</v>
      </c>
      <c r="W72" s="48" t="s">
        <v>1122</v>
      </c>
    </row>
    <row r="73" spans="1:31" x14ac:dyDescent="0.25">
      <c r="A73" s="47">
        <v>46258.870011574072</v>
      </c>
      <c r="B73" s="44">
        <v>1</v>
      </c>
      <c r="C73" s="44" t="s">
        <v>1160</v>
      </c>
      <c r="D73" s="44">
        <v>-1.0792572652724823E-3</v>
      </c>
      <c r="E73" s="44">
        <v>-11.152325074482317</v>
      </c>
      <c r="F73" s="48" t="s">
        <v>269</v>
      </c>
      <c r="I73" s="47">
        <v>46258.870011574072</v>
      </c>
      <c r="J73" s="44" t="s">
        <v>1160</v>
      </c>
      <c r="K73" s="44" t="s">
        <v>158</v>
      </c>
      <c r="L73" s="44">
        <v>125</v>
      </c>
      <c r="M73" s="44">
        <v>175</v>
      </c>
      <c r="N73" s="44">
        <v>2500</v>
      </c>
      <c r="O73" s="44" t="s">
        <v>1121</v>
      </c>
      <c r="P73" s="44">
        <v>50</v>
      </c>
      <c r="Q73" s="44">
        <v>50</v>
      </c>
      <c r="R73" s="44"/>
      <c r="S73" s="44">
        <v>0</v>
      </c>
      <c r="T73" s="44">
        <v>0</v>
      </c>
      <c r="U73" s="44">
        <v>0</v>
      </c>
      <c r="V73" s="44">
        <v>0</v>
      </c>
      <c r="W73" s="48" t="s">
        <v>1122</v>
      </c>
    </row>
    <row r="74" spans="1:31" x14ac:dyDescent="0.25">
      <c r="A74" s="47">
        <v>46258.870011574072</v>
      </c>
      <c r="B74" s="44">
        <v>1</v>
      </c>
      <c r="C74" s="44" t="s">
        <v>1161</v>
      </c>
      <c r="D74" s="44">
        <v>-1.0792572652724825E-3</v>
      </c>
      <c r="E74" s="44">
        <v>-11.152325074482318</v>
      </c>
      <c r="F74" s="48" t="s">
        <v>269</v>
      </c>
      <c r="I74" s="47">
        <v>46258.870011574072</v>
      </c>
      <c r="J74" s="44" t="s">
        <v>1161</v>
      </c>
      <c r="K74" s="44" t="s">
        <v>158</v>
      </c>
      <c r="L74" s="44">
        <v>175</v>
      </c>
      <c r="M74" s="44">
        <v>175</v>
      </c>
      <c r="N74" s="44">
        <v>2500</v>
      </c>
      <c r="O74" s="44" t="s">
        <v>1121</v>
      </c>
      <c r="P74" s="44">
        <v>50</v>
      </c>
      <c r="Q74" s="44">
        <v>50</v>
      </c>
      <c r="R74" s="44"/>
      <c r="S74" s="44">
        <v>0</v>
      </c>
      <c r="T74" s="44">
        <v>0</v>
      </c>
      <c r="U74" s="44">
        <v>0</v>
      </c>
      <c r="V74" s="44">
        <v>0</v>
      </c>
      <c r="W74" s="48" t="s">
        <v>1122</v>
      </c>
    </row>
    <row r="75" spans="1:31" x14ac:dyDescent="0.25">
      <c r="A75" s="47">
        <v>46258.870011574072</v>
      </c>
      <c r="B75" s="44">
        <v>1</v>
      </c>
      <c r="C75" s="44" t="s">
        <v>1162</v>
      </c>
      <c r="D75" s="44">
        <v>-1.0792572652724827E-3</v>
      </c>
      <c r="E75" s="44">
        <v>-11.152325074482322</v>
      </c>
      <c r="F75" s="48" t="s">
        <v>269</v>
      </c>
      <c r="I75" s="47">
        <v>46258.870011574072</v>
      </c>
      <c r="J75" s="44" t="s">
        <v>1162</v>
      </c>
      <c r="K75" s="44" t="s">
        <v>158</v>
      </c>
      <c r="L75" s="44">
        <v>225</v>
      </c>
      <c r="M75" s="44">
        <v>175</v>
      </c>
      <c r="N75" s="44">
        <v>2500</v>
      </c>
      <c r="O75" s="44" t="s">
        <v>1121</v>
      </c>
      <c r="P75" s="44">
        <v>50</v>
      </c>
      <c r="Q75" s="44">
        <v>50</v>
      </c>
      <c r="R75" s="44"/>
      <c r="S75" s="44">
        <v>0</v>
      </c>
      <c r="T75" s="44">
        <v>0</v>
      </c>
      <c r="U75" s="44">
        <v>0</v>
      </c>
      <c r="V75" s="44">
        <v>0</v>
      </c>
      <c r="W75" s="48" t="s">
        <v>1122</v>
      </c>
    </row>
    <row r="76" spans="1:31" x14ac:dyDescent="0.25">
      <c r="A76" s="47">
        <v>46258.870011574072</v>
      </c>
      <c r="B76" s="44">
        <v>1</v>
      </c>
      <c r="C76" s="44" t="s">
        <v>1163</v>
      </c>
      <c r="D76" s="44">
        <v>-1.0792572652724829E-3</v>
      </c>
      <c r="E76" s="44">
        <v>-11.152325074482324</v>
      </c>
      <c r="F76" s="48" t="s">
        <v>269</v>
      </c>
      <c r="I76" s="47">
        <v>46258.870011574072</v>
      </c>
      <c r="J76" s="44" t="s">
        <v>1163</v>
      </c>
      <c r="K76" s="44" t="s">
        <v>158</v>
      </c>
      <c r="L76" s="44">
        <v>275</v>
      </c>
      <c r="M76" s="44">
        <v>175</v>
      </c>
      <c r="N76" s="44">
        <v>2500</v>
      </c>
      <c r="O76" s="44" t="s">
        <v>1121</v>
      </c>
      <c r="P76" s="44">
        <v>50</v>
      </c>
      <c r="Q76" s="44">
        <v>50</v>
      </c>
      <c r="R76" s="44"/>
      <c r="S76" s="44">
        <v>0</v>
      </c>
      <c r="T76" s="44">
        <v>0</v>
      </c>
      <c r="U76" s="44">
        <v>0</v>
      </c>
      <c r="V76" s="44">
        <v>0</v>
      </c>
      <c r="W76" s="48" t="s">
        <v>1122</v>
      </c>
    </row>
    <row r="77" spans="1:31" x14ac:dyDescent="0.25">
      <c r="A77" s="47">
        <v>46258.870011574072</v>
      </c>
      <c r="B77" s="44">
        <v>1</v>
      </c>
      <c r="C77" s="44" t="s">
        <v>1164</v>
      </c>
      <c r="D77" s="44">
        <v>-1.0792572652724831E-3</v>
      </c>
      <c r="E77" s="44">
        <v>-11.152325074482325</v>
      </c>
      <c r="F77" s="48" t="s">
        <v>269</v>
      </c>
      <c r="I77" s="47">
        <v>46258.870011574072</v>
      </c>
      <c r="J77" s="44" t="s">
        <v>1164</v>
      </c>
      <c r="K77" s="44" t="s">
        <v>158</v>
      </c>
      <c r="L77" s="44">
        <v>325</v>
      </c>
      <c r="M77" s="44">
        <v>175</v>
      </c>
      <c r="N77" s="44">
        <v>2500</v>
      </c>
      <c r="O77" s="44" t="s">
        <v>1121</v>
      </c>
      <c r="P77" s="44">
        <v>50</v>
      </c>
      <c r="Q77" s="44">
        <v>50</v>
      </c>
      <c r="R77" s="44"/>
      <c r="S77" s="44">
        <v>0</v>
      </c>
      <c r="T77" s="44">
        <v>0</v>
      </c>
      <c r="U77" s="44">
        <v>0</v>
      </c>
      <c r="V77" s="44">
        <v>0</v>
      </c>
      <c r="W77" s="48" t="s">
        <v>1122</v>
      </c>
    </row>
    <row r="78" spans="1:31" x14ac:dyDescent="0.25">
      <c r="A78" s="47">
        <v>46258.870011574072</v>
      </c>
      <c r="B78" s="44">
        <v>1</v>
      </c>
      <c r="C78" s="44" t="s">
        <v>1165</v>
      </c>
      <c r="D78" s="44">
        <v>-1.0792572652724831E-3</v>
      </c>
      <c r="E78" s="44">
        <v>-11.152325074482325</v>
      </c>
      <c r="F78" s="48" t="s">
        <v>269</v>
      </c>
      <c r="I78" s="47">
        <v>46258.870011574072</v>
      </c>
      <c r="J78" s="44" t="s">
        <v>1165</v>
      </c>
      <c r="K78" s="44" t="s">
        <v>158</v>
      </c>
      <c r="L78" s="44">
        <v>375</v>
      </c>
      <c r="M78" s="44">
        <v>175</v>
      </c>
      <c r="N78" s="44">
        <v>2500</v>
      </c>
      <c r="O78" s="44" t="s">
        <v>1121</v>
      </c>
      <c r="P78" s="44">
        <v>50</v>
      </c>
      <c r="Q78" s="44">
        <v>50</v>
      </c>
      <c r="R78" s="44"/>
      <c r="S78" s="44">
        <v>0</v>
      </c>
      <c r="T78" s="44">
        <v>0</v>
      </c>
      <c r="U78" s="44">
        <v>0</v>
      </c>
      <c r="V78" s="44">
        <v>0</v>
      </c>
      <c r="W78" s="48" t="s">
        <v>1122</v>
      </c>
    </row>
    <row r="79" spans="1:31" x14ac:dyDescent="0.25">
      <c r="A79" s="47">
        <v>46258.870011574072</v>
      </c>
      <c r="B79" s="44">
        <v>1</v>
      </c>
      <c r="C79" s="44" t="s">
        <v>1166</v>
      </c>
      <c r="D79" s="44">
        <v>-1.0792572652724834E-3</v>
      </c>
      <c r="E79" s="44">
        <v>-11.152325074482327</v>
      </c>
      <c r="F79" s="48" t="s">
        <v>269</v>
      </c>
      <c r="I79" s="47">
        <v>46258.870011574072</v>
      </c>
      <c r="J79" s="44" t="s">
        <v>1166</v>
      </c>
      <c r="K79" s="44" t="s">
        <v>158</v>
      </c>
      <c r="L79" s="44">
        <v>425</v>
      </c>
      <c r="M79" s="44">
        <v>175</v>
      </c>
      <c r="N79" s="44">
        <v>2500</v>
      </c>
      <c r="O79" s="44" t="s">
        <v>1121</v>
      </c>
      <c r="P79" s="44">
        <v>50</v>
      </c>
      <c r="Q79" s="44">
        <v>50</v>
      </c>
      <c r="R79" s="44"/>
      <c r="S79" s="44">
        <v>0</v>
      </c>
      <c r="T79" s="44">
        <v>0</v>
      </c>
      <c r="U79" s="44">
        <v>0</v>
      </c>
      <c r="V79" s="44">
        <v>0</v>
      </c>
      <c r="W79" s="48" t="s">
        <v>1122</v>
      </c>
    </row>
    <row r="80" spans="1:31" x14ac:dyDescent="0.25">
      <c r="A80" s="47">
        <v>46258.870011574072</v>
      </c>
      <c r="B80" s="44">
        <v>1</v>
      </c>
      <c r="C80" s="44" t="s">
        <v>1167</v>
      </c>
      <c r="D80" s="44">
        <v>-1.0792572652724836E-3</v>
      </c>
      <c r="E80" s="44">
        <v>-11.152325074482331</v>
      </c>
      <c r="F80" s="48" t="s">
        <v>269</v>
      </c>
      <c r="I80" s="47">
        <v>46258.870011574072</v>
      </c>
      <c r="J80" s="44" t="s">
        <v>1167</v>
      </c>
      <c r="K80" s="44" t="s">
        <v>158</v>
      </c>
      <c r="L80" s="44">
        <v>475</v>
      </c>
      <c r="M80" s="44">
        <v>175</v>
      </c>
      <c r="N80" s="44">
        <v>2500</v>
      </c>
      <c r="O80" s="44" t="s">
        <v>1121</v>
      </c>
      <c r="P80" s="44">
        <v>50</v>
      </c>
      <c r="Q80" s="44">
        <v>50</v>
      </c>
      <c r="R80" s="44"/>
      <c r="S80" s="44">
        <v>0</v>
      </c>
      <c r="T80" s="44">
        <v>0</v>
      </c>
      <c r="U80" s="44">
        <v>0</v>
      </c>
      <c r="V80" s="44">
        <v>0</v>
      </c>
      <c r="W80" s="48" t="s">
        <v>1122</v>
      </c>
    </row>
    <row r="81" spans="1:23" x14ac:dyDescent="0.25">
      <c r="A81" s="47">
        <v>46258.870011574072</v>
      </c>
      <c r="B81" s="44">
        <v>1</v>
      </c>
      <c r="C81" s="44" t="s">
        <v>1168</v>
      </c>
      <c r="D81" s="44">
        <v>-1.0792572652724838E-3</v>
      </c>
      <c r="E81" s="44">
        <v>-11.152325074482333</v>
      </c>
      <c r="F81" s="48" t="s">
        <v>269</v>
      </c>
      <c r="I81" s="47">
        <v>46258.870011574072</v>
      </c>
      <c r="J81" s="44" t="s">
        <v>1168</v>
      </c>
      <c r="K81" s="44" t="s">
        <v>158</v>
      </c>
      <c r="L81" s="44">
        <v>525</v>
      </c>
      <c r="M81" s="44">
        <v>175</v>
      </c>
      <c r="N81" s="44">
        <v>2500</v>
      </c>
      <c r="O81" s="44" t="s">
        <v>1121</v>
      </c>
      <c r="P81" s="44">
        <v>50</v>
      </c>
      <c r="Q81" s="44">
        <v>50</v>
      </c>
      <c r="R81" s="44"/>
      <c r="S81" s="44">
        <v>0</v>
      </c>
      <c r="T81" s="44">
        <v>0</v>
      </c>
      <c r="U81" s="44">
        <v>0</v>
      </c>
      <c r="V81" s="44">
        <v>0</v>
      </c>
      <c r="W81" s="48" t="s">
        <v>1122</v>
      </c>
    </row>
    <row r="82" spans="1:23" x14ac:dyDescent="0.25">
      <c r="A82" s="47">
        <v>46258.870011574072</v>
      </c>
      <c r="B82" s="44">
        <v>1</v>
      </c>
      <c r="C82" s="44" t="s">
        <v>1169</v>
      </c>
      <c r="D82" s="44">
        <v>-1.079257265272484E-3</v>
      </c>
      <c r="E82" s="44">
        <v>-11.152325074482334</v>
      </c>
      <c r="F82" s="48" t="s">
        <v>269</v>
      </c>
      <c r="I82" s="47">
        <v>46258.870011574072</v>
      </c>
      <c r="J82" s="44" t="s">
        <v>1169</v>
      </c>
      <c r="K82" s="44" t="s">
        <v>158</v>
      </c>
      <c r="L82" s="44">
        <v>575</v>
      </c>
      <c r="M82" s="44">
        <v>175</v>
      </c>
      <c r="N82" s="44">
        <v>2500</v>
      </c>
      <c r="O82" s="44" t="s">
        <v>1121</v>
      </c>
      <c r="P82" s="44">
        <v>50</v>
      </c>
      <c r="Q82" s="44">
        <v>50</v>
      </c>
      <c r="R82" s="44"/>
      <c r="S82" s="44">
        <v>0</v>
      </c>
      <c r="T82" s="44">
        <v>0</v>
      </c>
      <c r="U82" s="44">
        <v>0</v>
      </c>
      <c r="V82" s="44">
        <v>0</v>
      </c>
      <c r="W82" s="48" t="s">
        <v>1122</v>
      </c>
    </row>
    <row r="83" spans="1:23" x14ac:dyDescent="0.25">
      <c r="A83" s="47">
        <v>46258.870011574072</v>
      </c>
      <c r="B83" s="44">
        <v>1</v>
      </c>
      <c r="C83" s="44" t="s">
        <v>1170</v>
      </c>
      <c r="D83" s="44">
        <v>-1.0792572652724818E-3</v>
      </c>
      <c r="E83" s="44">
        <v>-11.152325074482313</v>
      </c>
      <c r="F83" s="48" t="s">
        <v>269</v>
      </c>
      <c r="I83" s="47">
        <v>46258.870011574072</v>
      </c>
      <c r="J83" s="44" t="s">
        <v>1170</v>
      </c>
      <c r="K83" s="44" t="s">
        <v>158</v>
      </c>
      <c r="L83" s="44">
        <v>25</v>
      </c>
      <c r="M83" s="44">
        <v>225</v>
      </c>
      <c r="N83" s="44">
        <v>2500</v>
      </c>
      <c r="O83" s="44" t="s">
        <v>1121</v>
      </c>
      <c r="P83" s="44">
        <v>50</v>
      </c>
      <c r="Q83" s="44">
        <v>50</v>
      </c>
      <c r="R83" s="44"/>
      <c r="S83" s="44">
        <v>0</v>
      </c>
      <c r="T83" s="44">
        <v>0</v>
      </c>
      <c r="U83" s="44">
        <v>0</v>
      </c>
      <c r="V83" s="44">
        <v>0</v>
      </c>
      <c r="W83" s="48" t="s">
        <v>1122</v>
      </c>
    </row>
    <row r="84" spans="1:23" x14ac:dyDescent="0.25">
      <c r="A84" s="47">
        <v>46258.870011574072</v>
      </c>
      <c r="B84" s="44">
        <v>1</v>
      </c>
      <c r="C84" s="44" t="s">
        <v>1171</v>
      </c>
      <c r="D84" s="44">
        <v>-1.0792572652724821E-3</v>
      </c>
      <c r="E84" s="44">
        <v>-11.152325074482315</v>
      </c>
      <c r="F84" s="48" t="s">
        <v>269</v>
      </c>
      <c r="I84" s="47">
        <v>46258.870011574072</v>
      </c>
      <c r="J84" s="44" t="s">
        <v>1171</v>
      </c>
      <c r="K84" s="44" t="s">
        <v>158</v>
      </c>
      <c r="L84" s="44">
        <v>75</v>
      </c>
      <c r="M84" s="44">
        <v>225</v>
      </c>
      <c r="N84" s="44">
        <v>2500</v>
      </c>
      <c r="O84" s="44" t="s">
        <v>1121</v>
      </c>
      <c r="P84" s="44">
        <v>50</v>
      </c>
      <c r="Q84" s="44">
        <v>50</v>
      </c>
      <c r="R84" s="44"/>
      <c r="S84" s="44">
        <v>0</v>
      </c>
      <c r="T84" s="44">
        <v>0</v>
      </c>
      <c r="U84" s="44">
        <v>0</v>
      </c>
      <c r="V84" s="44">
        <v>0</v>
      </c>
      <c r="W84" s="48" t="s">
        <v>1122</v>
      </c>
    </row>
    <row r="85" spans="1:23" x14ac:dyDescent="0.25">
      <c r="A85" s="47">
        <v>46258.870011574072</v>
      </c>
      <c r="B85" s="44">
        <v>1</v>
      </c>
      <c r="C85" s="44" t="s">
        <v>1172</v>
      </c>
      <c r="D85" s="44">
        <v>-1.0792572652724823E-3</v>
      </c>
      <c r="E85" s="44">
        <v>-11.152325074482317</v>
      </c>
      <c r="F85" s="48" t="s">
        <v>269</v>
      </c>
      <c r="I85" s="47">
        <v>46258.870011574072</v>
      </c>
      <c r="J85" s="44" t="s">
        <v>1172</v>
      </c>
      <c r="K85" s="44" t="s">
        <v>158</v>
      </c>
      <c r="L85" s="44">
        <v>125</v>
      </c>
      <c r="M85" s="44">
        <v>225</v>
      </c>
      <c r="N85" s="44">
        <v>2500</v>
      </c>
      <c r="O85" s="44" t="s">
        <v>1121</v>
      </c>
      <c r="P85" s="44">
        <v>50</v>
      </c>
      <c r="Q85" s="44">
        <v>50</v>
      </c>
      <c r="R85" s="44"/>
      <c r="S85" s="44">
        <v>0</v>
      </c>
      <c r="T85" s="44">
        <v>0</v>
      </c>
      <c r="U85" s="44">
        <v>0</v>
      </c>
      <c r="V85" s="44">
        <v>0</v>
      </c>
      <c r="W85" s="48" t="s">
        <v>1122</v>
      </c>
    </row>
    <row r="86" spans="1:23" x14ac:dyDescent="0.25">
      <c r="A86" s="47">
        <v>46258.870011574072</v>
      </c>
      <c r="B86" s="44">
        <v>1</v>
      </c>
      <c r="C86" s="44" t="s">
        <v>1173</v>
      </c>
      <c r="D86" s="44">
        <v>-1.0792572652724825E-3</v>
      </c>
      <c r="E86" s="44">
        <v>-11.152325074482318</v>
      </c>
      <c r="F86" s="48" t="s">
        <v>269</v>
      </c>
      <c r="I86" s="47">
        <v>46258.870011574072</v>
      </c>
      <c r="J86" s="44" t="s">
        <v>1173</v>
      </c>
      <c r="K86" s="44" t="s">
        <v>158</v>
      </c>
      <c r="L86" s="44">
        <v>175</v>
      </c>
      <c r="M86" s="44">
        <v>225</v>
      </c>
      <c r="N86" s="44">
        <v>2500</v>
      </c>
      <c r="O86" s="44" t="s">
        <v>1121</v>
      </c>
      <c r="P86" s="44">
        <v>50</v>
      </c>
      <c r="Q86" s="44">
        <v>50</v>
      </c>
      <c r="R86" s="44"/>
      <c r="S86" s="44">
        <v>0</v>
      </c>
      <c r="T86" s="44">
        <v>0</v>
      </c>
      <c r="U86" s="44">
        <v>0</v>
      </c>
      <c r="V86" s="44">
        <v>0</v>
      </c>
      <c r="W86" s="48" t="s">
        <v>1122</v>
      </c>
    </row>
    <row r="87" spans="1:23" x14ac:dyDescent="0.25">
      <c r="A87" s="47">
        <v>46258.870011574072</v>
      </c>
      <c r="B87" s="44">
        <v>1</v>
      </c>
      <c r="C87" s="44" t="s">
        <v>1174</v>
      </c>
      <c r="D87" s="44">
        <v>-1.0792572652724827E-3</v>
      </c>
      <c r="E87" s="44">
        <v>-11.152325074482322</v>
      </c>
      <c r="F87" s="48" t="s">
        <v>269</v>
      </c>
      <c r="I87" s="47">
        <v>46258.870011574072</v>
      </c>
      <c r="J87" s="44" t="s">
        <v>1174</v>
      </c>
      <c r="K87" s="44" t="s">
        <v>158</v>
      </c>
      <c r="L87" s="44">
        <v>225</v>
      </c>
      <c r="M87" s="44">
        <v>225</v>
      </c>
      <c r="N87" s="44">
        <v>2500</v>
      </c>
      <c r="O87" s="44" t="s">
        <v>1121</v>
      </c>
      <c r="P87" s="44">
        <v>50</v>
      </c>
      <c r="Q87" s="44">
        <v>50</v>
      </c>
      <c r="R87" s="44"/>
      <c r="S87" s="44">
        <v>0</v>
      </c>
      <c r="T87" s="44">
        <v>0</v>
      </c>
      <c r="U87" s="44">
        <v>0</v>
      </c>
      <c r="V87" s="44">
        <v>0</v>
      </c>
      <c r="W87" s="48" t="s">
        <v>1122</v>
      </c>
    </row>
    <row r="88" spans="1:23" x14ac:dyDescent="0.25">
      <c r="A88" s="47">
        <v>46258.870011574072</v>
      </c>
      <c r="B88" s="44">
        <v>1</v>
      </c>
      <c r="C88" s="44" t="s">
        <v>1175</v>
      </c>
      <c r="D88" s="44">
        <v>-1.0792572652724829E-3</v>
      </c>
      <c r="E88" s="44">
        <v>-11.152325074482324</v>
      </c>
      <c r="F88" s="48" t="s">
        <v>269</v>
      </c>
      <c r="I88" s="47">
        <v>46258.870011574072</v>
      </c>
      <c r="J88" s="44" t="s">
        <v>1175</v>
      </c>
      <c r="K88" s="44" t="s">
        <v>158</v>
      </c>
      <c r="L88" s="44">
        <v>275</v>
      </c>
      <c r="M88" s="44">
        <v>225</v>
      </c>
      <c r="N88" s="44">
        <v>2500</v>
      </c>
      <c r="O88" s="44" t="s">
        <v>1121</v>
      </c>
      <c r="P88" s="44">
        <v>50</v>
      </c>
      <c r="Q88" s="44">
        <v>50</v>
      </c>
      <c r="R88" s="44"/>
      <c r="S88" s="44">
        <v>0</v>
      </c>
      <c r="T88" s="44">
        <v>0</v>
      </c>
      <c r="U88" s="44">
        <v>0</v>
      </c>
      <c r="V88" s="44">
        <v>0</v>
      </c>
      <c r="W88" s="48" t="s">
        <v>1122</v>
      </c>
    </row>
    <row r="89" spans="1:23" x14ac:dyDescent="0.25">
      <c r="A89" s="47">
        <v>46258.870011574072</v>
      </c>
      <c r="B89" s="44">
        <v>1</v>
      </c>
      <c r="C89" s="44" t="s">
        <v>1176</v>
      </c>
      <c r="D89" s="44">
        <v>-1.0792572652724831E-3</v>
      </c>
      <c r="E89" s="44">
        <v>-11.152325074482325</v>
      </c>
      <c r="F89" s="48" t="s">
        <v>269</v>
      </c>
      <c r="I89" s="47">
        <v>46258.870011574072</v>
      </c>
      <c r="J89" s="44" t="s">
        <v>1176</v>
      </c>
      <c r="K89" s="44" t="s">
        <v>158</v>
      </c>
      <c r="L89" s="44">
        <v>325</v>
      </c>
      <c r="M89" s="44">
        <v>225</v>
      </c>
      <c r="N89" s="44">
        <v>2500</v>
      </c>
      <c r="O89" s="44" t="s">
        <v>1121</v>
      </c>
      <c r="P89" s="44">
        <v>50</v>
      </c>
      <c r="Q89" s="44">
        <v>50</v>
      </c>
      <c r="R89" s="44"/>
      <c r="S89" s="44">
        <v>0</v>
      </c>
      <c r="T89" s="44">
        <v>0</v>
      </c>
      <c r="U89" s="44">
        <v>0</v>
      </c>
      <c r="V89" s="44">
        <v>0</v>
      </c>
      <c r="W89" s="48" t="s">
        <v>1122</v>
      </c>
    </row>
    <row r="90" spans="1:23" x14ac:dyDescent="0.25">
      <c r="A90" s="47">
        <v>46258.870011574072</v>
      </c>
      <c r="B90" s="44">
        <v>1</v>
      </c>
      <c r="C90" s="44" t="s">
        <v>1177</v>
      </c>
      <c r="D90" s="44">
        <v>-1.0792572652724834E-3</v>
      </c>
      <c r="E90" s="44">
        <v>-11.152325074482327</v>
      </c>
      <c r="F90" s="48" t="s">
        <v>269</v>
      </c>
      <c r="I90" s="47">
        <v>46258.870011574072</v>
      </c>
      <c r="J90" s="44" t="s">
        <v>1177</v>
      </c>
      <c r="K90" s="44" t="s">
        <v>158</v>
      </c>
      <c r="L90" s="44">
        <v>375</v>
      </c>
      <c r="M90" s="44">
        <v>225</v>
      </c>
      <c r="N90" s="44">
        <v>2500</v>
      </c>
      <c r="O90" s="44" t="s">
        <v>1121</v>
      </c>
      <c r="P90" s="44">
        <v>50</v>
      </c>
      <c r="Q90" s="44">
        <v>50</v>
      </c>
      <c r="R90" s="44"/>
      <c r="S90" s="44">
        <v>0</v>
      </c>
      <c r="T90" s="44">
        <v>0</v>
      </c>
      <c r="U90" s="44">
        <v>0</v>
      </c>
      <c r="V90" s="44">
        <v>0</v>
      </c>
      <c r="W90" s="48" t="s">
        <v>1122</v>
      </c>
    </row>
    <row r="91" spans="1:23" x14ac:dyDescent="0.25">
      <c r="A91" s="47">
        <v>46258.870011574072</v>
      </c>
      <c r="B91" s="44">
        <v>1</v>
      </c>
      <c r="C91" s="44" t="s">
        <v>1178</v>
      </c>
      <c r="D91" s="44">
        <v>-1.0792572652724836E-3</v>
      </c>
      <c r="E91" s="44">
        <v>-11.152325074482331</v>
      </c>
      <c r="F91" s="48" t="s">
        <v>269</v>
      </c>
      <c r="I91" s="47">
        <v>46258.870011574072</v>
      </c>
      <c r="J91" s="44" t="s">
        <v>1178</v>
      </c>
      <c r="K91" s="44" t="s">
        <v>158</v>
      </c>
      <c r="L91" s="44">
        <v>425</v>
      </c>
      <c r="M91" s="44">
        <v>225</v>
      </c>
      <c r="N91" s="44">
        <v>2500</v>
      </c>
      <c r="O91" s="44" t="s">
        <v>1121</v>
      </c>
      <c r="P91" s="44">
        <v>50</v>
      </c>
      <c r="Q91" s="44">
        <v>50</v>
      </c>
      <c r="R91" s="44"/>
      <c r="S91" s="44">
        <v>0</v>
      </c>
      <c r="T91" s="44">
        <v>0</v>
      </c>
      <c r="U91" s="44">
        <v>0</v>
      </c>
      <c r="V91" s="44">
        <v>0</v>
      </c>
      <c r="W91" s="48" t="s">
        <v>1122</v>
      </c>
    </row>
    <row r="92" spans="1:23" x14ac:dyDescent="0.25">
      <c r="A92" s="47">
        <v>46258.870011574072</v>
      </c>
      <c r="B92" s="44">
        <v>1</v>
      </c>
      <c r="C92" s="44" t="s">
        <v>1179</v>
      </c>
      <c r="D92" s="44">
        <v>-1.0792572652724836E-3</v>
      </c>
      <c r="E92" s="44">
        <v>-11.152325074482331</v>
      </c>
      <c r="F92" s="48" t="s">
        <v>269</v>
      </c>
      <c r="I92" s="47">
        <v>46258.870011574072</v>
      </c>
      <c r="J92" s="44" t="s">
        <v>1179</v>
      </c>
      <c r="K92" s="44" t="s">
        <v>158</v>
      </c>
      <c r="L92" s="44">
        <v>475</v>
      </c>
      <c r="M92" s="44">
        <v>225</v>
      </c>
      <c r="N92" s="44">
        <v>2500</v>
      </c>
      <c r="O92" s="44" t="s">
        <v>1121</v>
      </c>
      <c r="P92" s="44">
        <v>50</v>
      </c>
      <c r="Q92" s="44">
        <v>50</v>
      </c>
      <c r="R92" s="44"/>
      <c r="S92" s="44">
        <v>0</v>
      </c>
      <c r="T92" s="44">
        <v>0</v>
      </c>
      <c r="U92" s="44">
        <v>0</v>
      </c>
      <c r="V92" s="44">
        <v>0</v>
      </c>
      <c r="W92" s="48" t="s">
        <v>1122</v>
      </c>
    </row>
    <row r="93" spans="1:23" x14ac:dyDescent="0.25">
      <c r="A93" s="47">
        <v>46258.870011574072</v>
      </c>
      <c r="B93" s="44">
        <v>1</v>
      </c>
      <c r="C93" s="44" t="s">
        <v>1180</v>
      </c>
      <c r="D93" s="44">
        <v>-1.0792572652724838E-3</v>
      </c>
      <c r="E93" s="44">
        <v>-11.152325074482333</v>
      </c>
      <c r="F93" s="48" t="s">
        <v>269</v>
      </c>
      <c r="I93" s="47">
        <v>46258.870011574072</v>
      </c>
      <c r="J93" s="44" t="s">
        <v>1180</v>
      </c>
      <c r="K93" s="44" t="s">
        <v>158</v>
      </c>
      <c r="L93" s="44">
        <v>525</v>
      </c>
      <c r="M93" s="44">
        <v>225</v>
      </c>
      <c r="N93" s="44">
        <v>2500</v>
      </c>
      <c r="O93" s="44" t="s">
        <v>1121</v>
      </c>
      <c r="P93" s="44">
        <v>50</v>
      </c>
      <c r="Q93" s="44">
        <v>50</v>
      </c>
      <c r="R93" s="44"/>
      <c r="S93" s="44">
        <v>0</v>
      </c>
      <c r="T93" s="44">
        <v>0</v>
      </c>
      <c r="U93" s="44">
        <v>0</v>
      </c>
      <c r="V93" s="44">
        <v>0</v>
      </c>
      <c r="W93" s="48" t="s">
        <v>1122</v>
      </c>
    </row>
    <row r="94" spans="1:23" x14ac:dyDescent="0.25">
      <c r="A94" s="47">
        <v>46258.870011574072</v>
      </c>
      <c r="B94" s="44">
        <v>1</v>
      </c>
      <c r="C94" s="44" t="s">
        <v>1181</v>
      </c>
      <c r="D94" s="44">
        <v>-1.079257265272484E-3</v>
      </c>
      <c r="E94" s="44">
        <v>-11.152325074482334</v>
      </c>
      <c r="F94" s="48" t="s">
        <v>269</v>
      </c>
      <c r="I94" s="47">
        <v>46258.870011574072</v>
      </c>
      <c r="J94" s="44" t="s">
        <v>1181</v>
      </c>
      <c r="K94" s="44" t="s">
        <v>158</v>
      </c>
      <c r="L94" s="44">
        <v>575</v>
      </c>
      <c r="M94" s="44">
        <v>225</v>
      </c>
      <c r="N94" s="44">
        <v>2500</v>
      </c>
      <c r="O94" s="44" t="s">
        <v>1121</v>
      </c>
      <c r="P94" s="44">
        <v>50</v>
      </c>
      <c r="Q94" s="44">
        <v>50</v>
      </c>
      <c r="R94" s="44"/>
      <c r="S94" s="44">
        <v>0</v>
      </c>
      <c r="T94" s="44">
        <v>0</v>
      </c>
      <c r="U94" s="44">
        <v>0</v>
      </c>
      <c r="V94" s="44">
        <v>0</v>
      </c>
      <c r="W94" s="48" t="s">
        <v>1122</v>
      </c>
    </row>
    <row r="95" spans="1:23" x14ac:dyDescent="0.25">
      <c r="A95" s="47">
        <v>46258.870011574072</v>
      </c>
      <c r="B95" s="44">
        <v>1</v>
      </c>
      <c r="C95" s="44" t="s">
        <v>1182</v>
      </c>
      <c r="D95" s="44">
        <v>-1.0792572652724818E-3</v>
      </c>
      <c r="E95" s="44">
        <v>-11.152325074482313</v>
      </c>
      <c r="F95" s="48" t="s">
        <v>269</v>
      </c>
      <c r="I95" s="47">
        <v>46258.870011574072</v>
      </c>
      <c r="J95" s="44" t="s">
        <v>1182</v>
      </c>
      <c r="K95" s="44" t="s">
        <v>158</v>
      </c>
      <c r="L95" s="44">
        <v>25</v>
      </c>
      <c r="M95" s="44">
        <v>275</v>
      </c>
      <c r="N95" s="44">
        <v>2500</v>
      </c>
      <c r="O95" s="44" t="s">
        <v>1121</v>
      </c>
      <c r="P95" s="44">
        <v>50</v>
      </c>
      <c r="Q95" s="44">
        <v>50</v>
      </c>
      <c r="R95" s="44"/>
      <c r="S95" s="44">
        <v>0</v>
      </c>
      <c r="T95" s="44">
        <v>0</v>
      </c>
      <c r="U95" s="44">
        <v>0</v>
      </c>
      <c r="V95" s="44">
        <v>0</v>
      </c>
      <c r="W95" s="48" t="s">
        <v>1122</v>
      </c>
    </row>
    <row r="96" spans="1:23" x14ac:dyDescent="0.25">
      <c r="A96" s="47">
        <v>46258.870011574072</v>
      </c>
      <c r="B96" s="44">
        <v>1</v>
      </c>
      <c r="C96" s="44" t="s">
        <v>1183</v>
      </c>
      <c r="D96" s="44">
        <v>-1.0792572652724821E-3</v>
      </c>
      <c r="E96" s="44">
        <v>-11.152325074482315</v>
      </c>
      <c r="F96" s="48" t="s">
        <v>269</v>
      </c>
      <c r="I96" s="47">
        <v>46258.870011574072</v>
      </c>
      <c r="J96" s="44" t="s">
        <v>1183</v>
      </c>
      <c r="K96" s="44" t="s">
        <v>158</v>
      </c>
      <c r="L96" s="44">
        <v>75</v>
      </c>
      <c r="M96" s="44">
        <v>275</v>
      </c>
      <c r="N96" s="44">
        <v>2500</v>
      </c>
      <c r="O96" s="44" t="s">
        <v>1121</v>
      </c>
      <c r="P96" s="44">
        <v>50</v>
      </c>
      <c r="Q96" s="44">
        <v>50</v>
      </c>
      <c r="R96" s="44"/>
      <c r="S96" s="44">
        <v>0</v>
      </c>
      <c r="T96" s="44">
        <v>0</v>
      </c>
      <c r="U96" s="44">
        <v>0</v>
      </c>
      <c r="V96" s="44">
        <v>0</v>
      </c>
      <c r="W96" s="48" t="s">
        <v>1122</v>
      </c>
    </row>
    <row r="97" spans="1:23" x14ac:dyDescent="0.25">
      <c r="A97" s="47">
        <v>46258.870011574072</v>
      </c>
      <c r="B97" s="44">
        <v>1</v>
      </c>
      <c r="C97" s="44" t="s">
        <v>1184</v>
      </c>
      <c r="D97" s="44">
        <v>-1.0792572652724823E-3</v>
      </c>
      <c r="E97" s="44">
        <v>-11.152325074482317</v>
      </c>
      <c r="F97" s="48" t="s">
        <v>269</v>
      </c>
      <c r="I97" s="47">
        <v>46258.870011574072</v>
      </c>
      <c r="J97" s="44" t="s">
        <v>1184</v>
      </c>
      <c r="K97" s="44" t="s">
        <v>158</v>
      </c>
      <c r="L97" s="44">
        <v>125</v>
      </c>
      <c r="M97" s="44">
        <v>275</v>
      </c>
      <c r="N97" s="44">
        <v>2500</v>
      </c>
      <c r="O97" s="44" t="s">
        <v>1121</v>
      </c>
      <c r="P97" s="44">
        <v>50</v>
      </c>
      <c r="Q97" s="44">
        <v>50</v>
      </c>
      <c r="R97" s="44"/>
      <c r="S97" s="44">
        <v>0</v>
      </c>
      <c r="T97" s="44">
        <v>0</v>
      </c>
      <c r="U97" s="44">
        <v>0</v>
      </c>
      <c r="V97" s="44">
        <v>0</v>
      </c>
      <c r="W97" s="48" t="s">
        <v>1122</v>
      </c>
    </row>
    <row r="98" spans="1:23" x14ac:dyDescent="0.25">
      <c r="A98" s="47">
        <v>46258.870011574072</v>
      </c>
      <c r="B98" s="44">
        <v>1</v>
      </c>
      <c r="C98" s="44" t="s">
        <v>1185</v>
      </c>
      <c r="D98" s="44">
        <v>-1.0792572652724825E-3</v>
      </c>
      <c r="E98" s="44">
        <v>-11.152325074482318</v>
      </c>
      <c r="F98" s="48" t="s">
        <v>269</v>
      </c>
      <c r="I98" s="47">
        <v>46258.870011574072</v>
      </c>
      <c r="J98" s="44" t="s">
        <v>1185</v>
      </c>
      <c r="K98" s="44" t="s">
        <v>158</v>
      </c>
      <c r="L98" s="44">
        <v>175</v>
      </c>
      <c r="M98" s="44">
        <v>275</v>
      </c>
      <c r="N98" s="44">
        <v>2500</v>
      </c>
      <c r="O98" s="44" t="s">
        <v>1121</v>
      </c>
      <c r="P98" s="44">
        <v>50</v>
      </c>
      <c r="Q98" s="44">
        <v>50</v>
      </c>
      <c r="R98" s="44"/>
      <c r="S98" s="44">
        <v>0</v>
      </c>
      <c r="T98" s="44">
        <v>0</v>
      </c>
      <c r="U98" s="44">
        <v>0</v>
      </c>
      <c r="V98" s="44">
        <v>0</v>
      </c>
      <c r="W98" s="48" t="s">
        <v>1122</v>
      </c>
    </row>
    <row r="99" spans="1:23" x14ac:dyDescent="0.25">
      <c r="A99" s="47">
        <v>46258.870011574072</v>
      </c>
      <c r="B99" s="44">
        <v>1</v>
      </c>
      <c r="C99" s="44" t="s">
        <v>1186</v>
      </c>
      <c r="D99" s="44">
        <v>-1.0792572652724827E-3</v>
      </c>
      <c r="E99" s="44">
        <v>-11.152325074482322</v>
      </c>
      <c r="F99" s="48" t="s">
        <v>269</v>
      </c>
      <c r="I99" s="47">
        <v>46258.870011574072</v>
      </c>
      <c r="J99" s="44" t="s">
        <v>1186</v>
      </c>
      <c r="K99" s="44" t="s">
        <v>158</v>
      </c>
      <c r="L99" s="44">
        <v>225</v>
      </c>
      <c r="M99" s="44">
        <v>275</v>
      </c>
      <c r="N99" s="44">
        <v>2500</v>
      </c>
      <c r="O99" s="44" t="s">
        <v>1121</v>
      </c>
      <c r="P99" s="44">
        <v>50</v>
      </c>
      <c r="Q99" s="44">
        <v>50</v>
      </c>
      <c r="R99" s="44"/>
      <c r="S99" s="44">
        <v>0</v>
      </c>
      <c r="T99" s="44">
        <v>0</v>
      </c>
      <c r="U99" s="44">
        <v>0</v>
      </c>
      <c r="V99" s="44">
        <v>0</v>
      </c>
      <c r="W99" s="48" t="s">
        <v>1122</v>
      </c>
    </row>
    <row r="100" spans="1:23" x14ac:dyDescent="0.25">
      <c r="A100" s="47">
        <v>46258.870011574072</v>
      </c>
      <c r="B100" s="44">
        <v>1</v>
      </c>
      <c r="C100" s="44" t="s">
        <v>1187</v>
      </c>
      <c r="D100" s="44">
        <v>-1.0792572652724821E-3</v>
      </c>
      <c r="E100" s="44">
        <v>-11.152325074482315</v>
      </c>
      <c r="F100" s="48" t="s">
        <v>269</v>
      </c>
      <c r="I100" s="47">
        <v>46258.870011574072</v>
      </c>
      <c r="J100" s="44" t="s">
        <v>1187</v>
      </c>
      <c r="K100" s="44" t="s">
        <v>158</v>
      </c>
      <c r="L100" s="44">
        <v>25</v>
      </c>
      <c r="M100" s="44">
        <v>325</v>
      </c>
      <c r="N100" s="44">
        <v>2500</v>
      </c>
      <c r="O100" s="44" t="s">
        <v>1121</v>
      </c>
      <c r="P100" s="44">
        <v>50</v>
      </c>
      <c r="Q100" s="44">
        <v>50</v>
      </c>
      <c r="R100" s="44"/>
      <c r="S100" s="44">
        <v>0</v>
      </c>
      <c r="T100" s="44">
        <v>0</v>
      </c>
      <c r="U100" s="44">
        <v>0</v>
      </c>
      <c r="V100" s="44">
        <v>0</v>
      </c>
      <c r="W100" s="48" t="s">
        <v>1122</v>
      </c>
    </row>
    <row r="101" spans="1:23" x14ac:dyDescent="0.25">
      <c r="A101" s="47">
        <v>46258.870011574072</v>
      </c>
      <c r="B101" s="44">
        <v>1</v>
      </c>
      <c r="C101" s="44" t="s">
        <v>1188</v>
      </c>
      <c r="D101" s="44">
        <v>-1.0792572652724823E-3</v>
      </c>
      <c r="E101" s="44">
        <v>-11.152325074482317</v>
      </c>
      <c r="F101" s="48" t="s">
        <v>269</v>
      </c>
      <c r="I101" s="47">
        <v>46258.870011574072</v>
      </c>
      <c r="J101" s="44" t="s">
        <v>1188</v>
      </c>
      <c r="K101" s="44" t="s">
        <v>158</v>
      </c>
      <c r="L101" s="44">
        <v>75</v>
      </c>
      <c r="M101" s="44">
        <v>325</v>
      </c>
      <c r="N101" s="44">
        <v>2500</v>
      </c>
      <c r="O101" s="44" t="s">
        <v>1121</v>
      </c>
      <c r="P101" s="44">
        <v>50</v>
      </c>
      <c r="Q101" s="44">
        <v>50</v>
      </c>
      <c r="R101" s="44"/>
      <c r="S101" s="44">
        <v>0</v>
      </c>
      <c r="T101" s="44">
        <v>0</v>
      </c>
      <c r="U101" s="44">
        <v>0</v>
      </c>
      <c r="V101" s="44">
        <v>0</v>
      </c>
      <c r="W101" s="48" t="s">
        <v>1122</v>
      </c>
    </row>
    <row r="102" spans="1:23" x14ac:dyDescent="0.25">
      <c r="A102" s="47">
        <v>46258.870011574072</v>
      </c>
      <c r="B102" s="44">
        <v>1</v>
      </c>
      <c r="C102" s="44" t="s">
        <v>1189</v>
      </c>
      <c r="D102" s="44">
        <v>-1.0792572652724823E-3</v>
      </c>
      <c r="E102" s="44">
        <v>-11.152325074482317</v>
      </c>
      <c r="F102" s="48" t="s">
        <v>269</v>
      </c>
      <c r="I102" s="47">
        <v>46258.870011574072</v>
      </c>
      <c r="J102" s="44" t="s">
        <v>1189</v>
      </c>
      <c r="K102" s="44" t="s">
        <v>158</v>
      </c>
      <c r="L102" s="44">
        <v>125</v>
      </c>
      <c r="M102" s="44">
        <v>325</v>
      </c>
      <c r="N102" s="44">
        <v>2500</v>
      </c>
      <c r="O102" s="44" t="s">
        <v>1121</v>
      </c>
      <c r="P102" s="44">
        <v>50</v>
      </c>
      <c r="Q102" s="44">
        <v>50</v>
      </c>
      <c r="R102" s="44"/>
      <c r="S102" s="44">
        <v>0</v>
      </c>
      <c r="T102" s="44">
        <v>0</v>
      </c>
      <c r="U102" s="44">
        <v>0</v>
      </c>
      <c r="V102" s="44">
        <v>0</v>
      </c>
      <c r="W102" s="48" t="s">
        <v>1122</v>
      </c>
    </row>
    <row r="103" spans="1:23" x14ac:dyDescent="0.25">
      <c r="A103" s="47">
        <v>46258.870011574072</v>
      </c>
      <c r="B103" s="44">
        <v>1</v>
      </c>
      <c r="C103" s="44" t="s">
        <v>1190</v>
      </c>
      <c r="D103" s="44">
        <v>-1.0792572652724825E-3</v>
      </c>
      <c r="E103" s="44">
        <v>-11.152325074482318</v>
      </c>
      <c r="F103" s="48" t="s">
        <v>269</v>
      </c>
      <c r="I103" s="47">
        <v>46258.870011574072</v>
      </c>
      <c r="J103" s="44" t="s">
        <v>1190</v>
      </c>
      <c r="K103" s="44" t="s">
        <v>158</v>
      </c>
      <c r="L103" s="44">
        <v>175</v>
      </c>
      <c r="M103" s="44">
        <v>325</v>
      </c>
      <c r="N103" s="44">
        <v>2500</v>
      </c>
      <c r="O103" s="44" t="s">
        <v>1121</v>
      </c>
      <c r="P103" s="44">
        <v>50</v>
      </c>
      <c r="Q103" s="44">
        <v>50</v>
      </c>
      <c r="R103" s="44"/>
      <c r="S103" s="44">
        <v>0</v>
      </c>
      <c r="T103" s="44">
        <v>0</v>
      </c>
      <c r="U103" s="44">
        <v>0</v>
      </c>
      <c r="V103" s="44">
        <v>0</v>
      </c>
      <c r="W103" s="48" t="s">
        <v>1122</v>
      </c>
    </row>
    <row r="104" spans="1:23" x14ac:dyDescent="0.25">
      <c r="A104" s="47">
        <v>46258.870011574072</v>
      </c>
      <c r="B104" s="44">
        <v>1</v>
      </c>
      <c r="C104" s="44" t="s">
        <v>1191</v>
      </c>
      <c r="D104" s="44">
        <v>-1.0792572652724827E-3</v>
      </c>
      <c r="E104" s="44">
        <v>-11.152325074482322</v>
      </c>
      <c r="F104" s="48" t="s">
        <v>269</v>
      </c>
      <c r="I104" s="47">
        <v>46258.870011574072</v>
      </c>
      <c r="J104" s="44" t="s">
        <v>1191</v>
      </c>
      <c r="K104" s="44" t="s">
        <v>158</v>
      </c>
      <c r="L104" s="44">
        <v>225</v>
      </c>
      <c r="M104" s="44">
        <v>325</v>
      </c>
      <c r="N104" s="44">
        <v>2500</v>
      </c>
      <c r="O104" s="44" t="s">
        <v>1121</v>
      </c>
      <c r="P104" s="44">
        <v>50</v>
      </c>
      <c r="Q104" s="44">
        <v>50</v>
      </c>
      <c r="R104" s="44"/>
      <c r="S104" s="44">
        <v>0</v>
      </c>
      <c r="T104" s="44">
        <v>0</v>
      </c>
      <c r="U104" s="44">
        <v>0</v>
      </c>
      <c r="V104" s="44">
        <v>0</v>
      </c>
      <c r="W104" s="48" t="s">
        <v>1122</v>
      </c>
    </row>
    <row r="105" spans="1:23" x14ac:dyDescent="0.25">
      <c r="A105" s="47">
        <v>46258.870011574072</v>
      </c>
      <c r="B105" s="44">
        <v>1</v>
      </c>
      <c r="C105" s="44" t="s">
        <v>1192</v>
      </c>
      <c r="D105" s="44">
        <v>-1.0792572652724821E-3</v>
      </c>
      <c r="E105" s="44">
        <v>-11.152325074482315</v>
      </c>
      <c r="F105" s="48" t="s">
        <v>269</v>
      </c>
      <c r="I105" s="47">
        <v>46258.870011574072</v>
      </c>
      <c r="J105" s="44" t="s">
        <v>1192</v>
      </c>
      <c r="K105" s="44" t="s">
        <v>158</v>
      </c>
      <c r="L105" s="44">
        <v>25</v>
      </c>
      <c r="M105" s="44">
        <v>375</v>
      </c>
      <c r="N105" s="44">
        <v>2500</v>
      </c>
      <c r="O105" s="44" t="s">
        <v>1121</v>
      </c>
      <c r="P105" s="44">
        <v>50</v>
      </c>
      <c r="Q105" s="44">
        <v>50</v>
      </c>
      <c r="R105" s="44"/>
      <c r="S105" s="44">
        <v>0</v>
      </c>
      <c r="T105" s="44">
        <v>0</v>
      </c>
      <c r="U105" s="44">
        <v>0</v>
      </c>
      <c r="V105" s="44">
        <v>0</v>
      </c>
      <c r="W105" s="48" t="s">
        <v>1122</v>
      </c>
    </row>
    <row r="106" spans="1:23" x14ac:dyDescent="0.25">
      <c r="A106" s="47">
        <v>46258.870011574072</v>
      </c>
      <c r="B106" s="44">
        <v>1</v>
      </c>
      <c r="C106" s="44" t="s">
        <v>1193</v>
      </c>
      <c r="D106" s="44">
        <v>-1.0792572652724823E-3</v>
      </c>
      <c r="E106" s="44">
        <v>-11.152325074482317</v>
      </c>
      <c r="F106" s="48" t="s">
        <v>269</v>
      </c>
      <c r="I106" s="47">
        <v>46258.870011574072</v>
      </c>
      <c r="J106" s="44" t="s">
        <v>1193</v>
      </c>
      <c r="K106" s="44" t="s">
        <v>158</v>
      </c>
      <c r="L106" s="44">
        <v>75</v>
      </c>
      <c r="M106" s="44">
        <v>375</v>
      </c>
      <c r="N106" s="44">
        <v>2500</v>
      </c>
      <c r="O106" s="44" t="s">
        <v>1121</v>
      </c>
      <c r="P106" s="44">
        <v>50</v>
      </c>
      <c r="Q106" s="44">
        <v>50</v>
      </c>
      <c r="R106" s="44"/>
      <c r="S106" s="44">
        <v>0</v>
      </c>
      <c r="T106" s="44">
        <v>0</v>
      </c>
      <c r="U106" s="44">
        <v>0</v>
      </c>
      <c r="V106" s="44">
        <v>0</v>
      </c>
      <c r="W106" s="48" t="s">
        <v>1122</v>
      </c>
    </row>
    <row r="107" spans="1:23" x14ac:dyDescent="0.25">
      <c r="A107" s="47">
        <v>46258.870011574072</v>
      </c>
      <c r="B107" s="44">
        <v>1</v>
      </c>
      <c r="C107" s="44" t="s">
        <v>1194</v>
      </c>
      <c r="D107" s="44">
        <v>-1.0792572652724825E-3</v>
      </c>
      <c r="E107" s="44">
        <v>-11.152325074482318</v>
      </c>
      <c r="F107" s="48" t="s">
        <v>269</v>
      </c>
      <c r="I107" s="47">
        <v>46258.870011574072</v>
      </c>
      <c r="J107" s="44" t="s">
        <v>1194</v>
      </c>
      <c r="K107" s="44" t="s">
        <v>158</v>
      </c>
      <c r="L107" s="44">
        <v>125</v>
      </c>
      <c r="M107" s="44">
        <v>375</v>
      </c>
      <c r="N107" s="44">
        <v>2500</v>
      </c>
      <c r="O107" s="44" t="s">
        <v>1121</v>
      </c>
      <c r="P107" s="44">
        <v>50</v>
      </c>
      <c r="Q107" s="44">
        <v>50</v>
      </c>
      <c r="R107" s="44"/>
      <c r="S107" s="44">
        <v>0</v>
      </c>
      <c r="T107" s="44">
        <v>0</v>
      </c>
      <c r="U107" s="44">
        <v>0</v>
      </c>
      <c r="V107" s="44">
        <v>0</v>
      </c>
      <c r="W107" s="48" t="s">
        <v>1122</v>
      </c>
    </row>
    <row r="108" spans="1:23" x14ac:dyDescent="0.25">
      <c r="A108" s="47">
        <v>46258.870011574072</v>
      </c>
      <c r="B108" s="44">
        <v>1</v>
      </c>
      <c r="C108" s="44" t="s">
        <v>1195</v>
      </c>
      <c r="D108" s="44">
        <v>-1.0792572652724827E-3</v>
      </c>
      <c r="E108" s="44">
        <v>-11.152325074482322</v>
      </c>
      <c r="F108" s="48" t="s">
        <v>269</v>
      </c>
      <c r="I108" s="47">
        <v>46258.870011574072</v>
      </c>
      <c r="J108" s="44" t="s">
        <v>1195</v>
      </c>
      <c r="K108" s="44" t="s">
        <v>158</v>
      </c>
      <c r="L108" s="44">
        <v>175</v>
      </c>
      <c r="M108" s="44">
        <v>375</v>
      </c>
      <c r="N108" s="44">
        <v>2500</v>
      </c>
      <c r="O108" s="44" t="s">
        <v>1121</v>
      </c>
      <c r="P108" s="44">
        <v>50</v>
      </c>
      <c r="Q108" s="44">
        <v>50</v>
      </c>
      <c r="R108" s="44"/>
      <c r="S108" s="44">
        <v>0</v>
      </c>
      <c r="T108" s="44">
        <v>0</v>
      </c>
      <c r="U108" s="44">
        <v>0</v>
      </c>
      <c r="V108" s="44">
        <v>0</v>
      </c>
      <c r="W108" s="48" t="s">
        <v>1122</v>
      </c>
    </row>
    <row r="109" spans="1:23" x14ac:dyDescent="0.25">
      <c r="A109" s="47">
        <v>46258.870011574072</v>
      </c>
      <c r="B109" s="44">
        <v>1</v>
      </c>
      <c r="C109" s="44" t="s">
        <v>1196</v>
      </c>
      <c r="D109" s="44">
        <v>-1.0792572652724827E-3</v>
      </c>
      <c r="E109" s="44">
        <v>-11.152325074482322</v>
      </c>
      <c r="F109" s="48" t="s">
        <v>269</v>
      </c>
      <c r="I109" s="47">
        <v>46258.870011574072</v>
      </c>
      <c r="J109" s="44" t="s">
        <v>1196</v>
      </c>
      <c r="K109" s="44" t="s">
        <v>158</v>
      </c>
      <c r="L109" s="44">
        <v>225</v>
      </c>
      <c r="M109" s="44">
        <v>375</v>
      </c>
      <c r="N109" s="44">
        <v>2500</v>
      </c>
      <c r="O109" s="44" t="s">
        <v>1121</v>
      </c>
      <c r="P109" s="44">
        <v>50</v>
      </c>
      <c r="Q109" s="44">
        <v>50</v>
      </c>
      <c r="R109" s="44"/>
      <c r="S109" s="44">
        <v>0</v>
      </c>
      <c r="T109" s="44">
        <v>0</v>
      </c>
      <c r="U109" s="44">
        <v>0</v>
      </c>
      <c r="V109" s="44">
        <v>0</v>
      </c>
      <c r="W109" s="48" t="s">
        <v>1122</v>
      </c>
    </row>
    <row r="110" spans="1:23" x14ac:dyDescent="0.25">
      <c r="A110" s="47">
        <v>46258.870011574072</v>
      </c>
      <c r="B110" s="44">
        <v>1</v>
      </c>
      <c r="C110" s="44" t="s">
        <v>1197</v>
      </c>
      <c r="D110" s="44">
        <v>-1.0792572652724821E-3</v>
      </c>
      <c r="E110" s="44">
        <v>-11.152325074482315</v>
      </c>
      <c r="F110" s="48" t="s">
        <v>269</v>
      </c>
      <c r="I110" s="47">
        <v>46258.870011574072</v>
      </c>
      <c r="J110" s="44" t="s">
        <v>1197</v>
      </c>
      <c r="K110" s="44" t="s">
        <v>158</v>
      </c>
      <c r="L110" s="44">
        <v>25</v>
      </c>
      <c r="M110" s="44">
        <v>425</v>
      </c>
      <c r="N110" s="44">
        <v>2500</v>
      </c>
      <c r="O110" s="44" t="s">
        <v>1121</v>
      </c>
      <c r="P110" s="44">
        <v>50</v>
      </c>
      <c r="Q110" s="44">
        <v>50</v>
      </c>
      <c r="R110" s="44"/>
      <c r="S110" s="44">
        <v>0</v>
      </c>
      <c r="T110" s="44">
        <v>0</v>
      </c>
      <c r="U110" s="44">
        <v>0</v>
      </c>
      <c r="V110" s="44">
        <v>0</v>
      </c>
      <c r="W110" s="48" t="s">
        <v>1122</v>
      </c>
    </row>
    <row r="111" spans="1:23" x14ac:dyDescent="0.25">
      <c r="A111" s="47">
        <v>46258.870011574072</v>
      </c>
      <c r="B111" s="44">
        <v>1</v>
      </c>
      <c r="C111" s="44" t="s">
        <v>1198</v>
      </c>
      <c r="D111" s="44">
        <v>-1.0792572652724823E-3</v>
      </c>
      <c r="E111" s="44">
        <v>-11.152325074482317</v>
      </c>
      <c r="F111" s="48" t="s">
        <v>269</v>
      </c>
      <c r="I111" s="47">
        <v>46258.870011574072</v>
      </c>
      <c r="J111" s="44" t="s">
        <v>1198</v>
      </c>
      <c r="K111" s="44" t="s">
        <v>158</v>
      </c>
      <c r="L111" s="44">
        <v>75</v>
      </c>
      <c r="M111" s="44">
        <v>425</v>
      </c>
      <c r="N111" s="44">
        <v>2500</v>
      </c>
      <c r="O111" s="44" t="s">
        <v>1121</v>
      </c>
      <c r="P111" s="44">
        <v>50</v>
      </c>
      <c r="Q111" s="44">
        <v>50</v>
      </c>
      <c r="R111" s="44"/>
      <c r="S111" s="44">
        <v>0</v>
      </c>
      <c r="T111" s="44">
        <v>0</v>
      </c>
      <c r="U111" s="44">
        <v>0</v>
      </c>
      <c r="V111" s="44">
        <v>0</v>
      </c>
      <c r="W111" s="48" t="s">
        <v>1122</v>
      </c>
    </row>
    <row r="112" spans="1:23" x14ac:dyDescent="0.25">
      <c r="A112" s="47">
        <v>46258.870011574072</v>
      </c>
      <c r="B112" s="44">
        <v>1</v>
      </c>
      <c r="C112" s="44" t="s">
        <v>1199</v>
      </c>
      <c r="D112" s="44">
        <v>-1.0792572652724825E-3</v>
      </c>
      <c r="E112" s="44">
        <v>-11.152325074482318</v>
      </c>
      <c r="F112" s="48" t="s">
        <v>269</v>
      </c>
      <c r="I112" s="47">
        <v>46258.870011574072</v>
      </c>
      <c r="J112" s="44" t="s">
        <v>1199</v>
      </c>
      <c r="K112" s="44" t="s">
        <v>158</v>
      </c>
      <c r="L112" s="44">
        <v>125</v>
      </c>
      <c r="M112" s="44">
        <v>425</v>
      </c>
      <c r="N112" s="44">
        <v>2500</v>
      </c>
      <c r="O112" s="44" t="s">
        <v>1121</v>
      </c>
      <c r="P112" s="44">
        <v>50</v>
      </c>
      <c r="Q112" s="44">
        <v>50</v>
      </c>
      <c r="R112" s="44"/>
      <c r="S112" s="44">
        <v>0</v>
      </c>
      <c r="T112" s="44">
        <v>0</v>
      </c>
      <c r="U112" s="44">
        <v>0</v>
      </c>
      <c r="V112" s="44">
        <v>0</v>
      </c>
      <c r="W112" s="48" t="s">
        <v>1122</v>
      </c>
    </row>
    <row r="113" spans="1:23" x14ac:dyDescent="0.25">
      <c r="A113" s="47">
        <v>46258.870011574072</v>
      </c>
      <c r="B113" s="44">
        <v>1</v>
      </c>
      <c r="C113" s="44" t="s">
        <v>1200</v>
      </c>
      <c r="D113" s="44">
        <v>-1.0792572652724827E-3</v>
      </c>
      <c r="E113" s="44">
        <v>-11.152325074482322</v>
      </c>
      <c r="F113" s="48" t="s">
        <v>269</v>
      </c>
      <c r="I113" s="47">
        <v>46258.870011574072</v>
      </c>
      <c r="J113" s="44" t="s">
        <v>1200</v>
      </c>
      <c r="K113" s="44" t="s">
        <v>158</v>
      </c>
      <c r="L113" s="44">
        <v>175</v>
      </c>
      <c r="M113" s="44">
        <v>425</v>
      </c>
      <c r="N113" s="44">
        <v>2500</v>
      </c>
      <c r="O113" s="44" t="s">
        <v>1121</v>
      </c>
      <c r="P113" s="44">
        <v>50</v>
      </c>
      <c r="Q113" s="44">
        <v>50</v>
      </c>
      <c r="R113" s="44"/>
      <c r="S113" s="44">
        <v>0</v>
      </c>
      <c r="T113" s="44">
        <v>0</v>
      </c>
      <c r="U113" s="44">
        <v>0</v>
      </c>
      <c r="V113" s="44">
        <v>0</v>
      </c>
      <c r="W113" s="48" t="s">
        <v>1122</v>
      </c>
    </row>
    <row r="114" spans="1:23" x14ac:dyDescent="0.25">
      <c r="A114" s="47">
        <v>46258.870011574072</v>
      </c>
      <c r="B114" s="44">
        <v>1</v>
      </c>
      <c r="C114" s="44" t="s">
        <v>1201</v>
      </c>
      <c r="D114" s="44">
        <v>-1.0792572652724829E-3</v>
      </c>
      <c r="E114" s="44">
        <v>-11.152325074482324</v>
      </c>
      <c r="F114" s="48" t="s">
        <v>269</v>
      </c>
      <c r="I114" s="47">
        <v>46258.870011574072</v>
      </c>
      <c r="J114" s="44" t="s">
        <v>1201</v>
      </c>
      <c r="K114" s="44" t="s">
        <v>158</v>
      </c>
      <c r="L114" s="44">
        <v>225</v>
      </c>
      <c r="M114" s="44">
        <v>425</v>
      </c>
      <c r="N114" s="44">
        <v>2500</v>
      </c>
      <c r="O114" s="44" t="s">
        <v>1121</v>
      </c>
      <c r="P114" s="44">
        <v>50</v>
      </c>
      <c r="Q114" s="44">
        <v>50</v>
      </c>
      <c r="R114" s="44"/>
      <c r="S114" s="44">
        <v>0</v>
      </c>
      <c r="T114" s="44">
        <v>0</v>
      </c>
      <c r="U114" s="44">
        <v>0</v>
      </c>
      <c r="V114" s="44">
        <v>0</v>
      </c>
      <c r="W114" s="48" t="s">
        <v>1122</v>
      </c>
    </row>
    <row r="115" spans="1:23" x14ac:dyDescent="0.25">
      <c r="A115" s="47">
        <v>46258.870011574072</v>
      </c>
      <c r="B115" s="44">
        <v>1</v>
      </c>
      <c r="C115" s="44" t="s">
        <v>1202</v>
      </c>
      <c r="D115" s="44">
        <v>-1.0792572652724821E-3</v>
      </c>
      <c r="E115" s="44">
        <v>-11.152325074482315</v>
      </c>
      <c r="F115" s="48" t="s">
        <v>269</v>
      </c>
      <c r="I115" s="47">
        <v>46258.870011574072</v>
      </c>
      <c r="J115" s="44" t="s">
        <v>1202</v>
      </c>
      <c r="K115" s="44" t="s">
        <v>158</v>
      </c>
      <c r="L115" s="44">
        <v>25</v>
      </c>
      <c r="M115" s="44">
        <v>475</v>
      </c>
      <c r="N115" s="44">
        <v>2500</v>
      </c>
      <c r="O115" s="44" t="s">
        <v>1121</v>
      </c>
      <c r="P115" s="44">
        <v>50</v>
      </c>
      <c r="Q115" s="44">
        <v>50</v>
      </c>
      <c r="R115" s="44"/>
      <c r="S115" s="44">
        <v>0</v>
      </c>
      <c r="T115" s="44">
        <v>0</v>
      </c>
      <c r="U115" s="44">
        <v>0</v>
      </c>
      <c r="V115" s="44">
        <v>0</v>
      </c>
      <c r="W115" s="48" t="s">
        <v>1122</v>
      </c>
    </row>
    <row r="116" spans="1:23" x14ac:dyDescent="0.25">
      <c r="A116" s="47">
        <v>46258.870011574072</v>
      </c>
      <c r="B116" s="44">
        <v>1</v>
      </c>
      <c r="C116" s="44" t="s">
        <v>1203</v>
      </c>
      <c r="D116" s="44">
        <v>-1.0792572652724823E-3</v>
      </c>
      <c r="E116" s="44">
        <v>-11.152325074482317</v>
      </c>
      <c r="F116" s="48" t="s">
        <v>269</v>
      </c>
      <c r="I116" s="47">
        <v>46258.870011574072</v>
      </c>
      <c r="J116" s="44" t="s">
        <v>1203</v>
      </c>
      <c r="K116" s="44" t="s">
        <v>158</v>
      </c>
      <c r="L116" s="44">
        <v>75</v>
      </c>
      <c r="M116" s="44">
        <v>475</v>
      </c>
      <c r="N116" s="44">
        <v>2500</v>
      </c>
      <c r="O116" s="44" t="s">
        <v>1121</v>
      </c>
      <c r="P116" s="44">
        <v>50</v>
      </c>
      <c r="Q116" s="44">
        <v>50</v>
      </c>
      <c r="R116" s="44"/>
      <c r="S116" s="44">
        <v>0</v>
      </c>
      <c r="T116" s="44">
        <v>0</v>
      </c>
      <c r="U116" s="44">
        <v>0</v>
      </c>
      <c r="V116" s="44">
        <v>0</v>
      </c>
      <c r="W116" s="48" t="s">
        <v>1122</v>
      </c>
    </row>
    <row r="117" spans="1:23" x14ac:dyDescent="0.25">
      <c r="A117" s="47">
        <v>46258.870011574072</v>
      </c>
      <c r="B117" s="44">
        <v>1</v>
      </c>
      <c r="C117" s="44" t="s">
        <v>1204</v>
      </c>
      <c r="D117" s="44">
        <v>-1.0792572652724825E-3</v>
      </c>
      <c r="E117" s="44">
        <v>-11.152325074482318</v>
      </c>
      <c r="F117" s="48" t="s">
        <v>269</v>
      </c>
      <c r="I117" s="47">
        <v>46258.870011574072</v>
      </c>
      <c r="J117" s="44" t="s">
        <v>1204</v>
      </c>
      <c r="K117" s="44" t="s">
        <v>158</v>
      </c>
      <c r="L117" s="44">
        <v>125</v>
      </c>
      <c r="M117" s="44">
        <v>475</v>
      </c>
      <c r="N117" s="44">
        <v>2500</v>
      </c>
      <c r="O117" s="44" t="s">
        <v>1121</v>
      </c>
      <c r="P117" s="44">
        <v>50</v>
      </c>
      <c r="Q117" s="44">
        <v>50</v>
      </c>
      <c r="R117" s="44"/>
      <c r="S117" s="44">
        <v>0</v>
      </c>
      <c r="T117" s="44">
        <v>0</v>
      </c>
      <c r="U117" s="44">
        <v>0</v>
      </c>
      <c r="V117" s="44">
        <v>0</v>
      </c>
      <c r="W117" s="48" t="s">
        <v>1122</v>
      </c>
    </row>
    <row r="118" spans="1:23" x14ac:dyDescent="0.25">
      <c r="A118" s="47">
        <v>46258.870011574072</v>
      </c>
      <c r="B118" s="44">
        <v>1</v>
      </c>
      <c r="C118" s="44" t="s">
        <v>1205</v>
      </c>
      <c r="D118" s="44">
        <v>-1.0792572652724827E-3</v>
      </c>
      <c r="E118" s="44">
        <v>-11.152325074482322</v>
      </c>
      <c r="F118" s="48" t="s">
        <v>269</v>
      </c>
      <c r="I118" s="47">
        <v>46258.870011574072</v>
      </c>
      <c r="J118" s="44" t="s">
        <v>1205</v>
      </c>
      <c r="K118" s="44" t="s">
        <v>158</v>
      </c>
      <c r="L118" s="44">
        <v>175</v>
      </c>
      <c r="M118" s="44">
        <v>475</v>
      </c>
      <c r="N118" s="44">
        <v>2500</v>
      </c>
      <c r="O118" s="44" t="s">
        <v>1121</v>
      </c>
      <c r="P118" s="44">
        <v>50</v>
      </c>
      <c r="Q118" s="44">
        <v>50</v>
      </c>
      <c r="R118" s="44"/>
      <c r="S118" s="44">
        <v>0</v>
      </c>
      <c r="T118" s="44">
        <v>0</v>
      </c>
      <c r="U118" s="44">
        <v>0</v>
      </c>
      <c r="V118" s="44">
        <v>0</v>
      </c>
      <c r="W118" s="48" t="s">
        <v>1122</v>
      </c>
    </row>
    <row r="119" spans="1:23" x14ac:dyDescent="0.25">
      <c r="A119" s="47">
        <v>46258.870011574072</v>
      </c>
      <c r="B119" s="44">
        <v>1</v>
      </c>
      <c r="C119" s="44" t="s">
        <v>1206</v>
      </c>
      <c r="D119" s="44">
        <v>-1.0792572652724829E-3</v>
      </c>
      <c r="E119" s="44">
        <v>-11.152325074482324</v>
      </c>
      <c r="F119" s="48" t="s">
        <v>269</v>
      </c>
      <c r="I119" s="47">
        <v>46258.870011574072</v>
      </c>
      <c r="J119" s="44" t="s">
        <v>1206</v>
      </c>
      <c r="K119" s="44" t="s">
        <v>158</v>
      </c>
      <c r="L119" s="44">
        <v>225</v>
      </c>
      <c r="M119" s="44">
        <v>475</v>
      </c>
      <c r="N119" s="44">
        <v>2500</v>
      </c>
      <c r="O119" s="44" t="s">
        <v>1121</v>
      </c>
      <c r="P119" s="44">
        <v>50</v>
      </c>
      <c r="Q119" s="44">
        <v>50</v>
      </c>
      <c r="R119" s="44"/>
      <c r="S119" s="44">
        <v>0</v>
      </c>
      <c r="T119" s="44">
        <v>0</v>
      </c>
      <c r="U119" s="44">
        <v>0</v>
      </c>
      <c r="V119" s="44">
        <v>0</v>
      </c>
      <c r="W119" s="48" t="s">
        <v>1122</v>
      </c>
    </row>
    <row r="120" spans="1:23" x14ac:dyDescent="0.25">
      <c r="A120" s="47">
        <v>46258.870011574072</v>
      </c>
      <c r="B120" s="44">
        <v>1</v>
      </c>
      <c r="C120" s="44" t="s">
        <v>1207</v>
      </c>
      <c r="D120" s="44">
        <v>-1.0792572652724821E-3</v>
      </c>
      <c r="E120" s="44">
        <v>-11.152325074482315</v>
      </c>
      <c r="F120" s="48" t="s">
        <v>269</v>
      </c>
      <c r="I120" s="47">
        <v>46258.870011574072</v>
      </c>
      <c r="J120" s="44" t="s">
        <v>1207</v>
      </c>
      <c r="K120" s="44" t="s">
        <v>158</v>
      </c>
      <c r="L120" s="44">
        <v>25</v>
      </c>
      <c r="M120" s="44">
        <v>525</v>
      </c>
      <c r="N120" s="44">
        <v>2500</v>
      </c>
      <c r="O120" s="44" t="s">
        <v>1121</v>
      </c>
      <c r="P120" s="44">
        <v>50</v>
      </c>
      <c r="Q120" s="44">
        <v>50</v>
      </c>
      <c r="R120" s="44"/>
      <c r="S120" s="44">
        <v>0</v>
      </c>
      <c r="T120" s="44">
        <v>0</v>
      </c>
      <c r="U120" s="44">
        <v>0</v>
      </c>
      <c r="V120" s="44">
        <v>0</v>
      </c>
      <c r="W120" s="48" t="s">
        <v>1122</v>
      </c>
    </row>
    <row r="121" spans="1:23" x14ac:dyDescent="0.25">
      <c r="A121" s="47">
        <v>46258.870011574072</v>
      </c>
      <c r="B121" s="44">
        <v>1</v>
      </c>
      <c r="C121" s="44" t="s">
        <v>1208</v>
      </c>
      <c r="D121" s="44">
        <v>-1.0792572652724823E-3</v>
      </c>
      <c r="E121" s="44">
        <v>-11.152325074482317</v>
      </c>
      <c r="F121" s="48" t="s">
        <v>269</v>
      </c>
      <c r="I121" s="47">
        <v>46258.870011574072</v>
      </c>
      <c r="J121" s="44" t="s">
        <v>1208</v>
      </c>
      <c r="K121" s="44" t="s">
        <v>158</v>
      </c>
      <c r="L121" s="44">
        <v>75</v>
      </c>
      <c r="M121" s="44">
        <v>525</v>
      </c>
      <c r="N121" s="44">
        <v>2500</v>
      </c>
      <c r="O121" s="44" t="s">
        <v>1121</v>
      </c>
      <c r="P121" s="44">
        <v>50</v>
      </c>
      <c r="Q121" s="44">
        <v>50</v>
      </c>
      <c r="R121" s="44"/>
      <c r="S121" s="44">
        <v>0</v>
      </c>
      <c r="T121" s="44">
        <v>0</v>
      </c>
      <c r="U121" s="44">
        <v>0</v>
      </c>
      <c r="V121" s="44">
        <v>0</v>
      </c>
      <c r="W121" s="48" t="s">
        <v>1122</v>
      </c>
    </row>
    <row r="122" spans="1:23" x14ac:dyDescent="0.25">
      <c r="A122" s="47">
        <v>46258.870011574072</v>
      </c>
      <c r="B122" s="44">
        <v>1</v>
      </c>
      <c r="C122" s="44" t="s">
        <v>1209</v>
      </c>
      <c r="D122" s="44">
        <v>-1.0792572652724825E-3</v>
      </c>
      <c r="E122" s="44">
        <v>-11.152325074482318</v>
      </c>
      <c r="F122" s="48" t="s">
        <v>269</v>
      </c>
      <c r="I122" s="47">
        <v>46258.870011574072</v>
      </c>
      <c r="J122" s="44" t="s">
        <v>1209</v>
      </c>
      <c r="K122" s="44" t="s">
        <v>158</v>
      </c>
      <c r="L122" s="44">
        <v>125</v>
      </c>
      <c r="M122" s="44">
        <v>525</v>
      </c>
      <c r="N122" s="44">
        <v>2500</v>
      </c>
      <c r="O122" s="44" t="s">
        <v>1121</v>
      </c>
      <c r="P122" s="44">
        <v>50</v>
      </c>
      <c r="Q122" s="44">
        <v>50</v>
      </c>
      <c r="R122" s="44"/>
      <c r="S122" s="44">
        <v>0</v>
      </c>
      <c r="T122" s="44">
        <v>0</v>
      </c>
      <c r="U122" s="44">
        <v>0</v>
      </c>
      <c r="V122" s="44">
        <v>0</v>
      </c>
      <c r="W122" s="48" t="s">
        <v>1122</v>
      </c>
    </row>
    <row r="123" spans="1:23" x14ac:dyDescent="0.25">
      <c r="A123" s="47">
        <v>46258.870011574072</v>
      </c>
      <c r="B123" s="44">
        <v>1</v>
      </c>
      <c r="C123" s="44" t="s">
        <v>1210</v>
      </c>
      <c r="D123" s="44">
        <v>-1.0792572652724827E-3</v>
      </c>
      <c r="E123" s="44">
        <v>-11.152325074482322</v>
      </c>
      <c r="F123" s="48" t="s">
        <v>269</v>
      </c>
      <c r="I123" s="47">
        <v>46258.870011574072</v>
      </c>
      <c r="J123" s="44" t="s">
        <v>1210</v>
      </c>
      <c r="K123" s="44" t="s">
        <v>158</v>
      </c>
      <c r="L123" s="44">
        <v>175</v>
      </c>
      <c r="M123" s="44">
        <v>525</v>
      </c>
      <c r="N123" s="44">
        <v>2500</v>
      </c>
      <c r="O123" s="44" t="s">
        <v>1121</v>
      </c>
      <c r="P123" s="44">
        <v>50</v>
      </c>
      <c r="Q123" s="44">
        <v>50</v>
      </c>
      <c r="R123" s="44"/>
      <c r="S123" s="44">
        <v>0</v>
      </c>
      <c r="T123" s="44">
        <v>0</v>
      </c>
      <c r="U123" s="44">
        <v>0</v>
      </c>
      <c r="V123" s="44">
        <v>0</v>
      </c>
      <c r="W123" s="48" t="s">
        <v>1122</v>
      </c>
    </row>
    <row r="124" spans="1:23" x14ac:dyDescent="0.25">
      <c r="A124" s="47">
        <v>46258.870011574072</v>
      </c>
      <c r="B124" s="44">
        <v>1</v>
      </c>
      <c r="C124" s="44" t="s">
        <v>1211</v>
      </c>
      <c r="D124" s="44">
        <v>-1.0792572652724829E-3</v>
      </c>
      <c r="E124" s="44">
        <v>-11.152325074482324</v>
      </c>
      <c r="F124" s="48" t="s">
        <v>269</v>
      </c>
      <c r="I124" s="47">
        <v>46258.870011574072</v>
      </c>
      <c r="J124" s="44" t="s">
        <v>1211</v>
      </c>
      <c r="K124" s="44" t="s">
        <v>158</v>
      </c>
      <c r="L124" s="44">
        <v>225</v>
      </c>
      <c r="M124" s="44">
        <v>525</v>
      </c>
      <c r="N124" s="44">
        <v>2500</v>
      </c>
      <c r="O124" s="44" t="s">
        <v>1121</v>
      </c>
      <c r="P124" s="44">
        <v>50</v>
      </c>
      <c r="Q124" s="44">
        <v>50</v>
      </c>
      <c r="R124" s="44"/>
      <c r="S124" s="44">
        <v>0</v>
      </c>
      <c r="T124" s="44">
        <v>0</v>
      </c>
      <c r="U124" s="44">
        <v>0</v>
      </c>
      <c r="V124" s="44">
        <v>0</v>
      </c>
      <c r="W124" s="48" t="s">
        <v>1122</v>
      </c>
    </row>
    <row r="125" spans="1:23" x14ac:dyDescent="0.25">
      <c r="A125" s="47">
        <v>46258.870011574072</v>
      </c>
      <c r="B125" s="44">
        <v>1</v>
      </c>
      <c r="C125" s="44" t="s">
        <v>1212</v>
      </c>
      <c r="D125" s="44">
        <v>-1.0792572652724823E-3</v>
      </c>
      <c r="E125" s="44">
        <v>-11.152325074482317</v>
      </c>
      <c r="F125" s="48" t="s">
        <v>269</v>
      </c>
      <c r="I125" s="47">
        <v>46258.870011574072</v>
      </c>
      <c r="J125" s="44" t="s">
        <v>1212</v>
      </c>
      <c r="K125" s="44" t="s">
        <v>158</v>
      </c>
      <c r="L125" s="44">
        <v>25</v>
      </c>
      <c r="M125" s="44">
        <v>575</v>
      </c>
      <c r="N125" s="44">
        <v>2500</v>
      </c>
      <c r="O125" s="44" t="s">
        <v>1121</v>
      </c>
      <c r="P125" s="44">
        <v>50</v>
      </c>
      <c r="Q125" s="44">
        <v>50</v>
      </c>
      <c r="R125" s="44"/>
      <c r="S125" s="44">
        <v>0</v>
      </c>
      <c r="T125" s="44">
        <v>0</v>
      </c>
      <c r="U125" s="44">
        <v>0</v>
      </c>
      <c r="V125" s="44">
        <v>0</v>
      </c>
      <c r="W125" s="48" t="s">
        <v>1122</v>
      </c>
    </row>
    <row r="126" spans="1:23" x14ac:dyDescent="0.25">
      <c r="A126" s="47">
        <v>46258.870011574072</v>
      </c>
      <c r="B126" s="44">
        <v>1</v>
      </c>
      <c r="C126" s="44" t="s">
        <v>1213</v>
      </c>
      <c r="D126" s="44">
        <v>-1.0792572652724823E-3</v>
      </c>
      <c r="E126" s="44">
        <v>-11.152325074482317</v>
      </c>
      <c r="F126" s="48" t="s">
        <v>269</v>
      </c>
      <c r="I126" s="47">
        <v>46258.870011574072</v>
      </c>
      <c r="J126" s="44" t="s">
        <v>1213</v>
      </c>
      <c r="K126" s="44" t="s">
        <v>158</v>
      </c>
      <c r="L126" s="44">
        <v>75</v>
      </c>
      <c r="M126" s="44">
        <v>575</v>
      </c>
      <c r="N126" s="44">
        <v>2500</v>
      </c>
      <c r="O126" s="44" t="s">
        <v>1121</v>
      </c>
      <c r="P126" s="44">
        <v>50</v>
      </c>
      <c r="Q126" s="44">
        <v>50</v>
      </c>
      <c r="R126" s="44"/>
      <c r="S126" s="44">
        <v>0</v>
      </c>
      <c r="T126" s="44">
        <v>0</v>
      </c>
      <c r="U126" s="44">
        <v>0</v>
      </c>
      <c r="V126" s="44">
        <v>0</v>
      </c>
      <c r="W126" s="48" t="s">
        <v>1122</v>
      </c>
    </row>
    <row r="127" spans="1:23" x14ac:dyDescent="0.25">
      <c r="A127" s="47">
        <v>46258.870011574072</v>
      </c>
      <c r="B127" s="44">
        <v>1</v>
      </c>
      <c r="C127" s="44" t="s">
        <v>1214</v>
      </c>
      <c r="D127" s="44">
        <v>-1.0792572652724825E-3</v>
      </c>
      <c r="E127" s="44">
        <v>-11.152325074482318</v>
      </c>
      <c r="F127" s="48" t="s">
        <v>269</v>
      </c>
      <c r="I127" s="47">
        <v>46258.870011574072</v>
      </c>
      <c r="J127" s="44" t="s">
        <v>1214</v>
      </c>
      <c r="K127" s="44" t="s">
        <v>158</v>
      </c>
      <c r="L127" s="44">
        <v>125</v>
      </c>
      <c r="M127" s="44">
        <v>575</v>
      </c>
      <c r="N127" s="44">
        <v>2500</v>
      </c>
      <c r="O127" s="44" t="s">
        <v>1121</v>
      </c>
      <c r="P127" s="44">
        <v>50</v>
      </c>
      <c r="Q127" s="44">
        <v>50</v>
      </c>
      <c r="R127" s="44"/>
      <c r="S127" s="44">
        <v>0</v>
      </c>
      <c r="T127" s="44">
        <v>0</v>
      </c>
      <c r="U127" s="44">
        <v>0</v>
      </c>
      <c r="V127" s="44">
        <v>0</v>
      </c>
      <c r="W127" s="48" t="s">
        <v>1122</v>
      </c>
    </row>
    <row r="128" spans="1:23" x14ac:dyDescent="0.25">
      <c r="A128" s="47">
        <v>46258.870011574072</v>
      </c>
      <c r="B128" s="44">
        <v>1</v>
      </c>
      <c r="C128" s="44" t="s">
        <v>1215</v>
      </c>
      <c r="D128" s="44">
        <v>-1.0792572652724827E-3</v>
      </c>
      <c r="E128" s="44">
        <v>-11.152325074482322</v>
      </c>
      <c r="F128" s="48" t="s">
        <v>269</v>
      </c>
      <c r="I128" s="47">
        <v>46258.870011574072</v>
      </c>
      <c r="J128" s="44" t="s">
        <v>1215</v>
      </c>
      <c r="K128" s="44" t="s">
        <v>158</v>
      </c>
      <c r="L128" s="44">
        <v>175</v>
      </c>
      <c r="M128" s="44">
        <v>575</v>
      </c>
      <c r="N128" s="44">
        <v>2500</v>
      </c>
      <c r="O128" s="44" t="s">
        <v>1121</v>
      </c>
      <c r="P128" s="44">
        <v>50</v>
      </c>
      <c r="Q128" s="44">
        <v>50</v>
      </c>
      <c r="R128" s="44"/>
      <c r="S128" s="44">
        <v>0</v>
      </c>
      <c r="T128" s="44">
        <v>0</v>
      </c>
      <c r="U128" s="44">
        <v>0</v>
      </c>
      <c r="V128" s="44">
        <v>0</v>
      </c>
      <c r="W128" s="48" t="s">
        <v>1122</v>
      </c>
    </row>
    <row r="129" spans="1:23" x14ac:dyDescent="0.25">
      <c r="A129" s="47">
        <v>46258.870011574072</v>
      </c>
      <c r="B129" s="44">
        <v>1</v>
      </c>
      <c r="C129" s="44" t="s">
        <v>1216</v>
      </c>
      <c r="D129" s="44">
        <v>-1.0792572652724829E-3</v>
      </c>
      <c r="E129" s="44">
        <v>-11.152325074482324</v>
      </c>
      <c r="F129" s="48" t="s">
        <v>269</v>
      </c>
      <c r="I129" s="47">
        <v>46258.870011574072</v>
      </c>
      <c r="J129" s="44" t="s">
        <v>1216</v>
      </c>
      <c r="K129" s="44" t="s">
        <v>158</v>
      </c>
      <c r="L129" s="44">
        <v>225</v>
      </c>
      <c r="M129" s="44">
        <v>575</v>
      </c>
      <c r="N129" s="44">
        <v>2500</v>
      </c>
      <c r="O129" s="44" t="s">
        <v>1121</v>
      </c>
      <c r="P129" s="44">
        <v>50</v>
      </c>
      <c r="Q129" s="44">
        <v>50</v>
      </c>
      <c r="R129" s="44"/>
      <c r="S129" s="44">
        <v>0</v>
      </c>
      <c r="T129" s="44">
        <v>0</v>
      </c>
      <c r="U129" s="44">
        <v>0</v>
      </c>
      <c r="V129" s="44">
        <v>0</v>
      </c>
      <c r="W129" s="48" t="s">
        <v>1122</v>
      </c>
    </row>
    <row r="130" spans="1:23" x14ac:dyDescent="0.25">
      <c r="A130" s="47">
        <v>46258.870011574072</v>
      </c>
      <c r="B130" s="44">
        <v>1</v>
      </c>
      <c r="C130" s="44" t="s">
        <v>1217</v>
      </c>
      <c r="D130" s="44">
        <v>-1.0792572652724823E-3</v>
      </c>
      <c r="E130" s="44">
        <v>-11.152325074482317</v>
      </c>
      <c r="F130" s="48" t="s">
        <v>269</v>
      </c>
      <c r="I130" s="47">
        <v>46258.870011574072</v>
      </c>
      <c r="J130" s="44" t="s">
        <v>1217</v>
      </c>
      <c r="K130" s="44" t="s">
        <v>158</v>
      </c>
      <c r="L130" s="44">
        <v>25</v>
      </c>
      <c r="M130" s="44">
        <v>625</v>
      </c>
      <c r="N130" s="44">
        <v>2500</v>
      </c>
      <c r="O130" s="44" t="s">
        <v>1121</v>
      </c>
      <c r="P130" s="44">
        <v>50</v>
      </c>
      <c r="Q130" s="44">
        <v>50</v>
      </c>
      <c r="R130" s="44"/>
      <c r="S130" s="44">
        <v>0</v>
      </c>
      <c r="T130" s="44">
        <v>0</v>
      </c>
      <c r="U130" s="44">
        <v>0</v>
      </c>
      <c r="V130" s="44">
        <v>0</v>
      </c>
      <c r="W130" s="48" t="s">
        <v>1122</v>
      </c>
    </row>
    <row r="131" spans="1:23" x14ac:dyDescent="0.25">
      <c r="A131" s="47">
        <v>46258.870011574072</v>
      </c>
      <c r="B131" s="44">
        <v>1</v>
      </c>
      <c r="C131" s="44" t="s">
        <v>1218</v>
      </c>
      <c r="D131" s="44">
        <v>-1.0792572652724825E-3</v>
      </c>
      <c r="E131" s="44">
        <v>-11.152325074482318</v>
      </c>
      <c r="F131" s="48" t="s">
        <v>269</v>
      </c>
      <c r="I131" s="47">
        <v>46258.870011574072</v>
      </c>
      <c r="J131" s="44" t="s">
        <v>1218</v>
      </c>
      <c r="K131" s="44" t="s">
        <v>158</v>
      </c>
      <c r="L131" s="44">
        <v>75</v>
      </c>
      <c r="M131" s="44">
        <v>625</v>
      </c>
      <c r="N131" s="44">
        <v>2500</v>
      </c>
      <c r="O131" s="44" t="s">
        <v>1121</v>
      </c>
      <c r="P131" s="44">
        <v>50</v>
      </c>
      <c r="Q131" s="44">
        <v>50</v>
      </c>
      <c r="R131" s="44"/>
      <c r="S131" s="44">
        <v>0</v>
      </c>
      <c r="T131" s="44">
        <v>0</v>
      </c>
      <c r="U131" s="44">
        <v>0</v>
      </c>
      <c r="V131" s="44">
        <v>0</v>
      </c>
      <c r="W131" s="48" t="s">
        <v>1122</v>
      </c>
    </row>
    <row r="132" spans="1:23" x14ac:dyDescent="0.25">
      <c r="A132" s="47">
        <v>46258.870011574072</v>
      </c>
      <c r="B132" s="44">
        <v>1</v>
      </c>
      <c r="C132" s="44" t="s">
        <v>1219</v>
      </c>
      <c r="D132" s="44">
        <v>-1.0792572652724827E-3</v>
      </c>
      <c r="E132" s="44">
        <v>-11.152325074482322</v>
      </c>
      <c r="F132" s="48" t="s">
        <v>269</v>
      </c>
      <c r="I132" s="47">
        <v>46258.870011574072</v>
      </c>
      <c r="J132" s="44" t="s">
        <v>1219</v>
      </c>
      <c r="K132" s="44" t="s">
        <v>158</v>
      </c>
      <c r="L132" s="44">
        <v>125</v>
      </c>
      <c r="M132" s="44">
        <v>625</v>
      </c>
      <c r="N132" s="44">
        <v>2500</v>
      </c>
      <c r="O132" s="44" t="s">
        <v>1121</v>
      </c>
      <c r="P132" s="44">
        <v>50</v>
      </c>
      <c r="Q132" s="44">
        <v>50</v>
      </c>
      <c r="R132" s="44"/>
      <c r="S132" s="44">
        <v>0</v>
      </c>
      <c r="T132" s="44">
        <v>0</v>
      </c>
      <c r="U132" s="44">
        <v>0</v>
      </c>
      <c r="V132" s="44">
        <v>0</v>
      </c>
      <c r="W132" s="48" t="s">
        <v>1122</v>
      </c>
    </row>
    <row r="133" spans="1:23" x14ac:dyDescent="0.25">
      <c r="A133" s="47">
        <v>46258.870011574072</v>
      </c>
      <c r="B133" s="44">
        <v>1</v>
      </c>
      <c r="C133" s="44" t="s">
        <v>1220</v>
      </c>
      <c r="D133" s="44">
        <v>-1.0792572652724827E-3</v>
      </c>
      <c r="E133" s="44">
        <v>-11.152325074482322</v>
      </c>
      <c r="F133" s="48" t="s">
        <v>269</v>
      </c>
      <c r="I133" s="47">
        <v>46258.870011574072</v>
      </c>
      <c r="J133" s="44" t="s">
        <v>1220</v>
      </c>
      <c r="K133" s="44" t="s">
        <v>158</v>
      </c>
      <c r="L133" s="44">
        <v>175</v>
      </c>
      <c r="M133" s="44">
        <v>625</v>
      </c>
      <c r="N133" s="44">
        <v>2500</v>
      </c>
      <c r="O133" s="44" t="s">
        <v>1121</v>
      </c>
      <c r="P133" s="44">
        <v>50</v>
      </c>
      <c r="Q133" s="44">
        <v>50</v>
      </c>
      <c r="R133" s="44"/>
      <c r="S133" s="44">
        <v>0</v>
      </c>
      <c r="T133" s="44">
        <v>0</v>
      </c>
      <c r="U133" s="44">
        <v>0</v>
      </c>
      <c r="V133" s="44">
        <v>0</v>
      </c>
      <c r="W133" s="48" t="s">
        <v>1122</v>
      </c>
    </row>
    <row r="134" spans="1:23" x14ac:dyDescent="0.25">
      <c r="A134" s="47">
        <v>46258.870011574072</v>
      </c>
      <c r="B134" s="44">
        <v>1</v>
      </c>
      <c r="C134" s="44" t="s">
        <v>1221</v>
      </c>
      <c r="D134" s="44">
        <v>-1.0792572652724829E-3</v>
      </c>
      <c r="E134" s="44">
        <v>-11.152325074482324</v>
      </c>
      <c r="F134" s="48" t="s">
        <v>269</v>
      </c>
      <c r="I134" s="47">
        <v>46258.870011574072</v>
      </c>
      <c r="J134" s="44" t="s">
        <v>1221</v>
      </c>
      <c r="K134" s="44" t="s">
        <v>158</v>
      </c>
      <c r="L134" s="44">
        <v>225</v>
      </c>
      <c r="M134" s="44">
        <v>625</v>
      </c>
      <c r="N134" s="44">
        <v>2500</v>
      </c>
      <c r="O134" s="44" t="s">
        <v>1121</v>
      </c>
      <c r="P134" s="44">
        <v>50</v>
      </c>
      <c r="Q134" s="44">
        <v>50</v>
      </c>
      <c r="R134" s="44"/>
      <c r="S134" s="44">
        <v>0</v>
      </c>
      <c r="T134" s="44">
        <v>0</v>
      </c>
      <c r="U134" s="44">
        <v>0</v>
      </c>
      <c r="V134" s="44">
        <v>0</v>
      </c>
      <c r="W134" s="48" t="s">
        <v>1122</v>
      </c>
    </row>
    <row r="135" spans="1:23" x14ac:dyDescent="0.25">
      <c r="A135" s="47">
        <v>46258.870011574072</v>
      </c>
      <c r="B135" s="44">
        <v>1</v>
      </c>
      <c r="C135" s="44" t="s">
        <v>1222</v>
      </c>
      <c r="D135" s="44">
        <v>-1.0792572652724823E-3</v>
      </c>
      <c r="E135" s="44">
        <v>-11.152325074482317</v>
      </c>
      <c r="F135" s="48" t="s">
        <v>269</v>
      </c>
      <c r="I135" s="47">
        <v>46258.870011574072</v>
      </c>
      <c r="J135" s="44" t="s">
        <v>1222</v>
      </c>
      <c r="K135" s="44" t="s">
        <v>158</v>
      </c>
      <c r="L135" s="44">
        <v>25</v>
      </c>
      <c r="M135" s="44">
        <v>675</v>
      </c>
      <c r="N135" s="44">
        <v>2500</v>
      </c>
      <c r="O135" s="44" t="s">
        <v>1121</v>
      </c>
      <c r="P135" s="44">
        <v>50</v>
      </c>
      <c r="Q135" s="44">
        <v>50</v>
      </c>
      <c r="R135" s="44"/>
      <c r="S135" s="44">
        <v>0</v>
      </c>
      <c r="T135" s="44">
        <v>0</v>
      </c>
      <c r="U135" s="44">
        <v>0</v>
      </c>
      <c r="V135" s="44">
        <v>0</v>
      </c>
      <c r="W135" s="48" t="s">
        <v>1122</v>
      </c>
    </row>
    <row r="136" spans="1:23" x14ac:dyDescent="0.25">
      <c r="A136" s="47">
        <v>46258.870011574072</v>
      </c>
      <c r="B136" s="44">
        <v>1</v>
      </c>
      <c r="C136" s="44" t="s">
        <v>1223</v>
      </c>
      <c r="D136" s="44">
        <v>-1.0792572652724825E-3</v>
      </c>
      <c r="E136" s="44">
        <v>-11.152325074482318</v>
      </c>
      <c r="F136" s="48" t="s">
        <v>269</v>
      </c>
      <c r="I136" s="47">
        <v>46258.870011574072</v>
      </c>
      <c r="J136" s="44" t="s">
        <v>1223</v>
      </c>
      <c r="K136" s="44" t="s">
        <v>158</v>
      </c>
      <c r="L136" s="44">
        <v>75</v>
      </c>
      <c r="M136" s="44">
        <v>675</v>
      </c>
      <c r="N136" s="44">
        <v>2500</v>
      </c>
      <c r="O136" s="44" t="s">
        <v>1121</v>
      </c>
      <c r="P136" s="44">
        <v>50</v>
      </c>
      <c r="Q136" s="44">
        <v>50</v>
      </c>
      <c r="R136" s="44"/>
      <c r="S136" s="44">
        <v>0</v>
      </c>
      <c r="T136" s="44">
        <v>0</v>
      </c>
      <c r="U136" s="44">
        <v>0</v>
      </c>
      <c r="V136" s="44">
        <v>0</v>
      </c>
      <c r="W136" s="48" t="s">
        <v>1122</v>
      </c>
    </row>
    <row r="137" spans="1:23" x14ac:dyDescent="0.25">
      <c r="A137" s="47">
        <v>46258.870011574072</v>
      </c>
      <c r="B137" s="44">
        <v>1</v>
      </c>
      <c r="C137" s="44" t="s">
        <v>1224</v>
      </c>
      <c r="D137" s="44">
        <v>-1.0792572652724827E-3</v>
      </c>
      <c r="E137" s="44">
        <v>-11.152325074482322</v>
      </c>
      <c r="F137" s="48" t="s">
        <v>269</v>
      </c>
      <c r="I137" s="47">
        <v>46258.870011574072</v>
      </c>
      <c r="J137" s="44" t="s">
        <v>1224</v>
      </c>
      <c r="K137" s="44" t="s">
        <v>158</v>
      </c>
      <c r="L137" s="44">
        <v>125</v>
      </c>
      <c r="M137" s="44">
        <v>675</v>
      </c>
      <c r="N137" s="44">
        <v>2500</v>
      </c>
      <c r="O137" s="44" t="s">
        <v>1121</v>
      </c>
      <c r="P137" s="44">
        <v>50</v>
      </c>
      <c r="Q137" s="44">
        <v>50</v>
      </c>
      <c r="R137" s="44"/>
      <c r="S137" s="44">
        <v>0</v>
      </c>
      <c r="T137" s="44">
        <v>0</v>
      </c>
      <c r="U137" s="44">
        <v>0</v>
      </c>
      <c r="V137" s="44">
        <v>0</v>
      </c>
      <c r="W137" s="48" t="s">
        <v>1122</v>
      </c>
    </row>
    <row r="138" spans="1:23" x14ac:dyDescent="0.25">
      <c r="A138" s="47">
        <v>46258.870011574072</v>
      </c>
      <c r="B138" s="44">
        <v>1</v>
      </c>
      <c r="C138" s="44" t="s">
        <v>1225</v>
      </c>
      <c r="D138" s="44">
        <v>-1.0792572652724829E-3</v>
      </c>
      <c r="E138" s="44">
        <v>-11.152325074482324</v>
      </c>
      <c r="F138" s="48" t="s">
        <v>269</v>
      </c>
      <c r="I138" s="47">
        <v>46258.870011574072</v>
      </c>
      <c r="J138" s="44" t="s">
        <v>1225</v>
      </c>
      <c r="K138" s="44" t="s">
        <v>158</v>
      </c>
      <c r="L138" s="44">
        <v>175</v>
      </c>
      <c r="M138" s="44">
        <v>675</v>
      </c>
      <c r="N138" s="44">
        <v>2500</v>
      </c>
      <c r="O138" s="44" t="s">
        <v>1121</v>
      </c>
      <c r="P138" s="44">
        <v>50</v>
      </c>
      <c r="Q138" s="44">
        <v>50</v>
      </c>
      <c r="R138" s="44"/>
      <c r="S138" s="44">
        <v>0</v>
      </c>
      <c r="T138" s="44">
        <v>0</v>
      </c>
      <c r="U138" s="44">
        <v>0</v>
      </c>
      <c r="V138" s="44">
        <v>0</v>
      </c>
      <c r="W138" s="48" t="s">
        <v>1122</v>
      </c>
    </row>
    <row r="139" spans="1:23" x14ac:dyDescent="0.25">
      <c r="A139" s="47">
        <v>46258.870011574072</v>
      </c>
      <c r="B139" s="44">
        <v>1</v>
      </c>
      <c r="C139" s="44" t="s">
        <v>1226</v>
      </c>
      <c r="D139" s="44">
        <v>-1.0792572652724831E-3</v>
      </c>
      <c r="E139" s="44">
        <v>-11.152325074482325</v>
      </c>
      <c r="F139" s="48" t="s">
        <v>269</v>
      </c>
      <c r="I139" s="47">
        <v>46258.870011574072</v>
      </c>
      <c r="J139" s="44" t="s">
        <v>1226</v>
      </c>
      <c r="K139" s="44" t="s">
        <v>158</v>
      </c>
      <c r="L139" s="44">
        <v>225</v>
      </c>
      <c r="M139" s="44">
        <v>675</v>
      </c>
      <c r="N139" s="44">
        <v>2500</v>
      </c>
      <c r="O139" s="44" t="s">
        <v>1121</v>
      </c>
      <c r="P139" s="44">
        <v>50</v>
      </c>
      <c r="Q139" s="44">
        <v>50</v>
      </c>
      <c r="R139" s="44"/>
      <c r="S139" s="44">
        <v>0</v>
      </c>
      <c r="T139" s="44">
        <v>0</v>
      </c>
      <c r="U139" s="44">
        <v>0</v>
      </c>
      <c r="V139" s="44">
        <v>0</v>
      </c>
      <c r="W139" s="48" t="s">
        <v>1122</v>
      </c>
    </row>
    <row r="140" spans="1:23" x14ac:dyDescent="0.25">
      <c r="A140" s="47">
        <v>46258.870011574072</v>
      </c>
      <c r="B140" s="44">
        <v>1</v>
      </c>
      <c r="C140" s="44" t="s">
        <v>1227</v>
      </c>
      <c r="D140" s="44">
        <v>-1.0792572652724823E-3</v>
      </c>
      <c r="E140" s="44">
        <v>-11.152325074482317</v>
      </c>
      <c r="F140" s="48" t="s">
        <v>269</v>
      </c>
      <c r="I140" s="47">
        <v>46258.870011574072</v>
      </c>
      <c r="J140" s="44" t="s">
        <v>1227</v>
      </c>
      <c r="K140" s="44" t="s">
        <v>158</v>
      </c>
      <c r="L140" s="44">
        <v>25</v>
      </c>
      <c r="M140" s="44">
        <v>725</v>
      </c>
      <c r="N140" s="44">
        <v>2500</v>
      </c>
      <c r="O140" s="44" t="s">
        <v>1121</v>
      </c>
      <c r="P140" s="44">
        <v>50</v>
      </c>
      <c r="Q140" s="44">
        <v>50</v>
      </c>
      <c r="R140" s="44"/>
      <c r="S140" s="44">
        <v>0</v>
      </c>
      <c r="T140" s="44">
        <v>0</v>
      </c>
      <c r="U140" s="44">
        <v>0</v>
      </c>
      <c r="V140" s="44">
        <v>0</v>
      </c>
      <c r="W140" s="48" t="s">
        <v>1122</v>
      </c>
    </row>
    <row r="141" spans="1:23" x14ac:dyDescent="0.25">
      <c r="A141" s="47">
        <v>46258.870011574072</v>
      </c>
      <c r="B141" s="44">
        <v>1</v>
      </c>
      <c r="C141" s="44" t="s">
        <v>1228</v>
      </c>
      <c r="D141" s="44">
        <v>-1.0792572652724825E-3</v>
      </c>
      <c r="E141" s="44">
        <v>-11.152325074482318</v>
      </c>
      <c r="F141" s="48" t="s">
        <v>269</v>
      </c>
      <c r="I141" s="47">
        <v>46258.870011574072</v>
      </c>
      <c r="J141" s="44" t="s">
        <v>1228</v>
      </c>
      <c r="K141" s="44" t="s">
        <v>158</v>
      </c>
      <c r="L141" s="44">
        <v>75</v>
      </c>
      <c r="M141" s="44">
        <v>725</v>
      </c>
      <c r="N141" s="44">
        <v>2500</v>
      </c>
      <c r="O141" s="44" t="s">
        <v>1121</v>
      </c>
      <c r="P141" s="44">
        <v>50</v>
      </c>
      <c r="Q141" s="44">
        <v>50</v>
      </c>
      <c r="R141" s="44"/>
      <c r="S141" s="44">
        <v>0</v>
      </c>
      <c r="T141" s="44">
        <v>0</v>
      </c>
      <c r="U141" s="44">
        <v>0</v>
      </c>
      <c r="V141" s="44">
        <v>0</v>
      </c>
      <c r="W141" s="48" t="s">
        <v>1122</v>
      </c>
    </row>
    <row r="142" spans="1:23" x14ac:dyDescent="0.25">
      <c r="A142" s="47">
        <v>46258.870011574072</v>
      </c>
      <c r="B142" s="44">
        <v>1</v>
      </c>
      <c r="C142" s="44" t="s">
        <v>1229</v>
      </c>
      <c r="D142" s="44">
        <v>-1.0792572652724827E-3</v>
      </c>
      <c r="E142" s="44">
        <v>-11.152325074482322</v>
      </c>
      <c r="F142" s="48" t="s">
        <v>269</v>
      </c>
      <c r="I142" s="47">
        <v>46258.870011574072</v>
      </c>
      <c r="J142" s="44" t="s">
        <v>1229</v>
      </c>
      <c r="K142" s="44" t="s">
        <v>158</v>
      </c>
      <c r="L142" s="44">
        <v>125</v>
      </c>
      <c r="M142" s="44">
        <v>725</v>
      </c>
      <c r="N142" s="44">
        <v>2500</v>
      </c>
      <c r="O142" s="44" t="s">
        <v>1121</v>
      </c>
      <c r="P142" s="44">
        <v>50</v>
      </c>
      <c r="Q142" s="44">
        <v>50</v>
      </c>
      <c r="R142" s="44"/>
      <c r="S142" s="44">
        <v>0</v>
      </c>
      <c r="T142" s="44">
        <v>0</v>
      </c>
      <c r="U142" s="44">
        <v>0</v>
      </c>
      <c r="V142" s="44">
        <v>0</v>
      </c>
      <c r="W142" s="48" t="s">
        <v>1122</v>
      </c>
    </row>
    <row r="143" spans="1:23" x14ac:dyDescent="0.25">
      <c r="A143" s="47">
        <v>46258.870011574072</v>
      </c>
      <c r="B143" s="44">
        <v>1</v>
      </c>
      <c r="C143" s="44" t="s">
        <v>1230</v>
      </c>
      <c r="D143" s="44">
        <v>-1.0792572652724829E-3</v>
      </c>
      <c r="E143" s="44">
        <v>-11.152325074482324</v>
      </c>
      <c r="F143" s="48" t="s">
        <v>269</v>
      </c>
      <c r="I143" s="47">
        <v>46258.870011574072</v>
      </c>
      <c r="J143" s="44" t="s">
        <v>1230</v>
      </c>
      <c r="K143" s="44" t="s">
        <v>158</v>
      </c>
      <c r="L143" s="44">
        <v>175</v>
      </c>
      <c r="M143" s="44">
        <v>725</v>
      </c>
      <c r="N143" s="44">
        <v>2500</v>
      </c>
      <c r="O143" s="44" t="s">
        <v>1121</v>
      </c>
      <c r="P143" s="44">
        <v>50</v>
      </c>
      <c r="Q143" s="44">
        <v>50</v>
      </c>
      <c r="R143" s="44"/>
      <c r="S143" s="44">
        <v>0</v>
      </c>
      <c r="T143" s="44">
        <v>0</v>
      </c>
      <c r="U143" s="44">
        <v>0</v>
      </c>
      <c r="V143" s="44">
        <v>0</v>
      </c>
      <c r="W143" s="48" t="s">
        <v>1122</v>
      </c>
    </row>
    <row r="144" spans="1:23" x14ac:dyDescent="0.25">
      <c r="A144" s="47">
        <v>46258.870011574072</v>
      </c>
      <c r="B144" s="44">
        <v>1</v>
      </c>
      <c r="C144" s="44" t="s">
        <v>1231</v>
      </c>
      <c r="D144" s="44">
        <v>-1.0792572652724831E-3</v>
      </c>
      <c r="E144" s="44">
        <v>-11.152325074482325</v>
      </c>
      <c r="F144" s="48" t="s">
        <v>269</v>
      </c>
      <c r="I144" s="47">
        <v>46258.870011574072</v>
      </c>
      <c r="J144" s="44" t="s">
        <v>1231</v>
      </c>
      <c r="K144" s="44" t="s">
        <v>158</v>
      </c>
      <c r="L144" s="44">
        <v>225</v>
      </c>
      <c r="M144" s="44">
        <v>725</v>
      </c>
      <c r="N144" s="44">
        <v>2500</v>
      </c>
      <c r="O144" s="44" t="s">
        <v>1121</v>
      </c>
      <c r="P144" s="44">
        <v>50</v>
      </c>
      <c r="Q144" s="44">
        <v>50</v>
      </c>
      <c r="R144" s="44"/>
      <c r="S144" s="44">
        <v>0</v>
      </c>
      <c r="T144" s="44">
        <v>0</v>
      </c>
      <c r="U144" s="44">
        <v>0</v>
      </c>
      <c r="V144" s="44">
        <v>0</v>
      </c>
      <c r="W144" s="48" t="s">
        <v>1122</v>
      </c>
    </row>
    <row r="145" spans="1:26" x14ac:dyDescent="0.25">
      <c r="A145" s="47">
        <v>46258.870011574072</v>
      </c>
      <c r="B145" s="44">
        <v>1</v>
      </c>
      <c r="C145" s="44" t="s">
        <v>1232</v>
      </c>
      <c r="D145" s="44">
        <v>-1.0792572652724823E-3</v>
      </c>
      <c r="E145" s="44">
        <v>-11.152325074482317</v>
      </c>
      <c r="F145" s="48" t="s">
        <v>269</v>
      </c>
      <c r="I145" s="47">
        <v>46258.870011574072</v>
      </c>
      <c r="J145" s="44" t="s">
        <v>1232</v>
      </c>
      <c r="K145" s="44" t="s">
        <v>158</v>
      </c>
      <c r="L145" s="44">
        <v>25</v>
      </c>
      <c r="M145" s="44">
        <v>775</v>
      </c>
      <c r="N145" s="44">
        <v>2500</v>
      </c>
      <c r="O145" s="44" t="s">
        <v>1121</v>
      </c>
      <c r="P145" s="44">
        <v>50</v>
      </c>
      <c r="Q145" s="44">
        <v>50</v>
      </c>
      <c r="R145" s="44"/>
      <c r="S145" s="44">
        <v>0</v>
      </c>
      <c r="T145" s="44">
        <v>0</v>
      </c>
      <c r="U145" s="44">
        <v>0</v>
      </c>
      <c r="V145" s="44">
        <v>0</v>
      </c>
      <c r="W145" s="48" t="s">
        <v>1122</v>
      </c>
    </row>
    <row r="146" spans="1:26" x14ac:dyDescent="0.25">
      <c r="A146" s="47">
        <v>46258.870011574072</v>
      </c>
      <c r="B146" s="44">
        <v>1</v>
      </c>
      <c r="C146" s="44" t="s">
        <v>1233</v>
      </c>
      <c r="D146" s="44">
        <v>-1.0792572652724825E-3</v>
      </c>
      <c r="E146" s="44">
        <v>-11.152325074482318</v>
      </c>
      <c r="F146" s="48" t="s">
        <v>269</v>
      </c>
      <c r="I146" s="47">
        <v>46258.870011574072</v>
      </c>
      <c r="J146" s="44" t="s">
        <v>1233</v>
      </c>
      <c r="K146" s="44" t="s">
        <v>158</v>
      </c>
      <c r="L146" s="44">
        <v>75</v>
      </c>
      <c r="M146" s="44">
        <v>775</v>
      </c>
      <c r="N146" s="44">
        <v>2500</v>
      </c>
      <c r="O146" s="44" t="s">
        <v>1121</v>
      </c>
      <c r="P146" s="44">
        <v>50</v>
      </c>
      <c r="Q146" s="44">
        <v>50</v>
      </c>
      <c r="R146" s="44"/>
      <c r="S146" s="44">
        <v>0</v>
      </c>
      <c r="T146" s="44">
        <v>0</v>
      </c>
      <c r="U146" s="44">
        <v>0</v>
      </c>
      <c r="V146" s="44">
        <v>0</v>
      </c>
      <c r="W146" s="48" t="s">
        <v>1122</v>
      </c>
    </row>
    <row r="147" spans="1:26" x14ac:dyDescent="0.25">
      <c r="A147" s="47">
        <v>46258.870011574072</v>
      </c>
      <c r="B147" s="44">
        <v>1</v>
      </c>
      <c r="C147" s="44" t="s">
        <v>1234</v>
      </c>
      <c r="D147" s="44">
        <v>-1.0792572652724827E-3</v>
      </c>
      <c r="E147" s="44">
        <v>-11.152325074482322</v>
      </c>
      <c r="F147" s="48" t="s">
        <v>269</v>
      </c>
      <c r="I147" s="47">
        <v>46258.870011574072</v>
      </c>
      <c r="J147" s="44" t="s">
        <v>1234</v>
      </c>
      <c r="K147" s="44" t="s">
        <v>158</v>
      </c>
      <c r="L147" s="44">
        <v>125</v>
      </c>
      <c r="M147" s="44">
        <v>775</v>
      </c>
      <c r="N147" s="44">
        <v>2500</v>
      </c>
      <c r="O147" s="44" t="s">
        <v>1121</v>
      </c>
      <c r="P147" s="44">
        <v>50</v>
      </c>
      <c r="Q147" s="44">
        <v>50</v>
      </c>
      <c r="R147" s="44"/>
      <c r="S147" s="44">
        <v>0</v>
      </c>
      <c r="T147" s="44">
        <v>0</v>
      </c>
      <c r="U147" s="44">
        <v>0</v>
      </c>
      <c r="V147" s="44">
        <v>0</v>
      </c>
      <c r="W147" s="48" t="s">
        <v>1122</v>
      </c>
    </row>
    <row r="148" spans="1:26" x14ac:dyDescent="0.25">
      <c r="A148" s="47">
        <v>46258.870011574072</v>
      </c>
      <c r="B148" s="44">
        <v>1</v>
      </c>
      <c r="C148" s="44" t="s">
        <v>1235</v>
      </c>
      <c r="D148" s="44">
        <v>-1.0792572652724829E-3</v>
      </c>
      <c r="E148" s="44">
        <v>-11.152325074482324</v>
      </c>
      <c r="F148" s="48" t="s">
        <v>269</v>
      </c>
      <c r="I148" s="47">
        <v>46258.870011574072</v>
      </c>
      <c r="J148" s="44" t="s">
        <v>1235</v>
      </c>
      <c r="K148" s="44" t="s">
        <v>158</v>
      </c>
      <c r="L148" s="44">
        <v>175</v>
      </c>
      <c r="M148" s="44">
        <v>775</v>
      </c>
      <c r="N148" s="44">
        <v>2500</v>
      </c>
      <c r="O148" s="44" t="s">
        <v>1121</v>
      </c>
      <c r="P148" s="44">
        <v>50</v>
      </c>
      <c r="Q148" s="44">
        <v>50</v>
      </c>
      <c r="R148" s="44"/>
      <c r="S148" s="44">
        <v>0</v>
      </c>
      <c r="T148" s="44">
        <v>0</v>
      </c>
      <c r="U148" s="44">
        <v>0</v>
      </c>
      <c r="V148" s="44">
        <v>0</v>
      </c>
      <c r="W148" s="48" t="s">
        <v>1122</v>
      </c>
    </row>
    <row r="149" spans="1:26" x14ac:dyDescent="0.25">
      <c r="A149" s="47">
        <v>46258.870011574072</v>
      </c>
      <c r="B149" s="44">
        <v>1</v>
      </c>
      <c r="C149" s="44" t="s">
        <v>1236</v>
      </c>
      <c r="D149" s="44">
        <v>-1.0792572652724831E-3</v>
      </c>
      <c r="E149" s="44">
        <v>-11.152325074482325</v>
      </c>
      <c r="F149" s="48" t="s">
        <v>269</v>
      </c>
      <c r="I149" s="47">
        <v>46258.870011574072</v>
      </c>
      <c r="J149" s="44" t="s">
        <v>1236</v>
      </c>
      <c r="K149" s="44" t="s">
        <v>158</v>
      </c>
      <c r="L149" s="44">
        <v>225</v>
      </c>
      <c r="M149" s="44">
        <v>775</v>
      </c>
      <c r="N149" s="44">
        <v>2500</v>
      </c>
      <c r="O149" s="44" t="s">
        <v>1121</v>
      </c>
      <c r="P149" s="44">
        <v>50</v>
      </c>
      <c r="Q149" s="44">
        <v>50</v>
      </c>
      <c r="R149" s="44"/>
      <c r="S149" s="44">
        <v>0</v>
      </c>
      <c r="T149" s="44">
        <v>0</v>
      </c>
      <c r="U149" s="44">
        <v>0</v>
      </c>
      <c r="V149" s="44">
        <v>0</v>
      </c>
      <c r="W149" s="48" t="s">
        <v>1122</v>
      </c>
    </row>
    <row r="150" spans="1:26" x14ac:dyDescent="0.25">
      <c r="A150" s="47">
        <v>46258.870011574072</v>
      </c>
      <c r="B150" s="44">
        <v>1</v>
      </c>
      <c r="C150" s="44" t="s">
        <v>1237</v>
      </c>
      <c r="D150" s="44">
        <v>-1.0792572652724823E-3</v>
      </c>
      <c r="E150" s="44">
        <v>-215.85145305449646</v>
      </c>
      <c r="F150" s="48" t="s">
        <v>269</v>
      </c>
      <c r="I150" s="47">
        <v>46258.870011574072</v>
      </c>
      <c r="J150" s="44" t="s">
        <v>1237</v>
      </c>
      <c r="K150" s="44" t="s">
        <v>1238</v>
      </c>
      <c r="L150" s="44">
        <v>40</v>
      </c>
      <c r="M150" s="44">
        <v>525</v>
      </c>
      <c r="N150" s="44">
        <v>804.24771931898704</v>
      </c>
      <c r="O150" s="44" t="s">
        <v>389</v>
      </c>
      <c r="P150" s="44"/>
      <c r="Q150" s="44"/>
      <c r="R150" s="44">
        <v>32</v>
      </c>
      <c r="S150" s="44">
        <v>0</v>
      </c>
      <c r="T150" s="44">
        <v>0</v>
      </c>
      <c r="U150" s="44">
        <v>0</v>
      </c>
      <c r="V150" s="44">
        <v>0</v>
      </c>
      <c r="W150" s="48" t="s">
        <v>1239</v>
      </c>
    </row>
    <row r="151" spans="1:26" x14ac:dyDescent="0.25">
      <c r="A151" s="47">
        <v>46258.870011574072</v>
      </c>
      <c r="B151" s="44">
        <v>1</v>
      </c>
      <c r="C151" s="44" t="s">
        <v>1240</v>
      </c>
      <c r="D151" s="44">
        <v>-1.0792572652724821E-3</v>
      </c>
      <c r="E151" s="44">
        <v>-215.8514530544964</v>
      </c>
      <c r="F151" s="48" t="s">
        <v>269</v>
      </c>
      <c r="I151" s="47">
        <v>46258.870011574072</v>
      </c>
      <c r="J151" s="44" t="s">
        <v>1240</v>
      </c>
      <c r="K151" s="44" t="s">
        <v>1238</v>
      </c>
      <c r="L151" s="44">
        <v>40</v>
      </c>
      <c r="M151" s="44">
        <v>427.5</v>
      </c>
      <c r="N151" s="44">
        <v>804.24771931898704</v>
      </c>
      <c r="O151" s="44" t="s">
        <v>389</v>
      </c>
      <c r="P151" s="44"/>
      <c r="Q151" s="44"/>
      <c r="R151" s="44">
        <v>32</v>
      </c>
      <c r="S151" s="44">
        <v>0</v>
      </c>
      <c r="T151" s="44">
        <v>0</v>
      </c>
      <c r="U151" s="44">
        <v>0</v>
      </c>
      <c r="V151" s="44">
        <v>0</v>
      </c>
      <c r="W151" s="48" t="s">
        <v>1239</v>
      </c>
    </row>
    <row r="152" spans="1:26" x14ac:dyDescent="0.25">
      <c r="A152" s="47">
        <v>46258.870011574072</v>
      </c>
      <c r="B152" s="44">
        <v>1</v>
      </c>
      <c r="C152" s="44" t="s">
        <v>1241</v>
      </c>
      <c r="D152" s="44">
        <v>-1.0792572652724823E-3</v>
      </c>
      <c r="E152" s="44">
        <v>-215.85145305449646</v>
      </c>
      <c r="F152" s="48" t="s">
        <v>269</v>
      </c>
      <c r="I152" s="47">
        <v>46258.870011574072</v>
      </c>
      <c r="J152" s="44" t="s">
        <v>1241</v>
      </c>
      <c r="K152" s="44" t="s">
        <v>1238</v>
      </c>
      <c r="L152" s="44">
        <v>40</v>
      </c>
      <c r="M152" s="44">
        <v>622.5</v>
      </c>
      <c r="N152" s="44">
        <v>804.24771931898704</v>
      </c>
      <c r="O152" s="44" t="s">
        <v>389</v>
      </c>
      <c r="P152" s="44"/>
      <c r="Q152" s="44"/>
      <c r="R152" s="44">
        <v>32</v>
      </c>
      <c r="S152" s="44">
        <v>0</v>
      </c>
      <c r="T152" s="44">
        <v>0</v>
      </c>
      <c r="U152" s="44">
        <v>0</v>
      </c>
      <c r="V152" s="44">
        <v>0</v>
      </c>
      <c r="W152" s="48" t="s">
        <v>1239</v>
      </c>
    </row>
    <row r="153" spans="1:26" x14ac:dyDescent="0.25">
      <c r="A153" s="47">
        <v>46258.870011574072</v>
      </c>
      <c r="B153" s="44">
        <v>1</v>
      </c>
      <c r="C153" s="44" t="s">
        <v>1242</v>
      </c>
      <c r="D153" s="44">
        <v>-1.0792572652724821E-3</v>
      </c>
      <c r="E153" s="44">
        <v>-215.8514530544964</v>
      </c>
      <c r="F153" s="48" t="s">
        <v>269</v>
      </c>
      <c r="I153" s="47">
        <v>46258.870011574072</v>
      </c>
      <c r="J153" s="44" t="s">
        <v>1242</v>
      </c>
      <c r="K153" s="44" t="s">
        <v>1238</v>
      </c>
      <c r="L153" s="44">
        <v>40</v>
      </c>
      <c r="M153" s="44">
        <v>330</v>
      </c>
      <c r="N153" s="44">
        <v>804.24771931898704</v>
      </c>
      <c r="O153" s="44" t="s">
        <v>389</v>
      </c>
      <c r="P153" s="44"/>
      <c r="Q153" s="44"/>
      <c r="R153" s="44">
        <v>32</v>
      </c>
      <c r="S153" s="44">
        <v>0</v>
      </c>
      <c r="T153" s="44">
        <v>0</v>
      </c>
      <c r="U153" s="44">
        <v>0</v>
      </c>
      <c r="V153" s="44">
        <v>0</v>
      </c>
      <c r="W153" s="48" t="s">
        <v>1239</v>
      </c>
    </row>
    <row r="154" spans="1:26" x14ac:dyDescent="0.25">
      <c r="A154" s="47">
        <v>46258.870011574072</v>
      </c>
      <c r="B154" s="44">
        <v>1</v>
      </c>
      <c r="C154" s="44" t="s">
        <v>1243</v>
      </c>
      <c r="D154" s="44">
        <v>-1.0792572652724823E-3</v>
      </c>
      <c r="E154" s="44">
        <v>-215.85145305449646</v>
      </c>
      <c r="F154" s="48" t="s">
        <v>269</v>
      </c>
      <c r="I154" s="47">
        <v>46258.870011574072</v>
      </c>
      <c r="J154" s="44" t="s">
        <v>1243</v>
      </c>
      <c r="K154" s="44" t="s">
        <v>1238</v>
      </c>
      <c r="L154" s="44">
        <v>40</v>
      </c>
      <c r="M154" s="44">
        <v>720</v>
      </c>
      <c r="N154" s="44">
        <v>804.24771931898704</v>
      </c>
      <c r="O154" s="44" t="s">
        <v>389</v>
      </c>
      <c r="P154" s="44"/>
      <c r="Q154" s="44"/>
      <c r="R154" s="44">
        <v>32</v>
      </c>
      <c r="S154" s="44">
        <v>0</v>
      </c>
      <c r="T154" s="44">
        <v>0</v>
      </c>
      <c r="U154" s="44">
        <v>0</v>
      </c>
      <c r="V154" s="44">
        <v>0</v>
      </c>
      <c r="W154" s="48" t="s">
        <v>1239</v>
      </c>
    </row>
    <row r="155" spans="1:26" x14ac:dyDescent="0.25">
      <c r="A155" s="47">
        <v>46258.870011574072</v>
      </c>
      <c r="B155" s="44">
        <v>1</v>
      </c>
      <c r="C155" s="44" t="s">
        <v>1244</v>
      </c>
      <c r="D155" s="44">
        <v>-1.0792572652724829E-3</v>
      </c>
      <c r="E155" s="44">
        <v>-215.85145305449657</v>
      </c>
      <c r="F155" s="48" t="s">
        <v>269</v>
      </c>
      <c r="I155" s="47">
        <v>46258.870011574072</v>
      </c>
      <c r="J155" s="44" t="s">
        <v>1244</v>
      </c>
      <c r="K155" s="44" t="s">
        <v>1238</v>
      </c>
      <c r="L155" s="44">
        <v>210</v>
      </c>
      <c r="M155" s="44">
        <v>525</v>
      </c>
      <c r="N155" s="44">
        <v>804.24771931898704</v>
      </c>
      <c r="O155" s="44" t="s">
        <v>389</v>
      </c>
      <c r="P155" s="44"/>
      <c r="Q155" s="44"/>
      <c r="R155" s="44">
        <v>32</v>
      </c>
      <c r="S155" s="44">
        <v>0</v>
      </c>
      <c r="T155" s="44">
        <v>0</v>
      </c>
      <c r="U155" s="44">
        <v>0</v>
      </c>
      <c r="V155" s="44">
        <v>0</v>
      </c>
      <c r="W155" s="48" t="s">
        <v>1245</v>
      </c>
    </row>
    <row r="156" spans="1:26" x14ac:dyDescent="0.25">
      <c r="A156" s="47">
        <v>46258.870011574072</v>
      </c>
      <c r="B156" s="44">
        <v>1</v>
      </c>
      <c r="C156" s="44" t="s">
        <v>1246</v>
      </c>
      <c r="D156" s="44">
        <v>-1.0792572652724829E-3</v>
      </c>
      <c r="E156" s="44">
        <v>-215.85145305449657</v>
      </c>
      <c r="F156" s="48" t="s">
        <v>269</v>
      </c>
      <c r="I156" s="47">
        <v>46258.870011574072</v>
      </c>
      <c r="J156" s="44" t="s">
        <v>1246</v>
      </c>
      <c r="K156" s="44" t="s">
        <v>1238</v>
      </c>
      <c r="L156" s="44">
        <v>210</v>
      </c>
      <c r="M156" s="44">
        <v>622.5</v>
      </c>
      <c r="N156" s="44">
        <v>804.24771931898704</v>
      </c>
      <c r="O156" s="44" t="s">
        <v>389</v>
      </c>
      <c r="P156" s="44"/>
      <c r="Q156" s="44"/>
      <c r="R156" s="44">
        <v>32</v>
      </c>
      <c r="S156" s="44">
        <v>0</v>
      </c>
      <c r="T156" s="44">
        <v>0</v>
      </c>
      <c r="U156" s="44">
        <v>0</v>
      </c>
      <c r="V156" s="44">
        <v>0</v>
      </c>
      <c r="W156" s="48" t="s">
        <v>1245</v>
      </c>
    </row>
    <row r="157" spans="1:26" x14ac:dyDescent="0.25">
      <c r="A157" s="47">
        <v>46258.870011574072</v>
      </c>
      <c r="B157" s="44">
        <v>1</v>
      </c>
      <c r="C157" s="44" t="s">
        <v>1247</v>
      </c>
      <c r="D157" s="44">
        <v>-1.0792572652724827E-3</v>
      </c>
      <c r="E157" s="44">
        <v>-215.85145305449655</v>
      </c>
      <c r="F157" s="48" t="s">
        <v>269</v>
      </c>
      <c r="I157" s="47">
        <v>46258.870011574072</v>
      </c>
      <c r="J157" s="44" t="s">
        <v>1247</v>
      </c>
      <c r="K157" s="44" t="s">
        <v>1238</v>
      </c>
      <c r="L157" s="44">
        <v>210</v>
      </c>
      <c r="M157" s="44">
        <v>427.5</v>
      </c>
      <c r="N157" s="44">
        <v>804.24771931898704</v>
      </c>
      <c r="O157" s="44" t="s">
        <v>389</v>
      </c>
      <c r="P157" s="44"/>
      <c r="Q157" s="44"/>
      <c r="R157" s="44">
        <v>32</v>
      </c>
      <c r="S157" s="44">
        <v>0</v>
      </c>
      <c r="T157" s="44">
        <v>0</v>
      </c>
      <c r="U157" s="44">
        <v>0</v>
      </c>
      <c r="V157" s="44">
        <v>0</v>
      </c>
      <c r="W157" s="48" t="s">
        <v>1245</v>
      </c>
    </row>
    <row r="158" spans="1:26" x14ac:dyDescent="0.25">
      <c r="A158" s="47">
        <v>46258.870011574072</v>
      </c>
      <c r="B158" s="44">
        <v>1</v>
      </c>
      <c r="C158" s="44" t="s">
        <v>1248</v>
      </c>
      <c r="D158" s="44">
        <v>-1.0792572652724829E-3</v>
      </c>
      <c r="E158" s="44">
        <v>-215.85145305449657</v>
      </c>
      <c r="F158" s="48" t="s">
        <v>269</v>
      </c>
      <c r="I158" s="47">
        <v>46258.870011574072</v>
      </c>
      <c r="J158" s="44" t="s">
        <v>1248</v>
      </c>
      <c r="K158" s="44" t="s">
        <v>1238</v>
      </c>
      <c r="L158" s="44">
        <v>210</v>
      </c>
      <c r="M158" s="44">
        <v>720</v>
      </c>
      <c r="N158" s="44">
        <v>804.24771931898704</v>
      </c>
      <c r="O158" s="44" t="s">
        <v>389</v>
      </c>
      <c r="P158" s="44"/>
      <c r="Q158" s="44"/>
      <c r="R158" s="44">
        <v>32</v>
      </c>
      <c r="S158" s="44">
        <v>0</v>
      </c>
      <c r="T158" s="44">
        <v>0</v>
      </c>
      <c r="U158" s="44">
        <v>0</v>
      </c>
      <c r="V158" s="44">
        <v>0</v>
      </c>
      <c r="W158" s="48" t="s">
        <v>1245</v>
      </c>
    </row>
    <row r="159" spans="1:26" x14ac:dyDescent="0.25">
      <c r="A159" s="47">
        <v>46258.870011574072</v>
      </c>
      <c r="B159" s="44">
        <v>1</v>
      </c>
      <c r="C159" s="44" t="s">
        <v>1249</v>
      </c>
      <c r="D159" s="44">
        <v>-1.0792572652724827E-3</v>
      </c>
      <c r="E159" s="44">
        <v>-215.85145305449655</v>
      </c>
      <c r="F159" s="48" t="s">
        <v>269</v>
      </c>
      <c r="I159" s="47">
        <v>46258.870011574072</v>
      </c>
      <c r="J159" s="44" t="s">
        <v>1249</v>
      </c>
      <c r="K159" s="44" t="s">
        <v>1238</v>
      </c>
      <c r="L159" s="44">
        <v>210</v>
      </c>
      <c r="M159" s="44">
        <v>330</v>
      </c>
      <c r="N159" s="44">
        <v>804.24771931898704</v>
      </c>
      <c r="O159" s="44" t="s">
        <v>389</v>
      </c>
      <c r="P159" s="44"/>
      <c r="Q159" s="44"/>
      <c r="R159" s="44">
        <v>32</v>
      </c>
      <c r="S159" s="44">
        <v>0</v>
      </c>
      <c r="T159" s="44">
        <v>0</v>
      </c>
      <c r="U159" s="44">
        <v>0</v>
      </c>
      <c r="V159" s="44">
        <v>0</v>
      </c>
      <c r="W159" s="48" t="s">
        <v>1245</v>
      </c>
      <c r="Z159">
        <f>SUM(N150:N177)/100</f>
        <v>225.18936140931652</v>
      </c>
    </row>
    <row r="160" spans="1:26" x14ac:dyDescent="0.25">
      <c r="A160" s="47">
        <v>46258.870011574072</v>
      </c>
      <c r="B160" s="44">
        <v>1</v>
      </c>
      <c r="C160" s="44" t="s">
        <v>1250</v>
      </c>
      <c r="D160" s="44">
        <v>-1.0792572652724825E-3</v>
      </c>
      <c r="E160" s="44">
        <v>-215.85145305449649</v>
      </c>
      <c r="F160" s="48" t="s">
        <v>269</v>
      </c>
      <c r="I160" s="47">
        <v>46258.870011574072</v>
      </c>
      <c r="J160" s="44" t="s">
        <v>1250</v>
      </c>
      <c r="K160" s="44" t="s">
        <v>1238</v>
      </c>
      <c r="L160" s="44">
        <v>80</v>
      </c>
      <c r="M160" s="44">
        <v>760</v>
      </c>
      <c r="N160" s="44">
        <v>804.24771931898704</v>
      </c>
      <c r="O160" s="44" t="s">
        <v>389</v>
      </c>
      <c r="P160" s="44"/>
      <c r="Q160" s="44"/>
      <c r="R160" s="44">
        <v>32</v>
      </c>
      <c r="S160" s="44">
        <v>0</v>
      </c>
      <c r="T160" s="44">
        <v>0</v>
      </c>
      <c r="U160" s="44">
        <v>0</v>
      </c>
      <c r="V160" s="44">
        <v>0</v>
      </c>
      <c r="W160" s="48" t="s">
        <v>1251</v>
      </c>
    </row>
    <row r="161" spans="1:23" x14ac:dyDescent="0.25">
      <c r="A161" s="47">
        <v>46258.870011574072</v>
      </c>
      <c r="B161" s="44">
        <v>1</v>
      </c>
      <c r="C161" s="44" t="s">
        <v>1252</v>
      </c>
      <c r="D161" s="44">
        <v>-1.0792572652724829E-3</v>
      </c>
      <c r="E161" s="44">
        <v>-215.85145305449657</v>
      </c>
      <c r="F161" s="48" t="s">
        <v>269</v>
      </c>
      <c r="I161" s="47">
        <v>46258.870011574072</v>
      </c>
      <c r="J161" s="44" t="s">
        <v>1252</v>
      </c>
      <c r="K161" s="44" t="s">
        <v>1238</v>
      </c>
      <c r="L161" s="44">
        <v>170</v>
      </c>
      <c r="M161" s="44">
        <v>760</v>
      </c>
      <c r="N161" s="44">
        <v>804.24771931898704</v>
      </c>
      <c r="O161" s="44" t="s">
        <v>389</v>
      </c>
      <c r="P161" s="44"/>
      <c r="Q161" s="44"/>
      <c r="R161" s="44">
        <v>32</v>
      </c>
      <c r="S161" s="44">
        <v>0</v>
      </c>
      <c r="T161" s="44">
        <v>0</v>
      </c>
      <c r="U161" s="44">
        <v>0</v>
      </c>
      <c r="V161" s="44">
        <v>0</v>
      </c>
      <c r="W161" s="48" t="s">
        <v>1251</v>
      </c>
    </row>
    <row r="162" spans="1:23" x14ac:dyDescent="0.25">
      <c r="A162" s="47">
        <v>46258.870011574072</v>
      </c>
      <c r="B162" s="44">
        <v>1</v>
      </c>
      <c r="C162" s="44" t="s">
        <v>1253</v>
      </c>
      <c r="D162" s="44">
        <v>-1.0792572652724825E-3</v>
      </c>
      <c r="E162" s="44">
        <v>-215.85145305449649</v>
      </c>
      <c r="F162" s="48" t="s">
        <v>269</v>
      </c>
      <c r="I162" s="47">
        <v>46258.870011574072</v>
      </c>
      <c r="J162" s="44" t="s">
        <v>1253</v>
      </c>
      <c r="K162" s="44" t="s">
        <v>1238</v>
      </c>
      <c r="L162" s="44">
        <v>170</v>
      </c>
      <c r="M162" s="44">
        <v>290</v>
      </c>
      <c r="N162" s="44">
        <v>804.24771931898704</v>
      </c>
      <c r="O162" s="44" t="s">
        <v>389</v>
      </c>
      <c r="P162" s="44"/>
      <c r="Q162" s="44"/>
      <c r="R162" s="44">
        <v>32</v>
      </c>
      <c r="S162" s="44">
        <v>0</v>
      </c>
      <c r="T162" s="44">
        <v>0</v>
      </c>
      <c r="U162" s="44">
        <v>0</v>
      </c>
      <c r="V162" s="44">
        <v>0</v>
      </c>
      <c r="W162" s="48" t="s">
        <v>1254</v>
      </c>
    </row>
    <row r="163" spans="1:23" x14ac:dyDescent="0.25">
      <c r="A163" s="47">
        <v>46258.870011574072</v>
      </c>
      <c r="B163" s="44">
        <v>1</v>
      </c>
      <c r="C163" s="44" t="s">
        <v>1255</v>
      </c>
      <c r="D163" s="44">
        <v>-1.0792572652724823E-3</v>
      </c>
      <c r="E163" s="44">
        <v>-215.85145305449646</v>
      </c>
      <c r="F163" s="48" t="s">
        <v>269</v>
      </c>
      <c r="I163" s="47">
        <v>46258.870011574072</v>
      </c>
      <c r="J163" s="44" t="s">
        <v>1255</v>
      </c>
      <c r="K163" s="44" t="s">
        <v>1238</v>
      </c>
      <c r="L163" s="44">
        <v>79.999999999999986</v>
      </c>
      <c r="M163" s="44">
        <v>290</v>
      </c>
      <c r="N163" s="44">
        <v>804.24771931898704</v>
      </c>
      <c r="O163" s="44" t="s">
        <v>389</v>
      </c>
      <c r="P163" s="44"/>
      <c r="Q163" s="44"/>
      <c r="R163" s="44">
        <v>32</v>
      </c>
      <c r="S163" s="44">
        <v>0</v>
      </c>
      <c r="T163" s="44">
        <v>0</v>
      </c>
      <c r="U163" s="44">
        <v>0</v>
      </c>
      <c r="V163" s="44">
        <v>0</v>
      </c>
      <c r="W163" s="48" t="s">
        <v>1254</v>
      </c>
    </row>
    <row r="164" spans="1:23" x14ac:dyDescent="0.25">
      <c r="A164" s="47">
        <v>46258.870011574072</v>
      </c>
      <c r="B164" s="44">
        <v>1</v>
      </c>
      <c r="C164" s="44" t="s">
        <v>1256</v>
      </c>
      <c r="D164" s="44">
        <v>-1.0792572652724818E-3</v>
      </c>
      <c r="E164" s="44">
        <v>-215.85145305449637</v>
      </c>
      <c r="F164" s="48" t="s">
        <v>269</v>
      </c>
      <c r="I164" s="47">
        <v>46258.870011574072</v>
      </c>
      <c r="J164" s="44" t="s">
        <v>1256</v>
      </c>
      <c r="K164" s="44" t="s">
        <v>1238</v>
      </c>
      <c r="L164" s="44">
        <v>40</v>
      </c>
      <c r="M164" s="44">
        <v>80</v>
      </c>
      <c r="N164" s="44">
        <v>804.24771931898704</v>
      </c>
      <c r="O164" s="44" t="s">
        <v>389</v>
      </c>
      <c r="P164" s="44"/>
      <c r="Q164" s="44"/>
      <c r="R164" s="44">
        <v>32</v>
      </c>
      <c r="S164" s="44">
        <v>0</v>
      </c>
      <c r="T164" s="44">
        <v>0</v>
      </c>
      <c r="U164" s="44">
        <v>0</v>
      </c>
      <c r="V164" s="44">
        <v>0</v>
      </c>
      <c r="W164" s="48" t="s">
        <v>1257</v>
      </c>
    </row>
    <row r="165" spans="1:23" x14ac:dyDescent="0.25">
      <c r="A165" s="47">
        <v>46258.870011574072</v>
      </c>
      <c r="B165" s="44">
        <v>1</v>
      </c>
      <c r="C165" s="44" t="s">
        <v>1258</v>
      </c>
      <c r="D165" s="44">
        <v>-1.0792572652724818E-3</v>
      </c>
      <c r="E165" s="44">
        <v>-215.85145305449637</v>
      </c>
      <c r="F165" s="48" t="s">
        <v>269</v>
      </c>
      <c r="I165" s="47">
        <v>46258.870011574072</v>
      </c>
      <c r="J165" s="44" t="s">
        <v>1258</v>
      </c>
      <c r="K165" s="44" t="s">
        <v>1238</v>
      </c>
      <c r="L165" s="44">
        <v>40</v>
      </c>
      <c r="M165" s="44">
        <v>170</v>
      </c>
      <c r="N165" s="44">
        <v>804.24771931898704</v>
      </c>
      <c r="O165" s="44" t="s">
        <v>389</v>
      </c>
      <c r="P165" s="44"/>
      <c r="Q165" s="44"/>
      <c r="R165" s="44">
        <v>32</v>
      </c>
      <c r="S165" s="44">
        <v>0</v>
      </c>
      <c r="T165" s="44">
        <v>0</v>
      </c>
      <c r="U165" s="44">
        <v>0</v>
      </c>
      <c r="V165" s="44">
        <v>0</v>
      </c>
      <c r="W165" s="48" t="s">
        <v>1257</v>
      </c>
    </row>
    <row r="166" spans="1:23" x14ac:dyDescent="0.25">
      <c r="A166" s="47">
        <v>46258.870011574072</v>
      </c>
      <c r="B166" s="44">
        <v>1</v>
      </c>
      <c r="C166" s="44" t="s">
        <v>1259</v>
      </c>
      <c r="D166" s="44">
        <v>-1.079257265272484E-3</v>
      </c>
      <c r="E166" s="44">
        <v>-215.8514530544968</v>
      </c>
      <c r="F166" s="48" t="s">
        <v>269</v>
      </c>
      <c r="I166" s="47">
        <v>46258.870011574072</v>
      </c>
      <c r="J166" s="44" t="s">
        <v>1259</v>
      </c>
      <c r="K166" s="44" t="s">
        <v>1238</v>
      </c>
      <c r="L166" s="44">
        <v>560</v>
      </c>
      <c r="M166" s="44">
        <v>170</v>
      </c>
      <c r="N166" s="44">
        <v>804.24771931898704</v>
      </c>
      <c r="O166" s="44" t="s">
        <v>389</v>
      </c>
      <c r="P166" s="44"/>
      <c r="Q166" s="44"/>
      <c r="R166" s="44">
        <v>32</v>
      </c>
      <c r="S166" s="44">
        <v>0</v>
      </c>
      <c r="T166" s="44">
        <v>0</v>
      </c>
      <c r="U166" s="44">
        <v>0</v>
      </c>
      <c r="V166" s="44">
        <v>0</v>
      </c>
      <c r="W166" s="48" t="s">
        <v>1260</v>
      </c>
    </row>
    <row r="167" spans="1:23" x14ac:dyDescent="0.25">
      <c r="A167" s="47">
        <v>46258.870011574072</v>
      </c>
      <c r="B167" s="44">
        <v>1</v>
      </c>
      <c r="C167" s="44" t="s">
        <v>1261</v>
      </c>
      <c r="D167" s="44">
        <v>-1.0792572652724838E-3</v>
      </c>
      <c r="E167" s="44">
        <v>-215.85145305449674</v>
      </c>
      <c r="F167" s="48" t="s">
        <v>269</v>
      </c>
      <c r="I167" s="47">
        <v>46258.870011574072</v>
      </c>
      <c r="J167" s="44" t="s">
        <v>1261</v>
      </c>
      <c r="K167" s="44" t="s">
        <v>1238</v>
      </c>
      <c r="L167" s="44">
        <v>560</v>
      </c>
      <c r="M167" s="44">
        <v>79.999999999999986</v>
      </c>
      <c r="N167" s="44">
        <v>804.24771931898704</v>
      </c>
      <c r="O167" s="44" t="s">
        <v>389</v>
      </c>
      <c r="P167" s="44"/>
      <c r="Q167" s="44"/>
      <c r="R167" s="44">
        <v>32</v>
      </c>
      <c r="S167" s="44">
        <v>0</v>
      </c>
      <c r="T167" s="44">
        <v>0</v>
      </c>
      <c r="U167" s="44">
        <v>0</v>
      </c>
      <c r="V167" s="44">
        <v>0</v>
      </c>
      <c r="W167" s="48" t="s">
        <v>1260</v>
      </c>
    </row>
    <row r="168" spans="1:23" x14ac:dyDescent="0.25">
      <c r="A168" s="47">
        <v>46258.870011574072</v>
      </c>
      <c r="B168" s="44">
        <v>1</v>
      </c>
      <c r="C168" s="44" t="s">
        <v>1262</v>
      </c>
      <c r="D168" s="44">
        <v>-1.0792572652724829E-3</v>
      </c>
      <c r="E168" s="44">
        <v>-215.85145305449657</v>
      </c>
      <c r="F168" s="48" t="s">
        <v>269</v>
      </c>
      <c r="I168" s="47">
        <v>46258.870011574072</v>
      </c>
      <c r="J168" s="44" t="s">
        <v>1262</v>
      </c>
      <c r="K168" s="44" t="s">
        <v>1238</v>
      </c>
      <c r="L168" s="44">
        <v>300</v>
      </c>
      <c r="M168" s="44">
        <v>210</v>
      </c>
      <c r="N168" s="44">
        <v>804.24771931898704</v>
      </c>
      <c r="O168" s="44" t="s">
        <v>389</v>
      </c>
      <c r="P168" s="44"/>
      <c r="Q168" s="44"/>
      <c r="R168" s="44">
        <v>32</v>
      </c>
      <c r="S168" s="44">
        <v>0</v>
      </c>
      <c r="T168" s="44">
        <v>0</v>
      </c>
      <c r="U168" s="44">
        <v>0</v>
      </c>
      <c r="V168" s="44">
        <v>0</v>
      </c>
      <c r="W168" s="48" t="s">
        <v>1263</v>
      </c>
    </row>
    <row r="169" spans="1:23" x14ac:dyDescent="0.25">
      <c r="A169" s="47">
        <v>46258.870011574072</v>
      </c>
      <c r="B169" s="44">
        <v>1</v>
      </c>
      <c r="C169" s="44" t="s">
        <v>1264</v>
      </c>
      <c r="D169" s="44">
        <v>-1.0792572652724825E-3</v>
      </c>
      <c r="E169" s="44">
        <v>-215.85145305449649</v>
      </c>
      <c r="F169" s="48" t="s">
        <v>269</v>
      </c>
      <c r="I169" s="47">
        <v>46258.870011574072</v>
      </c>
      <c r="J169" s="44" t="s">
        <v>1264</v>
      </c>
      <c r="K169" s="44" t="s">
        <v>1238</v>
      </c>
      <c r="L169" s="44">
        <v>190</v>
      </c>
      <c r="M169" s="44">
        <v>210</v>
      </c>
      <c r="N169" s="44">
        <v>804.24771931898704</v>
      </c>
      <c r="O169" s="44" t="s">
        <v>389</v>
      </c>
      <c r="P169" s="44"/>
      <c r="Q169" s="44"/>
      <c r="R169" s="44">
        <v>32</v>
      </c>
      <c r="S169" s="44">
        <v>0</v>
      </c>
      <c r="T169" s="44">
        <v>0</v>
      </c>
      <c r="U169" s="44">
        <v>0</v>
      </c>
      <c r="V169" s="44">
        <v>0</v>
      </c>
      <c r="W169" s="48" t="s">
        <v>1263</v>
      </c>
    </row>
    <row r="170" spans="1:23" x14ac:dyDescent="0.25">
      <c r="A170" s="47">
        <v>46258.870011574072</v>
      </c>
      <c r="B170" s="44">
        <v>1</v>
      </c>
      <c r="C170" s="44" t="s">
        <v>1265</v>
      </c>
      <c r="D170" s="44">
        <v>-1.0792572652724834E-3</v>
      </c>
      <c r="E170" s="44">
        <v>-215.85145305449666</v>
      </c>
      <c r="F170" s="48" t="s">
        <v>269</v>
      </c>
      <c r="I170" s="47">
        <v>46258.870011574072</v>
      </c>
      <c r="J170" s="44" t="s">
        <v>1265</v>
      </c>
      <c r="K170" s="44" t="s">
        <v>1238</v>
      </c>
      <c r="L170" s="44">
        <v>410</v>
      </c>
      <c r="M170" s="44">
        <v>210</v>
      </c>
      <c r="N170" s="44">
        <v>804.24771931898704</v>
      </c>
      <c r="O170" s="44" t="s">
        <v>389</v>
      </c>
      <c r="P170" s="44"/>
      <c r="Q170" s="44"/>
      <c r="R170" s="44">
        <v>32</v>
      </c>
      <c r="S170" s="44">
        <v>0</v>
      </c>
      <c r="T170" s="44">
        <v>0</v>
      </c>
      <c r="U170" s="44">
        <v>0</v>
      </c>
      <c r="V170" s="44">
        <v>0</v>
      </c>
      <c r="W170" s="48" t="s">
        <v>1263</v>
      </c>
    </row>
    <row r="171" spans="1:23" x14ac:dyDescent="0.25">
      <c r="A171" s="47">
        <v>46258.870011574072</v>
      </c>
      <c r="B171" s="44">
        <v>1</v>
      </c>
      <c r="C171" s="44" t="s">
        <v>1266</v>
      </c>
      <c r="D171" s="44">
        <v>-1.0792572652724821E-3</v>
      </c>
      <c r="E171" s="44">
        <v>-215.8514530544964</v>
      </c>
      <c r="F171" s="48" t="s">
        <v>269</v>
      </c>
      <c r="I171" s="47">
        <v>46258.870011574072</v>
      </c>
      <c r="J171" s="44" t="s">
        <v>1266</v>
      </c>
      <c r="K171" s="44" t="s">
        <v>1238</v>
      </c>
      <c r="L171" s="44">
        <v>80</v>
      </c>
      <c r="M171" s="44">
        <v>210</v>
      </c>
      <c r="N171" s="44">
        <v>804.24771931898704</v>
      </c>
      <c r="O171" s="44" t="s">
        <v>389</v>
      </c>
      <c r="P171" s="44"/>
      <c r="Q171" s="44"/>
      <c r="R171" s="44">
        <v>32</v>
      </c>
      <c r="S171" s="44">
        <v>0</v>
      </c>
      <c r="T171" s="44">
        <v>0</v>
      </c>
      <c r="U171" s="44">
        <v>0</v>
      </c>
      <c r="V171" s="44">
        <v>0</v>
      </c>
      <c r="W171" s="48" t="s">
        <v>1263</v>
      </c>
    </row>
    <row r="172" spans="1:23" x14ac:dyDescent="0.25">
      <c r="A172" s="47">
        <v>46258.870011574072</v>
      </c>
      <c r="B172" s="44">
        <v>1</v>
      </c>
      <c r="C172" s="44" t="s">
        <v>1267</v>
      </c>
      <c r="D172" s="44">
        <v>-1.0792572652724838E-3</v>
      </c>
      <c r="E172" s="44">
        <v>-215.85145305449674</v>
      </c>
      <c r="F172" s="48" t="s">
        <v>269</v>
      </c>
      <c r="I172" s="47">
        <v>46258.870011574072</v>
      </c>
      <c r="J172" s="44" t="s">
        <v>1267</v>
      </c>
      <c r="K172" s="44" t="s">
        <v>1238</v>
      </c>
      <c r="L172" s="44">
        <v>520</v>
      </c>
      <c r="M172" s="44">
        <v>210</v>
      </c>
      <c r="N172" s="44">
        <v>804.24771931898704</v>
      </c>
      <c r="O172" s="44" t="s">
        <v>389</v>
      </c>
      <c r="P172" s="44"/>
      <c r="Q172" s="44"/>
      <c r="R172" s="44">
        <v>32</v>
      </c>
      <c r="S172" s="44">
        <v>0</v>
      </c>
      <c r="T172" s="44">
        <v>0</v>
      </c>
      <c r="U172" s="44">
        <v>0</v>
      </c>
      <c r="V172" s="44">
        <v>0</v>
      </c>
      <c r="W172" s="48" t="s">
        <v>1263</v>
      </c>
    </row>
    <row r="173" spans="1:23" x14ac:dyDescent="0.25">
      <c r="A173" s="47">
        <v>46258.870011574072</v>
      </c>
      <c r="B173" s="44">
        <v>1</v>
      </c>
      <c r="C173" s="44" t="s">
        <v>1268</v>
      </c>
      <c r="D173" s="44">
        <v>-1.0792572652724829E-3</v>
      </c>
      <c r="E173" s="44">
        <v>-215.85145305449657</v>
      </c>
      <c r="F173" s="48" t="s">
        <v>269</v>
      </c>
      <c r="I173" s="47">
        <v>46258.870011574072</v>
      </c>
      <c r="J173" s="44" t="s">
        <v>1268</v>
      </c>
      <c r="K173" s="44" t="s">
        <v>1238</v>
      </c>
      <c r="L173" s="44">
        <v>300</v>
      </c>
      <c r="M173" s="44">
        <v>40</v>
      </c>
      <c r="N173" s="44">
        <v>804.24771931898704</v>
      </c>
      <c r="O173" s="44" t="s">
        <v>389</v>
      </c>
      <c r="P173" s="44"/>
      <c r="Q173" s="44"/>
      <c r="R173" s="44">
        <v>32</v>
      </c>
      <c r="S173" s="44">
        <v>0</v>
      </c>
      <c r="T173" s="44">
        <v>0</v>
      </c>
      <c r="U173" s="44">
        <v>0</v>
      </c>
      <c r="V173" s="44">
        <v>0</v>
      </c>
      <c r="W173" s="48" t="s">
        <v>1269</v>
      </c>
    </row>
    <row r="174" spans="1:23" x14ac:dyDescent="0.25">
      <c r="A174" s="47">
        <v>46258.870011574072</v>
      </c>
      <c r="B174" s="44">
        <v>1</v>
      </c>
      <c r="C174" s="44" t="s">
        <v>1270</v>
      </c>
      <c r="D174" s="44">
        <v>-1.0792572652724834E-3</v>
      </c>
      <c r="E174" s="44">
        <v>-215.85145305449666</v>
      </c>
      <c r="F174" s="48" t="s">
        <v>269</v>
      </c>
      <c r="I174" s="47">
        <v>46258.870011574072</v>
      </c>
      <c r="J174" s="44" t="s">
        <v>1270</v>
      </c>
      <c r="K174" s="44" t="s">
        <v>1238</v>
      </c>
      <c r="L174" s="44">
        <v>410</v>
      </c>
      <c r="M174" s="44">
        <v>40</v>
      </c>
      <c r="N174" s="44">
        <v>804.24771931898704</v>
      </c>
      <c r="O174" s="44" t="s">
        <v>389</v>
      </c>
      <c r="P174" s="44"/>
      <c r="Q174" s="44"/>
      <c r="R174" s="44">
        <v>32</v>
      </c>
      <c r="S174" s="44">
        <v>0</v>
      </c>
      <c r="T174" s="44">
        <v>0</v>
      </c>
      <c r="U174" s="44">
        <v>0</v>
      </c>
      <c r="V174" s="44">
        <v>0</v>
      </c>
      <c r="W174" s="48" t="s">
        <v>1269</v>
      </c>
    </row>
    <row r="175" spans="1:23" x14ac:dyDescent="0.25">
      <c r="A175" s="47">
        <v>46258.870011574072</v>
      </c>
      <c r="B175" s="44">
        <v>1</v>
      </c>
      <c r="C175" s="44" t="s">
        <v>1271</v>
      </c>
      <c r="D175" s="44">
        <v>-1.0792572652724825E-3</v>
      </c>
      <c r="E175" s="44">
        <v>-215.85145305449649</v>
      </c>
      <c r="F175" s="48" t="s">
        <v>269</v>
      </c>
      <c r="I175" s="47">
        <v>46258.870011574072</v>
      </c>
      <c r="J175" s="44" t="s">
        <v>1271</v>
      </c>
      <c r="K175" s="44" t="s">
        <v>1238</v>
      </c>
      <c r="L175" s="44">
        <v>190</v>
      </c>
      <c r="M175" s="44">
        <v>40</v>
      </c>
      <c r="N175" s="44">
        <v>804.24771931898704</v>
      </c>
      <c r="O175" s="44" t="s">
        <v>389</v>
      </c>
      <c r="P175" s="44"/>
      <c r="Q175" s="44"/>
      <c r="R175" s="44">
        <v>32</v>
      </c>
      <c r="S175" s="44">
        <v>0</v>
      </c>
      <c r="T175" s="44">
        <v>0</v>
      </c>
      <c r="U175" s="44">
        <v>0</v>
      </c>
      <c r="V175" s="44">
        <v>0</v>
      </c>
      <c r="W175" s="48" t="s">
        <v>1269</v>
      </c>
    </row>
    <row r="176" spans="1:23" x14ac:dyDescent="0.25">
      <c r="A176" s="47">
        <v>46258.870011574072</v>
      </c>
      <c r="B176" s="44">
        <v>1</v>
      </c>
      <c r="C176" s="44" t="s">
        <v>1272</v>
      </c>
      <c r="D176" s="44">
        <v>-1.0792572652724838E-3</v>
      </c>
      <c r="E176" s="44">
        <v>-215.85145305449674</v>
      </c>
      <c r="F176" s="48" t="s">
        <v>269</v>
      </c>
      <c r="I176" s="47">
        <v>46258.870011574072</v>
      </c>
      <c r="J176" s="44" t="s">
        <v>1272</v>
      </c>
      <c r="K176" s="44" t="s">
        <v>1238</v>
      </c>
      <c r="L176" s="44">
        <v>520</v>
      </c>
      <c r="M176" s="44">
        <v>40</v>
      </c>
      <c r="N176" s="44">
        <v>804.24771931898704</v>
      </c>
      <c r="O176" s="44" t="s">
        <v>389</v>
      </c>
      <c r="P176" s="44"/>
      <c r="Q176" s="44"/>
      <c r="R176" s="44">
        <v>32</v>
      </c>
      <c r="S176" s="44">
        <v>0</v>
      </c>
      <c r="T176" s="44">
        <v>0</v>
      </c>
      <c r="U176" s="44">
        <v>0</v>
      </c>
      <c r="V176" s="44">
        <v>0</v>
      </c>
      <c r="W176" s="48" t="s">
        <v>1269</v>
      </c>
    </row>
    <row r="177" spans="1:23" x14ac:dyDescent="0.25">
      <c r="A177" s="47">
        <v>46258.870011574072</v>
      </c>
      <c r="B177" s="44">
        <v>1</v>
      </c>
      <c r="C177" s="44" t="s">
        <v>1273</v>
      </c>
      <c r="D177" s="44">
        <v>-1.0792572652724821E-3</v>
      </c>
      <c r="E177" s="44">
        <v>-215.8514530544964</v>
      </c>
      <c r="F177" s="48" t="s">
        <v>269</v>
      </c>
      <c r="I177" s="47">
        <v>46258.870011574072</v>
      </c>
      <c r="J177" s="44" t="s">
        <v>1273</v>
      </c>
      <c r="K177" s="44" t="s">
        <v>1238</v>
      </c>
      <c r="L177" s="44">
        <v>79.999999999999986</v>
      </c>
      <c r="M177" s="44">
        <v>40</v>
      </c>
      <c r="N177" s="44">
        <v>804.24771931898704</v>
      </c>
      <c r="O177" s="44" t="s">
        <v>389</v>
      </c>
      <c r="P177" s="44"/>
      <c r="Q177" s="44"/>
      <c r="R177" s="44">
        <v>32</v>
      </c>
      <c r="S177" s="44">
        <v>0</v>
      </c>
      <c r="T177" s="44">
        <v>0</v>
      </c>
      <c r="U177" s="44">
        <v>0</v>
      </c>
      <c r="V177" s="44">
        <v>0</v>
      </c>
      <c r="W177" s="48" t="s">
        <v>1269</v>
      </c>
    </row>
  </sheetData>
  <mergeCells count="18">
    <mergeCell ref="AF8:AG8"/>
    <mergeCell ref="AH8:AJ8"/>
    <mergeCell ref="AK8:AO8"/>
    <mergeCell ref="AQ8:AS8"/>
    <mergeCell ref="I33:W33"/>
    <mergeCell ref="A33:F33"/>
    <mergeCell ref="Z33:AE33"/>
    <mergeCell ref="AH33:AU33"/>
    <mergeCell ref="E7:O7"/>
    <mergeCell ref="P7:U7"/>
    <mergeCell ref="V7:AS7"/>
    <mergeCell ref="A8:D8"/>
    <mergeCell ref="E8:J8"/>
    <mergeCell ref="K8:N8"/>
    <mergeCell ref="Q8:R8"/>
    <mergeCell ref="S8:T8"/>
    <mergeCell ref="V8:AA8"/>
    <mergeCell ref="AB8:AE8"/>
  </mergeCells>
  <hyperlinks>
    <hyperlink ref="A1" location="'Справка'!A229" display="Сводка пакетного расчета (Подробнее)" xr:uid="{43689E0D-D6DD-4A2D-B75E-C6BEDF14249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17</vt:i4>
      </vt:variant>
    </vt:vector>
  </HeadingPairs>
  <TitlesOfParts>
    <vt:vector size="21" baseType="lpstr">
      <vt:lpstr>Config</vt:lpstr>
      <vt:lpstr>Справка</vt:lpstr>
      <vt:lpstr>Расчет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2026-08-24T15:34:53Z</dcterms:created>
  <dcterms:modified xsi:type="dcterms:W3CDTF">2026-08-24T17:56:20Z</dcterms:modified>
</cp:coreProperties>
</file>