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ubilayagi/Documents/UCLA/physics4al/"/>
    </mc:Choice>
  </mc:AlternateContent>
  <xr:revisionPtr revIDLastSave="0" documentId="13_ncr:1_{CF0128C3-6FA8-4241-8FDF-7B939D7E3906}" xr6:coauthVersionLast="34" xr6:coauthVersionMax="34" xr10:uidLastSave="{00000000-0000-0000-0000-000000000000}"/>
  <bookViews>
    <workbookView xWindow="1820" yWindow="1000" windowWidth="31360" windowHeight="16560" firstSheet="2" activeTab="2" xr2:uid="{00000000-000D-0000-FFFF-FFFF00000000}"/>
  </bookViews>
  <sheets>
    <sheet name="mine" sheetId="2" r:id="rId1"/>
    <sheet name="mass3.1regr" sheetId="9" r:id="rId2"/>
    <sheet name="mass3.1data" sheetId="4" r:id="rId3"/>
    <sheet name="mass5.3regr" sheetId="10" r:id="rId4"/>
    <sheet name="mass5.3data" sheetId="5" r:id="rId5"/>
    <sheet name="mass19.3regr" sheetId="11" r:id="rId6"/>
    <sheet name="mass19.3data" sheetId="6" r:id="rId7"/>
    <sheet name="mass36.1regr" sheetId="13" r:id="rId8"/>
    <sheet name="mass36.1data" sheetId="7" r:id="rId9"/>
    <sheet name="mass3.1lightsledregr" sheetId="14" r:id="rId10"/>
    <sheet name="mass3.1lightsleddata" sheetId="8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4" l="1"/>
  <c r="L4" i="4"/>
  <c r="K4" i="4" l="1"/>
  <c r="H54" i="8" l="1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" i="8"/>
  <c r="G3" i="8"/>
  <c r="H72" i="4"/>
  <c r="H73" i="4"/>
  <c r="H74" i="4"/>
  <c r="H75" i="4"/>
  <c r="H76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" i="4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" i="5"/>
  <c r="D59" i="4"/>
  <c r="E59" i="4" s="1"/>
  <c r="F59" i="4"/>
  <c r="D60" i="4"/>
  <c r="G59" i="4" s="1"/>
  <c r="E60" i="4"/>
  <c r="F60" i="4"/>
  <c r="D61" i="4"/>
  <c r="E61" i="4"/>
  <c r="F61" i="4"/>
  <c r="G60" i="4" s="1"/>
  <c r="G61" i="4"/>
  <c r="D62" i="4"/>
  <c r="E62" i="4"/>
  <c r="F62" i="4"/>
  <c r="G62" i="4"/>
  <c r="I61" i="4" s="1"/>
  <c r="D63" i="4"/>
  <c r="E63" i="4" s="1"/>
  <c r="F63" i="4"/>
  <c r="D64" i="4"/>
  <c r="G63" i="4" s="1"/>
  <c r="E64" i="4"/>
  <c r="F64" i="4"/>
  <c r="D65" i="4"/>
  <c r="E65" i="4"/>
  <c r="F65" i="4"/>
  <c r="G64" i="4" s="1"/>
  <c r="G65" i="4"/>
  <c r="D66" i="4"/>
  <c r="E66" i="4"/>
  <c r="F66" i="4"/>
  <c r="G66" i="4"/>
  <c r="I65" i="4" s="1"/>
  <c r="D67" i="4"/>
  <c r="E67" i="4" s="1"/>
  <c r="F67" i="4"/>
  <c r="D68" i="4"/>
  <c r="G67" i="4" s="1"/>
  <c r="E68" i="4"/>
  <c r="F68" i="4"/>
  <c r="D69" i="4"/>
  <c r="E69" i="4"/>
  <c r="F69" i="4"/>
  <c r="G68" i="4" s="1"/>
  <c r="G69" i="4"/>
  <c r="D70" i="4"/>
  <c r="E70" i="4"/>
  <c r="F70" i="4"/>
  <c r="G70" i="4"/>
  <c r="I69" i="4" s="1"/>
  <c r="D71" i="4"/>
  <c r="E71" i="4" s="1"/>
  <c r="F71" i="4"/>
  <c r="D72" i="4"/>
  <c r="G71" i="4" s="1"/>
  <c r="E72" i="4"/>
  <c r="F72" i="4"/>
  <c r="D73" i="4"/>
  <c r="E73" i="4"/>
  <c r="F73" i="4"/>
  <c r="G72" i="4" s="1"/>
  <c r="G73" i="4"/>
  <c r="D74" i="4"/>
  <c r="E74" i="4"/>
  <c r="F74" i="4"/>
  <c r="G74" i="4"/>
  <c r="I73" i="4" s="1"/>
  <c r="D75" i="4"/>
  <c r="E75" i="4" s="1"/>
  <c r="F75" i="4"/>
  <c r="D76" i="4"/>
  <c r="G75" i="4" s="1"/>
  <c r="E76" i="4"/>
  <c r="F76" i="4"/>
  <c r="G76" i="4" s="1"/>
  <c r="D36" i="4"/>
  <c r="E36" i="4"/>
  <c r="F36" i="4"/>
  <c r="D37" i="4"/>
  <c r="G36" i="4" s="1"/>
  <c r="E37" i="4"/>
  <c r="F37" i="4"/>
  <c r="D38" i="4"/>
  <c r="E38" i="4"/>
  <c r="F38" i="4"/>
  <c r="G37" i="4" s="1"/>
  <c r="G38" i="4"/>
  <c r="D39" i="4"/>
  <c r="E39" i="4"/>
  <c r="F39" i="4"/>
  <c r="G39" i="4"/>
  <c r="I38" i="4" s="1"/>
  <c r="D40" i="4"/>
  <c r="E40" i="4"/>
  <c r="F40" i="4"/>
  <c r="D41" i="4"/>
  <c r="G40" i="4" s="1"/>
  <c r="E41" i="4"/>
  <c r="F41" i="4"/>
  <c r="D42" i="4"/>
  <c r="E42" i="4"/>
  <c r="F42" i="4"/>
  <c r="G41" i="4" s="1"/>
  <c r="G42" i="4"/>
  <c r="D43" i="4"/>
  <c r="E43" i="4"/>
  <c r="F43" i="4"/>
  <c r="G43" i="4"/>
  <c r="I42" i="4" s="1"/>
  <c r="D44" i="4"/>
  <c r="E44" i="4"/>
  <c r="F44" i="4"/>
  <c r="D45" i="4"/>
  <c r="G44" i="4" s="1"/>
  <c r="E45" i="4"/>
  <c r="F45" i="4"/>
  <c r="D46" i="4"/>
  <c r="E46" i="4"/>
  <c r="F46" i="4"/>
  <c r="G45" i="4" s="1"/>
  <c r="G46" i="4"/>
  <c r="D47" i="4"/>
  <c r="E47" i="4"/>
  <c r="F47" i="4"/>
  <c r="G47" i="4"/>
  <c r="I46" i="4" s="1"/>
  <c r="D48" i="4"/>
  <c r="E48" i="4"/>
  <c r="F48" i="4"/>
  <c r="D49" i="4"/>
  <c r="G48" i="4" s="1"/>
  <c r="E49" i="4"/>
  <c r="F49" i="4"/>
  <c r="D50" i="4"/>
  <c r="E50" i="4"/>
  <c r="F50" i="4"/>
  <c r="G49" i="4" s="1"/>
  <c r="G50" i="4"/>
  <c r="D51" i="4"/>
  <c r="E51" i="4"/>
  <c r="F51" i="4"/>
  <c r="G51" i="4"/>
  <c r="I50" i="4" s="1"/>
  <c r="D52" i="4"/>
  <c r="E52" i="4"/>
  <c r="F52" i="4"/>
  <c r="D53" i="4"/>
  <c r="G52" i="4" s="1"/>
  <c r="E53" i="4"/>
  <c r="F53" i="4"/>
  <c r="D54" i="4"/>
  <c r="E54" i="4"/>
  <c r="F54" i="4"/>
  <c r="G53" i="4" s="1"/>
  <c r="G54" i="4"/>
  <c r="D55" i="4"/>
  <c r="E55" i="4"/>
  <c r="F55" i="4"/>
  <c r="G55" i="4"/>
  <c r="I54" i="4" s="1"/>
  <c r="D56" i="4"/>
  <c r="E56" i="4"/>
  <c r="F56" i="4"/>
  <c r="D57" i="4"/>
  <c r="G56" i="4" s="1"/>
  <c r="E57" i="4"/>
  <c r="F57" i="4"/>
  <c r="D58" i="4"/>
  <c r="E58" i="4"/>
  <c r="F58" i="4"/>
  <c r="G57" i="4" s="1"/>
  <c r="G58" i="4"/>
  <c r="D4" i="4"/>
  <c r="E4" i="4" s="1"/>
  <c r="F4" i="4"/>
  <c r="D5" i="4"/>
  <c r="G4" i="4" s="1"/>
  <c r="E5" i="4"/>
  <c r="F5" i="4"/>
  <c r="D6" i="4"/>
  <c r="E6" i="4"/>
  <c r="F6" i="4"/>
  <c r="G5" i="4" s="1"/>
  <c r="G6" i="4"/>
  <c r="D7" i="4"/>
  <c r="E7" i="4"/>
  <c r="F7" i="4"/>
  <c r="G7" i="4"/>
  <c r="I6" i="4" s="1"/>
  <c r="D8" i="4"/>
  <c r="E8" i="4" s="1"/>
  <c r="F8" i="4"/>
  <c r="D9" i="4"/>
  <c r="G8" i="4" s="1"/>
  <c r="E9" i="4"/>
  <c r="F9" i="4"/>
  <c r="D10" i="4"/>
  <c r="E10" i="4"/>
  <c r="F10" i="4"/>
  <c r="G9" i="4" s="1"/>
  <c r="G10" i="4"/>
  <c r="D11" i="4"/>
  <c r="E11" i="4"/>
  <c r="F11" i="4"/>
  <c r="G11" i="4"/>
  <c r="I10" i="4" s="1"/>
  <c r="D12" i="4"/>
  <c r="E12" i="4" s="1"/>
  <c r="F12" i="4"/>
  <c r="D13" i="4"/>
  <c r="G12" i="4" s="1"/>
  <c r="E13" i="4"/>
  <c r="F13" i="4"/>
  <c r="D14" i="4"/>
  <c r="E14" i="4"/>
  <c r="F14" i="4"/>
  <c r="G13" i="4" s="1"/>
  <c r="G14" i="4"/>
  <c r="D15" i="4"/>
  <c r="E15" i="4"/>
  <c r="F15" i="4"/>
  <c r="G15" i="4"/>
  <c r="I14" i="4" s="1"/>
  <c r="D16" i="4"/>
  <c r="E16" i="4" s="1"/>
  <c r="F16" i="4"/>
  <c r="D17" i="4"/>
  <c r="G16" i="4" s="1"/>
  <c r="E17" i="4"/>
  <c r="F17" i="4"/>
  <c r="D18" i="4"/>
  <c r="E18" i="4"/>
  <c r="F18" i="4"/>
  <c r="G17" i="4" s="1"/>
  <c r="G18" i="4"/>
  <c r="D19" i="4"/>
  <c r="E19" i="4"/>
  <c r="F19" i="4"/>
  <c r="G19" i="4"/>
  <c r="I18" i="4" s="1"/>
  <c r="D20" i="4"/>
  <c r="E20" i="4" s="1"/>
  <c r="F20" i="4"/>
  <c r="D21" i="4"/>
  <c r="G20" i="4" s="1"/>
  <c r="E21" i="4"/>
  <c r="F21" i="4"/>
  <c r="D22" i="4"/>
  <c r="E22" i="4"/>
  <c r="F22" i="4"/>
  <c r="G21" i="4" s="1"/>
  <c r="G22" i="4"/>
  <c r="D23" i="4"/>
  <c r="E23" i="4"/>
  <c r="F23" i="4"/>
  <c r="G23" i="4"/>
  <c r="I22" i="4" s="1"/>
  <c r="D24" i="4"/>
  <c r="E24" i="4" s="1"/>
  <c r="F24" i="4"/>
  <c r="D25" i="4"/>
  <c r="G24" i="4" s="1"/>
  <c r="E25" i="4"/>
  <c r="F25" i="4"/>
  <c r="D26" i="4"/>
  <c r="E26" i="4"/>
  <c r="F26" i="4"/>
  <c r="G25" i="4" s="1"/>
  <c r="G26" i="4"/>
  <c r="D27" i="4"/>
  <c r="E27" i="4"/>
  <c r="F27" i="4"/>
  <c r="G27" i="4"/>
  <c r="I26" i="4" s="1"/>
  <c r="D28" i="4"/>
  <c r="E28" i="4" s="1"/>
  <c r="F28" i="4"/>
  <c r="D29" i="4"/>
  <c r="G28" i="4" s="1"/>
  <c r="E29" i="4"/>
  <c r="F29" i="4"/>
  <c r="D30" i="4"/>
  <c r="E30" i="4"/>
  <c r="F30" i="4"/>
  <c r="G29" i="4" s="1"/>
  <c r="G30" i="4"/>
  <c r="D31" i="4"/>
  <c r="E31" i="4"/>
  <c r="F31" i="4"/>
  <c r="G31" i="4"/>
  <c r="I30" i="4" s="1"/>
  <c r="D32" i="4"/>
  <c r="E32" i="4" s="1"/>
  <c r="F32" i="4"/>
  <c r="D33" i="4"/>
  <c r="G32" i="4" s="1"/>
  <c r="E33" i="4"/>
  <c r="F33" i="4"/>
  <c r="D34" i="4"/>
  <c r="E34" i="4"/>
  <c r="F34" i="4"/>
  <c r="G33" i="4" s="1"/>
  <c r="G34" i="4"/>
  <c r="D35" i="4"/>
  <c r="E35" i="4"/>
  <c r="F35" i="4"/>
  <c r="G35" i="4"/>
  <c r="I34" i="4" s="1"/>
  <c r="E3" i="4"/>
  <c r="F3" i="4"/>
  <c r="G3" i="4" s="1"/>
  <c r="D3" i="4"/>
  <c r="D61" i="5"/>
  <c r="E61" i="5"/>
  <c r="F61" i="5"/>
  <c r="D62" i="5"/>
  <c r="G61" i="5" s="1"/>
  <c r="E62" i="5"/>
  <c r="F62" i="5"/>
  <c r="D63" i="5"/>
  <c r="E63" i="5"/>
  <c r="F63" i="5"/>
  <c r="G62" i="5" s="1"/>
  <c r="G63" i="5"/>
  <c r="D64" i="5"/>
  <c r="E64" i="5"/>
  <c r="F64" i="5"/>
  <c r="G64" i="5"/>
  <c r="I63" i="5" s="1"/>
  <c r="D65" i="5"/>
  <c r="E65" i="5"/>
  <c r="F65" i="5"/>
  <c r="D66" i="5"/>
  <c r="G65" i="5" s="1"/>
  <c r="E66" i="5"/>
  <c r="F66" i="5"/>
  <c r="D67" i="5"/>
  <c r="E67" i="5"/>
  <c r="F67" i="5"/>
  <c r="G66" i="5" s="1"/>
  <c r="G67" i="5"/>
  <c r="D68" i="5"/>
  <c r="E68" i="5"/>
  <c r="F68" i="5"/>
  <c r="G68" i="5"/>
  <c r="I67" i="5" s="1"/>
  <c r="D69" i="5"/>
  <c r="E69" i="5"/>
  <c r="F69" i="5"/>
  <c r="D70" i="5"/>
  <c r="G69" i="5" s="1"/>
  <c r="E70" i="5"/>
  <c r="F70" i="5"/>
  <c r="D71" i="5"/>
  <c r="E71" i="5"/>
  <c r="F71" i="5"/>
  <c r="G70" i="5" s="1"/>
  <c r="G71" i="5"/>
  <c r="D72" i="5"/>
  <c r="E72" i="5"/>
  <c r="F72" i="5"/>
  <c r="G72" i="5"/>
  <c r="I71" i="5" s="1"/>
  <c r="I72" i="5"/>
  <c r="D41" i="5"/>
  <c r="E41" i="5" s="1"/>
  <c r="F41" i="5"/>
  <c r="D42" i="5"/>
  <c r="G41" i="5" s="1"/>
  <c r="E42" i="5"/>
  <c r="F42" i="5"/>
  <c r="D43" i="5"/>
  <c r="E43" i="5"/>
  <c r="F43" i="5"/>
  <c r="G42" i="5" s="1"/>
  <c r="G43" i="5"/>
  <c r="D44" i="5"/>
  <c r="E44" i="5"/>
  <c r="F44" i="5"/>
  <c r="G44" i="5"/>
  <c r="I43" i="5" s="1"/>
  <c r="D45" i="5"/>
  <c r="E45" i="5" s="1"/>
  <c r="F45" i="5"/>
  <c r="D46" i="5"/>
  <c r="G45" i="5" s="1"/>
  <c r="E46" i="5"/>
  <c r="F46" i="5"/>
  <c r="D47" i="5"/>
  <c r="E47" i="5"/>
  <c r="F47" i="5"/>
  <c r="G46" i="5" s="1"/>
  <c r="G47" i="5"/>
  <c r="D48" i="5"/>
  <c r="E48" i="5"/>
  <c r="F48" i="5"/>
  <c r="G48" i="5"/>
  <c r="I47" i="5" s="1"/>
  <c r="D49" i="5"/>
  <c r="E49" i="5" s="1"/>
  <c r="F49" i="5"/>
  <c r="D50" i="5"/>
  <c r="G49" i="5" s="1"/>
  <c r="E50" i="5"/>
  <c r="F50" i="5"/>
  <c r="D51" i="5"/>
  <c r="E51" i="5"/>
  <c r="F51" i="5"/>
  <c r="G50" i="5" s="1"/>
  <c r="G51" i="5"/>
  <c r="D52" i="5"/>
  <c r="E52" i="5"/>
  <c r="F52" i="5"/>
  <c r="G52" i="5"/>
  <c r="I51" i="5" s="1"/>
  <c r="D53" i="5"/>
  <c r="E53" i="5" s="1"/>
  <c r="F53" i="5"/>
  <c r="D54" i="5"/>
  <c r="G53" i="5" s="1"/>
  <c r="E54" i="5"/>
  <c r="F54" i="5"/>
  <c r="D55" i="5"/>
  <c r="E55" i="5"/>
  <c r="F55" i="5"/>
  <c r="G54" i="5" s="1"/>
  <c r="G55" i="5"/>
  <c r="D56" i="5"/>
  <c r="E56" i="5"/>
  <c r="F56" i="5"/>
  <c r="G56" i="5"/>
  <c r="I55" i="5" s="1"/>
  <c r="D57" i="5"/>
  <c r="E57" i="5" s="1"/>
  <c r="F57" i="5"/>
  <c r="D58" i="5"/>
  <c r="G57" i="5" s="1"/>
  <c r="E58" i="5"/>
  <c r="F58" i="5"/>
  <c r="D59" i="5"/>
  <c r="E59" i="5"/>
  <c r="F59" i="5"/>
  <c r="G58" i="5" s="1"/>
  <c r="G59" i="5"/>
  <c r="D60" i="5"/>
  <c r="E60" i="5"/>
  <c r="F60" i="5"/>
  <c r="G60" i="5"/>
  <c r="I59" i="5" s="1"/>
  <c r="D4" i="5"/>
  <c r="E4" i="5" s="1"/>
  <c r="F4" i="5"/>
  <c r="D5" i="5"/>
  <c r="E5" i="5"/>
  <c r="F5" i="5"/>
  <c r="G4" i="5" s="1"/>
  <c r="D6" i="5"/>
  <c r="E6" i="5"/>
  <c r="F6" i="5"/>
  <c r="G5" i="5" s="1"/>
  <c r="G6" i="5"/>
  <c r="D7" i="5"/>
  <c r="E7" i="5" s="1"/>
  <c r="F7" i="5"/>
  <c r="G7" i="5"/>
  <c r="I6" i="5" s="1"/>
  <c r="D8" i="5"/>
  <c r="E8" i="5" s="1"/>
  <c r="F8" i="5"/>
  <c r="D9" i="5"/>
  <c r="E9" i="5"/>
  <c r="F9" i="5"/>
  <c r="G8" i="5" s="1"/>
  <c r="D10" i="5"/>
  <c r="E10" i="5"/>
  <c r="F10" i="5"/>
  <c r="G9" i="5" s="1"/>
  <c r="G10" i="5"/>
  <c r="D11" i="5"/>
  <c r="E11" i="5" s="1"/>
  <c r="F11" i="5"/>
  <c r="G11" i="5"/>
  <c r="I10" i="5" s="1"/>
  <c r="D12" i="5"/>
  <c r="E12" i="5" s="1"/>
  <c r="F12" i="5"/>
  <c r="D13" i="5"/>
  <c r="E13" i="5"/>
  <c r="F13" i="5"/>
  <c r="G12" i="5" s="1"/>
  <c r="D14" i="5"/>
  <c r="E14" i="5"/>
  <c r="F14" i="5"/>
  <c r="G13" i="5" s="1"/>
  <c r="G14" i="5"/>
  <c r="D15" i="5"/>
  <c r="E15" i="5" s="1"/>
  <c r="F15" i="5"/>
  <c r="G15" i="5"/>
  <c r="I14" i="5" s="1"/>
  <c r="D16" i="5"/>
  <c r="E16" i="5" s="1"/>
  <c r="F16" i="5"/>
  <c r="D17" i="5"/>
  <c r="E17" i="5"/>
  <c r="F17" i="5"/>
  <c r="G16" i="5" s="1"/>
  <c r="D18" i="5"/>
  <c r="E18" i="5"/>
  <c r="F18" i="5"/>
  <c r="G17" i="5" s="1"/>
  <c r="G18" i="5"/>
  <c r="D19" i="5"/>
  <c r="E19" i="5" s="1"/>
  <c r="F19" i="5"/>
  <c r="G19" i="5" s="1"/>
  <c r="D20" i="5"/>
  <c r="E20" i="5" s="1"/>
  <c r="F20" i="5"/>
  <c r="D21" i="5"/>
  <c r="E21" i="5"/>
  <c r="F21" i="5"/>
  <c r="G20" i="5" s="1"/>
  <c r="D22" i="5"/>
  <c r="E22" i="5" s="1"/>
  <c r="F22" i="5"/>
  <c r="G21" i="5" s="1"/>
  <c r="G22" i="5"/>
  <c r="D23" i="5"/>
  <c r="E23" i="5" s="1"/>
  <c r="F23" i="5"/>
  <c r="G23" i="5" s="1"/>
  <c r="D24" i="5"/>
  <c r="E24" i="5" s="1"/>
  <c r="F24" i="5"/>
  <c r="D25" i="5"/>
  <c r="E25" i="5"/>
  <c r="F25" i="5"/>
  <c r="G24" i="5" s="1"/>
  <c r="D26" i="5"/>
  <c r="E26" i="5" s="1"/>
  <c r="F26" i="5"/>
  <c r="G25" i="5" s="1"/>
  <c r="G26" i="5"/>
  <c r="D27" i="5"/>
  <c r="E27" i="5" s="1"/>
  <c r="F27" i="5"/>
  <c r="G27" i="5" s="1"/>
  <c r="D28" i="5"/>
  <c r="E28" i="5" s="1"/>
  <c r="F28" i="5"/>
  <c r="D29" i="5"/>
  <c r="E29" i="5"/>
  <c r="F29" i="5"/>
  <c r="G28" i="5" s="1"/>
  <c r="D30" i="5"/>
  <c r="E30" i="5" s="1"/>
  <c r="F30" i="5"/>
  <c r="G29" i="5" s="1"/>
  <c r="G30" i="5"/>
  <c r="D31" i="5"/>
  <c r="E31" i="5" s="1"/>
  <c r="F31" i="5"/>
  <c r="G31" i="5" s="1"/>
  <c r="D32" i="5"/>
  <c r="E32" i="5" s="1"/>
  <c r="F32" i="5"/>
  <c r="D33" i="5"/>
  <c r="E33" i="5"/>
  <c r="F33" i="5"/>
  <c r="G32" i="5" s="1"/>
  <c r="D34" i="5"/>
  <c r="E34" i="5" s="1"/>
  <c r="F34" i="5"/>
  <c r="G33" i="5" s="1"/>
  <c r="G34" i="5"/>
  <c r="D35" i="5"/>
  <c r="E35" i="5" s="1"/>
  <c r="F35" i="5"/>
  <c r="G35" i="5" s="1"/>
  <c r="D36" i="5"/>
  <c r="E36" i="5" s="1"/>
  <c r="F36" i="5"/>
  <c r="D37" i="5"/>
  <c r="E37" i="5"/>
  <c r="F37" i="5"/>
  <c r="G36" i="5" s="1"/>
  <c r="D38" i="5"/>
  <c r="E38" i="5" s="1"/>
  <c r="F38" i="5"/>
  <c r="G37" i="5" s="1"/>
  <c r="G38" i="5"/>
  <c r="D39" i="5"/>
  <c r="E39" i="5" s="1"/>
  <c r="F39" i="5"/>
  <c r="G39" i="5" s="1"/>
  <c r="D40" i="5"/>
  <c r="E40" i="5" s="1"/>
  <c r="F40" i="5"/>
  <c r="G40" i="5" s="1"/>
  <c r="E3" i="5"/>
  <c r="F3" i="5"/>
  <c r="G3" i="5" s="1"/>
  <c r="D3" i="5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" i="6"/>
  <c r="G70" i="6"/>
  <c r="G71" i="6"/>
  <c r="G72" i="6"/>
  <c r="G73" i="6"/>
  <c r="G74" i="6"/>
  <c r="G75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3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3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" i="6"/>
  <c r="D73" i="6"/>
  <c r="D74" i="6"/>
  <c r="D75" i="6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C71" i="8"/>
  <c r="C72" i="8"/>
  <c r="C73" i="8"/>
  <c r="C70" i="8"/>
  <c r="C69" i="8"/>
  <c r="C68" i="8"/>
  <c r="C67" i="8"/>
  <c r="C66" i="8"/>
  <c r="C65" i="8"/>
  <c r="C64" i="8"/>
  <c r="C63" i="8"/>
  <c r="C62" i="8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" i="6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" i="8"/>
  <c r="C83" i="7"/>
  <c r="C84" i="7"/>
  <c r="C85" i="7"/>
  <c r="C86" i="7"/>
  <c r="C87" i="7"/>
  <c r="C88" i="7"/>
  <c r="C89" i="7"/>
  <c r="C90" i="7"/>
  <c r="C91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" i="7"/>
  <c r="H89" i="7"/>
  <c r="H90" i="7"/>
  <c r="H91" i="7"/>
  <c r="I83" i="7"/>
  <c r="I84" i="7"/>
  <c r="I85" i="7"/>
  <c r="I86" i="7"/>
  <c r="I87" i="7"/>
  <c r="I88" i="7"/>
  <c r="I89" i="7"/>
  <c r="I90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" i="7"/>
  <c r="I3" i="8"/>
  <c r="H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I91" i="7" s="1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3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" i="7"/>
  <c r="G51" i="8"/>
  <c r="G52" i="8"/>
  <c r="I51" i="8" s="1"/>
  <c r="G53" i="8"/>
  <c r="G54" i="8"/>
  <c r="G55" i="8"/>
  <c r="G56" i="8"/>
  <c r="G57" i="8"/>
  <c r="G58" i="8"/>
  <c r="I57" i="8" s="1"/>
  <c r="G59" i="8"/>
  <c r="G60" i="8"/>
  <c r="G61" i="8"/>
  <c r="G62" i="8"/>
  <c r="G63" i="8"/>
  <c r="G64" i="8"/>
  <c r="G65" i="8"/>
  <c r="I64" i="8" s="1"/>
  <c r="G66" i="8"/>
  <c r="I65" i="8" s="1"/>
  <c r="G67" i="8"/>
  <c r="G68" i="8"/>
  <c r="G69" i="8"/>
  <c r="G70" i="8"/>
  <c r="G35" i="8"/>
  <c r="G36" i="8"/>
  <c r="I35" i="8" s="1"/>
  <c r="G37" i="8"/>
  <c r="G38" i="8"/>
  <c r="G39" i="8"/>
  <c r="I38" i="8" s="1"/>
  <c r="G40" i="8"/>
  <c r="I39" i="8" s="1"/>
  <c r="G41" i="8"/>
  <c r="I40" i="8" s="1"/>
  <c r="G42" i="8"/>
  <c r="G43" i="8"/>
  <c r="G44" i="8"/>
  <c r="I43" i="8" s="1"/>
  <c r="G45" i="8"/>
  <c r="G46" i="8"/>
  <c r="G47" i="8"/>
  <c r="I46" i="8" s="1"/>
  <c r="G48" i="8"/>
  <c r="I47" i="8" s="1"/>
  <c r="G49" i="8"/>
  <c r="I48" i="8" s="1"/>
  <c r="G50" i="8"/>
  <c r="G4" i="8"/>
  <c r="G5" i="8"/>
  <c r="G6" i="8"/>
  <c r="G7" i="8"/>
  <c r="G8" i="8"/>
  <c r="G9" i="8"/>
  <c r="G10" i="8"/>
  <c r="G11" i="8"/>
  <c r="I11" i="8" s="1"/>
  <c r="G12" i="8"/>
  <c r="G13" i="8"/>
  <c r="G14" i="8"/>
  <c r="G15" i="8"/>
  <c r="G16" i="8"/>
  <c r="G17" i="8"/>
  <c r="G18" i="8"/>
  <c r="G19" i="8"/>
  <c r="I19" i="8" s="1"/>
  <c r="G20" i="8"/>
  <c r="G21" i="8"/>
  <c r="G22" i="8"/>
  <c r="G23" i="8"/>
  <c r="G24" i="8"/>
  <c r="G25" i="8"/>
  <c r="G26" i="8"/>
  <c r="G27" i="8"/>
  <c r="I27" i="8" s="1"/>
  <c r="G28" i="8"/>
  <c r="G29" i="8"/>
  <c r="G30" i="8"/>
  <c r="G31" i="8"/>
  <c r="G32" i="8"/>
  <c r="G33" i="8"/>
  <c r="I32" i="8" s="1"/>
  <c r="G34" i="8"/>
  <c r="I33" i="8" s="1"/>
  <c r="D67" i="8"/>
  <c r="D68" i="8"/>
  <c r="D69" i="8"/>
  <c r="D70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" i="8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" i="7"/>
  <c r="I59" i="8"/>
  <c r="I60" i="8"/>
  <c r="I61" i="8"/>
  <c r="I62" i="8"/>
  <c r="I63" i="8"/>
  <c r="I67" i="8"/>
  <c r="I68" i="8"/>
  <c r="I69" i="8"/>
  <c r="I70" i="8"/>
  <c r="I30" i="8"/>
  <c r="I31" i="8"/>
  <c r="I36" i="8"/>
  <c r="I37" i="8"/>
  <c r="I42" i="8"/>
  <c r="I44" i="8"/>
  <c r="I45" i="8"/>
  <c r="I50" i="8"/>
  <c r="I53" i="8"/>
  <c r="I54" i="8"/>
  <c r="I55" i="8"/>
  <c r="I56" i="8"/>
  <c r="I4" i="8"/>
  <c r="I5" i="8"/>
  <c r="I6" i="8"/>
  <c r="I7" i="8"/>
  <c r="I9" i="8"/>
  <c r="I10" i="8"/>
  <c r="I12" i="8"/>
  <c r="I13" i="8"/>
  <c r="I14" i="8"/>
  <c r="I15" i="8"/>
  <c r="I16" i="8"/>
  <c r="I17" i="8"/>
  <c r="I18" i="8"/>
  <c r="I20" i="8"/>
  <c r="I21" i="8"/>
  <c r="I22" i="8"/>
  <c r="I23" i="8"/>
  <c r="I24" i="8"/>
  <c r="I25" i="8"/>
  <c r="I26" i="8"/>
  <c r="I28" i="8"/>
  <c r="I29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3" i="8"/>
  <c r="I59" i="4" l="1"/>
  <c r="I66" i="4"/>
  <c r="I63" i="4"/>
  <c r="I76" i="4"/>
  <c r="I75" i="4"/>
  <c r="I70" i="4"/>
  <c r="I67" i="4"/>
  <c r="I74" i="4"/>
  <c r="I71" i="4"/>
  <c r="I62" i="4"/>
  <c r="I72" i="4"/>
  <c r="I68" i="4"/>
  <c r="I64" i="4"/>
  <c r="I60" i="4"/>
  <c r="I51" i="4"/>
  <c r="I40" i="4"/>
  <c r="I44" i="4"/>
  <c r="I48" i="4"/>
  <c r="I52" i="4"/>
  <c r="I55" i="4"/>
  <c r="I56" i="4"/>
  <c r="I35" i="4"/>
  <c r="I39" i="4"/>
  <c r="I43" i="4"/>
  <c r="I47" i="4"/>
  <c r="I36" i="4"/>
  <c r="I57" i="4"/>
  <c r="I53" i="4"/>
  <c r="I49" i="4"/>
  <c r="I45" i="4"/>
  <c r="I41" i="4"/>
  <c r="I37" i="4"/>
  <c r="I58" i="4"/>
  <c r="I27" i="4"/>
  <c r="I24" i="4"/>
  <c r="I8" i="4"/>
  <c r="I11" i="4"/>
  <c r="I31" i="4"/>
  <c r="I15" i="4"/>
  <c r="I28" i="4"/>
  <c r="I12" i="4"/>
  <c r="I20" i="4"/>
  <c r="I19" i="4"/>
  <c r="I32" i="4"/>
  <c r="I16" i="4"/>
  <c r="I4" i="4"/>
  <c r="I23" i="4"/>
  <c r="I7" i="4"/>
  <c r="I33" i="4"/>
  <c r="I29" i="4"/>
  <c r="I25" i="4"/>
  <c r="I21" i="4"/>
  <c r="I17" i="4"/>
  <c r="I13" i="4"/>
  <c r="I9" i="4"/>
  <c r="I5" i="4"/>
  <c r="I3" i="4"/>
  <c r="I69" i="5"/>
  <c r="I60" i="5"/>
  <c r="I64" i="5"/>
  <c r="I68" i="5"/>
  <c r="I65" i="5"/>
  <c r="I61" i="5"/>
  <c r="I70" i="5"/>
  <c r="I66" i="5"/>
  <c r="I62" i="5"/>
  <c r="I45" i="5"/>
  <c r="I52" i="5"/>
  <c r="I48" i="5"/>
  <c r="I41" i="5"/>
  <c r="I49" i="5"/>
  <c r="I56" i="5"/>
  <c r="I53" i="5"/>
  <c r="I57" i="5"/>
  <c r="I44" i="5"/>
  <c r="I58" i="5"/>
  <c r="I54" i="5"/>
  <c r="I50" i="5"/>
  <c r="I46" i="5"/>
  <c r="I42" i="5"/>
  <c r="I30" i="5"/>
  <c r="I4" i="5"/>
  <c r="I35" i="5"/>
  <c r="I32" i="5"/>
  <c r="I19" i="5"/>
  <c r="I16" i="5"/>
  <c r="I11" i="5"/>
  <c r="I40" i="5"/>
  <c r="I39" i="5"/>
  <c r="I26" i="5"/>
  <c r="I31" i="5"/>
  <c r="I28" i="5"/>
  <c r="I8" i="5"/>
  <c r="I22" i="5"/>
  <c r="I15" i="5"/>
  <c r="I27" i="5"/>
  <c r="I24" i="5"/>
  <c r="I34" i="5"/>
  <c r="I18" i="5"/>
  <c r="I12" i="5"/>
  <c r="I7" i="5"/>
  <c r="I38" i="5"/>
  <c r="I36" i="5"/>
  <c r="I23" i="5"/>
  <c r="I20" i="5"/>
  <c r="I37" i="5"/>
  <c r="I33" i="5"/>
  <c r="I29" i="5"/>
  <c r="I25" i="5"/>
  <c r="I21" i="5"/>
  <c r="I17" i="5"/>
  <c r="I13" i="5"/>
  <c r="I9" i="5"/>
  <c r="I5" i="5"/>
  <c r="I3" i="5"/>
  <c r="I66" i="8"/>
  <c r="I58" i="8"/>
  <c r="I52" i="8"/>
  <c r="I49" i="8"/>
  <c r="I41" i="8"/>
  <c r="I8" i="8"/>
  <c r="I34" i="8"/>
</calcChain>
</file>

<file path=xl/sharedStrings.xml><?xml version="1.0" encoding="utf-8"?>
<sst xmlns="http://schemas.openxmlformats.org/spreadsheetml/2006/main" count="211" uniqueCount="52">
  <si>
    <t>glider</t>
  </si>
  <si>
    <t>Auto</t>
  </si>
  <si>
    <t>Run #1</t>
  </si>
  <si>
    <t>Time (s)</t>
  </si>
  <si>
    <t>Block Count</t>
  </si>
  <si>
    <t>m=3.1</t>
  </si>
  <si>
    <t>m=5.3</t>
  </si>
  <si>
    <t>m=19.3</t>
  </si>
  <si>
    <t>182.2 +/- .2</t>
  </si>
  <si>
    <t>m=36.1</t>
  </si>
  <si>
    <t>m=3.1, M=0</t>
  </si>
  <si>
    <t>mass = 3.1g</t>
  </si>
  <si>
    <t>m = 19.3g</t>
  </si>
  <si>
    <t>m = 5.3g</t>
  </si>
  <si>
    <t>m = 36.1g</t>
  </si>
  <si>
    <t>m = 3.1g</t>
  </si>
  <si>
    <t>M = 182.2 +/- .2</t>
  </si>
  <si>
    <t>M = 282.8 +/- .6</t>
  </si>
  <si>
    <t>Distance (m)</t>
  </si>
  <si>
    <t>Velocity (m/s)</t>
  </si>
  <si>
    <t>Adjusted Time(s)</t>
  </si>
  <si>
    <t>Adjusted Velocity (m/s)</t>
  </si>
  <si>
    <t>Acceleration (m/s^2)</t>
  </si>
  <si>
    <t>Adjusted Time (s)</t>
  </si>
  <si>
    <t>Average Time (s)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</si>
  <si>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</si>
  <si>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</si>
  <si>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</si>
  <si>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</si>
  <si>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</si>
  <si>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</si>
  <si>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</si>
  <si>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</si>
  <si>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</si>
  <si>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</si>
  <si>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</si>
  <si>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</si>
  <si>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</si>
  <si>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</si>
  <si>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</si>
  <si>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</si>
  <si>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</si>
  <si>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</si>
  <si>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</si>
  <si>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</si>
  <si>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</si>
  <si>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</si>
  <si>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</si>
  <si>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</si>
  <si>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</si>
  <si>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mean acceleration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</si>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</sst>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Air</a:t>
            </a:r>
            <a:r>
              <a:rPr lang="en-US" sz="1800" baseline="0"/>
              <a:t> Track Velocity, </a:t>
            </a:r>
            <a:r>
              <a:rPr lang="en-US" sz="1800"/>
              <a:t>Trial 1</a:t>
            </a:r>
            <a:r>
              <a:rPr lang="en-US" sz="1800" baseline="0"/>
              <a:t>:</a:t>
            </a:r>
            <a:r>
              <a:rPr lang="en-US" sz="1800"/>
              <a:t> M</a:t>
            </a:r>
            <a:r>
              <a:rPr lang="en-US" sz="1800" baseline="0"/>
              <a:t> = 282.8 g, m = 3.1 g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6652831469779"/>
          <c:y val="0.11060024824483146"/>
          <c:w val="0.87876337432786134"/>
          <c:h val="0.784975563399402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  <a:alpha val="7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DF">
                    <a:alpha val="25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279274949786204"/>
                  <c:y val="0.1474923393196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0.0981x - 0.0019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mass3.1data!$E$3:$E$38</c:f>
              <c:numCache>
                <c:formatCode>General</c:formatCode>
                <c:ptCount val="36"/>
                <c:pt idx="0">
                  <c:v>0</c:v>
                </c:pt>
                <c:pt idx="1">
                  <c:v>0.26549999999999985</c:v>
                </c:pt>
                <c:pt idx="2">
                  <c:v>0.45000000000000018</c:v>
                </c:pt>
                <c:pt idx="3">
                  <c:v>0.60150000000000015</c:v>
                </c:pt>
                <c:pt idx="4">
                  <c:v>0.73399999999999999</c:v>
                </c:pt>
                <c:pt idx="5">
                  <c:v>0.85250000000000004</c:v>
                </c:pt>
                <c:pt idx="6">
                  <c:v>0.96099999999999985</c:v>
                </c:pt>
                <c:pt idx="7">
                  <c:v>1.0619999999999998</c:v>
                </c:pt>
                <c:pt idx="8">
                  <c:v>1.1564999999999999</c:v>
                </c:pt>
                <c:pt idx="9">
                  <c:v>1.246</c:v>
                </c:pt>
                <c:pt idx="10">
                  <c:v>1.331</c:v>
                </c:pt>
                <c:pt idx="11">
                  <c:v>1.4120000000000004</c:v>
                </c:pt>
                <c:pt idx="12">
                  <c:v>1.4899999999999998</c:v>
                </c:pt>
                <c:pt idx="13">
                  <c:v>1.5649999999999999</c:v>
                </c:pt>
                <c:pt idx="14">
                  <c:v>1.637</c:v>
                </c:pt>
                <c:pt idx="15">
                  <c:v>1.7070000000000003</c:v>
                </c:pt>
                <c:pt idx="16">
                  <c:v>1.7745000000000002</c:v>
                </c:pt>
                <c:pt idx="17">
                  <c:v>1.8400000000000003</c:v>
                </c:pt>
                <c:pt idx="18">
                  <c:v>1.9039999999999995</c:v>
                </c:pt>
                <c:pt idx="19">
                  <c:v>1.9659999999999997</c:v>
                </c:pt>
                <c:pt idx="20">
                  <c:v>2.0265</c:v>
                </c:pt>
                <c:pt idx="21">
                  <c:v>2.0859999999999999</c:v>
                </c:pt>
                <c:pt idx="22">
                  <c:v>2.1439999999999997</c:v>
                </c:pt>
                <c:pt idx="23">
                  <c:v>2.2004999999999995</c:v>
                </c:pt>
                <c:pt idx="24">
                  <c:v>2.2559999999999998</c:v>
                </c:pt>
                <c:pt idx="25">
                  <c:v>2.3105000000000007</c:v>
                </c:pt>
                <c:pt idx="26">
                  <c:v>2.3640000000000003</c:v>
                </c:pt>
                <c:pt idx="27">
                  <c:v>2.4159999999999999</c:v>
                </c:pt>
                <c:pt idx="28">
                  <c:v>2.4670000000000001</c:v>
                </c:pt>
                <c:pt idx="29">
                  <c:v>2.5174999999999996</c:v>
                </c:pt>
                <c:pt idx="30">
                  <c:v>2.5669999999999997</c:v>
                </c:pt>
                <c:pt idx="31">
                  <c:v>2.6160000000000001</c:v>
                </c:pt>
                <c:pt idx="32">
                  <c:v>2.6644999999999999</c:v>
                </c:pt>
                <c:pt idx="33">
                  <c:v>2.7120000000000002</c:v>
                </c:pt>
                <c:pt idx="34">
                  <c:v>2.7585000000000002</c:v>
                </c:pt>
                <c:pt idx="35">
                  <c:v>2.8045000000000004</c:v>
                </c:pt>
              </c:numCache>
            </c:numRef>
          </c:xVal>
          <c:yVal>
            <c:numRef>
              <c:f>mass3.1data!$H$3:$H$38</c:f>
              <c:numCache>
                <c:formatCode>General</c:formatCode>
                <c:ptCount val="36"/>
                <c:pt idx="0">
                  <c:v>1.4124296870976494E-10</c:v>
                </c:pt>
                <c:pt idx="1">
                  <c:v>2.480363800812993E-2</c:v>
                </c:pt>
                <c:pt idx="2">
                  <c:v>4.2512725990099032E-2</c:v>
                </c:pt>
                <c:pt idx="3">
                  <c:v>5.6710372169811452E-2</c:v>
                </c:pt>
                <c:pt idx="4">
                  <c:v>7.0085103481012614E-2</c:v>
                </c:pt>
                <c:pt idx="5">
                  <c:v>8.1751672926267518E-2</c:v>
                </c:pt>
                <c:pt idx="6">
                  <c:v>9.2017676485148539E-2</c:v>
                </c:pt>
                <c:pt idx="7">
                  <c:v>0.10223298373015884</c:v>
                </c:pt>
                <c:pt idx="8">
                  <c:v>0.11110059036312807</c:v>
                </c:pt>
                <c:pt idx="9">
                  <c:v>0.11997341323529435</c:v>
                </c:pt>
                <c:pt idx="10">
                  <c:v>0.12868801018518411</c:v>
                </c:pt>
                <c:pt idx="11">
                  <c:v>0.13581051730769395</c:v>
                </c:pt>
                <c:pt idx="12">
                  <c:v>0.14350282499999933</c:v>
                </c:pt>
                <c:pt idx="13">
                  <c:v>0.15183615833333336</c:v>
                </c:pt>
                <c:pt idx="14">
                  <c:v>0.15778853928571324</c:v>
                </c:pt>
                <c:pt idx="15">
                  <c:v>0.16572504722222275</c:v>
                </c:pt>
                <c:pt idx="16">
                  <c:v>0.17251045858778608</c:v>
                </c:pt>
                <c:pt idx="17">
                  <c:v>0.17787782500000238</c:v>
                </c:pt>
                <c:pt idx="18">
                  <c:v>0.18543830887096691</c:v>
                </c:pt>
                <c:pt idx="19">
                  <c:v>0.19143670929751999</c:v>
                </c:pt>
                <c:pt idx="20">
                  <c:v>0.19560366533613516</c:v>
                </c:pt>
                <c:pt idx="21">
                  <c:v>0.20212351465517242</c:v>
                </c:pt>
                <c:pt idx="22">
                  <c:v>0.2089895506637181</c:v>
                </c:pt>
                <c:pt idx="23">
                  <c:v>0.21377309527026889</c:v>
                </c:pt>
                <c:pt idx="24">
                  <c:v>0.21873218279816092</c:v>
                </c:pt>
                <c:pt idx="25">
                  <c:v>0.22387665677570295</c:v>
                </c:pt>
                <c:pt idx="26">
                  <c:v>0.23196436346153987</c:v>
                </c:pt>
                <c:pt idx="27">
                  <c:v>0.23762047205882286</c:v>
                </c:pt>
                <c:pt idx="28">
                  <c:v>0.24053252797029995</c:v>
                </c:pt>
                <c:pt idx="29">
                  <c:v>0.2465331280303027</c:v>
                </c:pt>
                <c:pt idx="30">
                  <c:v>0.24962527397958861</c:v>
                </c:pt>
                <c:pt idx="31">
                  <c:v>0.25278117551546569</c:v>
                </c:pt>
                <c:pt idx="32">
                  <c:v>0.25929229868420867</c:v>
                </c:pt>
                <c:pt idx="33">
                  <c:v>0.26608347016129069</c:v>
                </c:pt>
                <c:pt idx="34">
                  <c:v>0.26958978152173757</c:v>
                </c:pt>
                <c:pt idx="35">
                  <c:v>0.27317315467033249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2-FE48-8BD0-02837BB2F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50507233362171866"/>
              <c:y val="0.94684322033898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Velocity (m/s)</a:t>
                </a:r>
              </a:p>
            </c:rich>
          </c:tx>
          <c:layout>
            <c:manualLayout>
              <c:xMode val="edge"/>
              <c:yMode val="edge"/>
              <c:x val="2.5034770514603615E-2"/>
              <c:y val="0.39763946349926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Air</a:t>
            </a:r>
            <a:r>
              <a:rPr lang="en-US" sz="1800" baseline="0"/>
              <a:t> Track Acceleration, </a:t>
            </a:r>
            <a:r>
              <a:rPr lang="en-US" sz="1800"/>
              <a:t>Trial 1</a:t>
            </a:r>
            <a:r>
              <a:rPr lang="en-US" sz="1800" baseline="0"/>
              <a:t>:</a:t>
            </a:r>
            <a:r>
              <a:rPr lang="en-US" sz="1800"/>
              <a:t> M</a:t>
            </a:r>
            <a:r>
              <a:rPr lang="en-US" sz="1800" baseline="0"/>
              <a:t> = 282.8 g, m = 3.1 g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6652831469779"/>
          <c:y val="0.11060024824483146"/>
          <c:w val="0.87876337432786134"/>
          <c:h val="0.784975563399402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mass3.1data!$E$3:$E$38</c:f>
              <c:numCache>
                <c:formatCode>General</c:formatCode>
                <c:ptCount val="36"/>
                <c:pt idx="0">
                  <c:v>0</c:v>
                </c:pt>
                <c:pt idx="1">
                  <c:v>0.26549999999999985</c:v>
                </c:pt>
                <c:pt idx="2">
                  <c:v>0.45000000000000018</c:v>
                </c:pt>
                <c:pt idx="3">
                  <c:v>0.60150000000000015</c:v>
                </c:pt>
                <c:pt idx="4">
                  <c:v>0.73399999999999999</c:v>
                </c:pt>
                <c:pt idx="5">
                  <c:v>0.85250000000000004</c:v>
                </c:pt>
                <c:pt idx="6">
                  <c:v>0.96099999999999985</c:v>
                </c:pt>
                <c:pt idx="7">
                  <c:v>1.0619999999999998</c:v>
                </c:pt>
                <c:pt idx="8">
                  <c:v>1.1564999999999999</c:v>
                </c:pt>
                <c:pt idx="9">
                  <c:v>1.246</c:v>
                </c:pt>
                <c:pt idx="10">
                  <c:v>1.331</c:v>
                </c:pt>
                <c:pt idx="11">
                  <c:v>1.4120000000000004</c:v>
                </c:pt>
                <c:pt idx="12">
                  <c:v>1.4899999999999998</c:v>
                </c:pt>
                <c:pt idx="13">
                  <c:v>1.5649999999999999</c:v>
                </c:pt>
                <c:pt idx="14">
                  <c:v>1.637</c:v>
                </c:pt>
                <c:pt idx="15">
                  <c:v>1.7070000000000003</c:v>
                </c:pt>
                <c:pt idx="16">
                  <c:v>1.7745000000000002</c:v>
                </c:pt>
                <c:pt idx="17">
                  <c:v>1.8400000000000003</c:v>
                </c:pt>
                <c:pt idx="18">
                  <c:v>1.9039999999999995</c:v>
                </c:pt>
                <c:pt idx="19">
                  <c:v>1.9659999999999997</c:v>
                </c:pt>
                <c:pt idx="20">
                  <c:v>2.0265</c:v>
                </c:pt>
                <c:pt idx="21">
                  <c:v>2.0859999999999999</c:v>
                </c:pt>
                <c:pt idx="22">
                  <c:v>2.1439999999999997</c:v>
                </c:pt>
                <c:pt idx="23">
                  <c:v>2.2004999999999995</c:v>
                </c:pt>
                <c:pt idx="24">
                  <c:v>2.2559999999999998</c:v>
                </c:pt>
                <c:pt idx="25">
                  <c:v>2.3105000000000007</c:v>
                </c:pt>
                <c:pt idx="26">
                  <c:v>2.3640000000000003</c:v>
                </c:pt>
                <c:pt idx="27">
                  <c:v>2.4159999999999999</c:v>
                </c:pt>
                <c:pt idx="28">
                  <c:v>2.4670000000000001</c:v>
                </c:pt>
                <c:pt idx="29">
                  <c:v>2.5174999999999996</c:v>
                </c:pt>
                <c:pt idx="30">
                  <c:v>2.5669999999999997</c:v>
                </c:pt>
                <c:pt idx="31">
                  <c:v>2.6160000000000001</c:v>
                </c:pt>
                <c:pt idx="32">
                  <c:v>2.6644999999999999</c:v>
                </c:pt>
                <c:pt idx="33">
                  <c:v>2.7120000000000002</c:v>
                </c:pt>
                <c:pt idx="34">
                  <c:v>2.7585000000000002</c:v>
                </c:pt>
                <c:pt idx="35">
                  <c:v>2.8045000000000004</c:v>
                </c:pt>
              </c:numCache>
            </c:numRef>
          </c:xVal>
          <c:yVal>
            <c:numRef>
              <c:f>mass3.1data!$I$3:$I$38</c:f>
              <c:numCache>
                <c:formatCode>General</c:formatCode>
                <c:ptCount val="36"/>
                <c:pt idx="0">
                  <c:v>7.6318885744267526E-2</c:v>
                </c:pt>
                <c:pt idx="1">
                  <c:v>8.5966446514413125E-2</c:v>
                </c:pt>
                <c:pt idx="2">
                  <c:v>8.7102123801916551E-2</c:v>
                </c:pt>
                <c:pt idx="3">
                  <c:v>9.5533795080008518E-2</c:v>
                </c:pt>
                <c:pt idx="4">
                  <c:v>9.3332555562039232E-2</c:v>
                </c:pt>
                <c:pt idx="5">
                  <c:v>9.1660746061437606E-2</c:v>
                </c:pt>
                <c:pt idx="6">
                  <c:v>9.7288640428669512E-2</c:v>
                </c:pt>
                <c:pt idx="7">
                  <c:v>9.1418625082157062E-2</c:v>
                </c:pt>
                <c:pt idx="8">
                  <c:v>9.6443726871372593E-2</c:v>
                </c:pt>
                <c:pt idx="9">
                  <c:v>0.10016778103321571</c:v>
                </c:pt>
                <c:pt idx="10">
                  <c:v>8.5813338825419846E-2</c:v>
                </c:pt>
                <c:pt idx="11">
                  <c:v>9.737098344690398E-2</c:v>
                </c:pt>
                <c:pt idx="12">
                  <c:v>0.10822510822511691</c:v>
                </c:pt>
                <c:pt idx="13">
                  <c:v>8.153946510109375E-2</c:v>
                </c:pt>
                <c:pt idx="14">
                  <c:v>0.11178180192267008</c:v>
                </c:pt>
                <c:pt idx="15">
                  <c:v>9.8339295153091269E-2</c:v>
                </c:pt>
                <c:pt idx="16">
                  <c:v>8.1323733518428337E-2</c:v>
                </c:pt>
                <c:pt idx="17">
                  <c:v>0.11631513647637784</c:v>
                </c:pt>
                <c:pt idx="18">
                  <c:v>9.5212705183382734E-2</c:v>
                </c:pt>
                <c:pt idx="19">
                  <c:v>6.8310754731396681E-2</c:v>
                </c:pt>
                <c:pt idx="20">
                  <c:v>0.10866415531728682</c:v>
                </c:pt>
                <c:pt idx="21">
                  <c:v>0.11637349167026551</c:v>
                </c:pt>
                <c:pt idx="22">
                  <c:v>8.3921835202646053E-2</c:v>
                </c:pt>
                <c:pt idx="23">
                  <c:v>8.8555134426643436E-2</c:v>
                </c:pt>
                <c:pt idx="24">
                  <c:v>9.353589050076315E-2</c:v>
                </c:pt>
                <c:pt idx="25">
                  <c:v>0.14977234603401865</c:v>
                </c:pt>
                <c:pt idx="26">
                  <c:v>0.10671903013741511</c:v>
                </c:pt>
                <c:pt idx="27">
                  <c:v>5.7099135519158357E-2</c:v>
                </c:pt>
                <c:pt idx="28">
                  <c:v>0.11765882470593586</c:v>
                </c:pt>
                <c:pt idx="29">
                  <c:v>6.1842918985718587E-2</c:v>
                </c:pt>
                <c:pt idx="30">
                  <c:v>6.4406153793409332E-2</c:v>
                </c:pt>
                <c:pt idx="31">
                  <c:v>0.1328800646682253</c:v>
                </c:pt>
                <c:pt idx="32">
                  <c:v>0.14148273910587539</c:v>
                </c:pt>
                <c:pt idx="33">
                  <c:v>7.4602369371209232E-2</c:v>
                </c:pt>
                <c:pt idx="34">
                  <c:v>7.7899416273803562E-2</c:v>
                </c:pt>
                <c:pt idx="35">
                  <c:v>0.16105047858819546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9-0D4A-9EFF-B48B18D09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50507233362171866"/>
              <c:y val="0.94684322033898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Acceleration (m/s^2)</a:t>
                </a:r>
              </a:p>
            </c:rich>
          </c:tx>
          <c:layout>
            <c:manualLayout>
              <c:xMode val="edge"/>
              <c:yMode val="edge"/>
              <c:x val="2.5034770514603615E-2"/>
              <c:y val="0.39763946349926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Air Track Velocity, Trial 2: M = 282.8 g, m = 5.3 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8415914730787"/>
          <c:y val="9.0756841881251327E-2"/>
          <c:w val="0.87093964096508791"/>
          <c:h val="0.8026739306235368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47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751453883020035"/>
                  <c:y val="0.109976879621349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0.1647x - 0.0018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mass5.3data!$E$3:$E$34</c:f>
              <c:numCache>
                <c:formatCode>General</c:formatCode>
                <c:ptCount val="32"/>
                <c:pt idx="0">
                  <c:v>0</c:v>
                </c:pt>
                <c:pt idx="1">
                  <c:v>0.17000000000000015</c:v>
                </c:pt>
                <c:pt idx="2">
                  <c:v>0.30000000000000004</c:v>
                </c:pt>
                <c:pt idx="3">
                  <c:v>0.40999999999999992</c:v>
                </c:pt>
                <c:pt idx="4">
                  <c:v>0.50750000000000006</c:v>
                </c:pt>
                <c:pt idx="5">
                  <c:v>0.59600000000000009</c:v>
                </c:pt>
                <c:pt idx="6">
                  <c:v>0.67749999999999999</c:v>
                </c:pt>
                <c:pt idx="7">
                  <c:v>0.75350000000000006</c:v>
                </c:pt>
                <c:pt idx="8">
                  <c:v>0.82499999999999996</c:v>
                </c:pt>
                <c:pt idx="9">
                  <c:v>0.89250000000000029</c:v>
                </c:pt>
                <c:pt idx="10">
                  <c:v>0.95700000000000007</c:v>
                </c:pt>
                <c:pt idx="11">
                  <c:v>1.0184999999999997</c:v>
                </c:pt>
                <c:pt idx="12">
                  <c:v>1.0774999999999999</c:v>
                </c:pt>
                <c:pt idx="13">
                  <c:v>1.1345000000000003</c:v>
                </c:pt>
                <c:pt idx="14">
                  <c:v>1.1895</c:v>
                </c:pt>
                <c:pt idx="15">
                  <c:v>1.2424999999999999</c:v>
                </c:pt>
                <c:pt idx="16">
                  <c:v>1.2939999999999998</c:v>
                </c:pt>
                <c:pt idx="17">
                  <c:v>1.3440000000000001</c:v>
                </c:pt>
                <c:pt idx="18">
                  <c:v>1.393</c:v>
                </c:pt>
                <c:pt idx="19">
                  <c:v>1.4410000000000001</c:v>
                </c:pt>
                <c:pt idx="20">
                  <c:v>1.4870000000000003</c:v>
                </c:pt>
                <c:pt idx="21">
                  <c:v>1.5320000000000003</c:v>
                </c:pt>
                <c:pt idx="22">
                  <c:v>1.5765000000000005</c:v>
                </c:pt>
                <c:pt idx="23">
                  <c:v>1.6200000000000003</c:v>
                </c:pt>
                <c:pt idx="24">
                  <c:v>1.6624999999999999</c:v>
                </c:pt>
                <c:pt idx="25">
                  <c:v>1.704</c:v>
                </c:pt>
                <c:pt idx="26">
                  <c:v>1.7445000000000002</c:v>
                </c:pt>
                <c:pt idx="27">
                  <c:v>1.7845000000000002</c:v>
                </c:pt>
                <c:pt idx="28">
                  <c:v>1.8240000000000001</c:v>
                </c:pt>
                <c:pt idx="29">
                  <c:v>1.8629999999999998</c:v>
                </c:pt>
                <c:pt idx="30">
                  <c:v>1.901</c:v>
                </c:pt>
                <c:pt idx="31">
                  <c:v>1.9385000000000001</c:v>
                </c:pt>
              </c:numCache>
            </c:numRef>
          </c:xVal>
          <c:yVal>
            <c:numRef>
              <c:f>mass5.3data!$H$3:$H$34</c:f>
              <c:numCache>
                <c:formatCode>General</c:formatCode>
                <c:ptCount val="32"/>
                <c:pt idx="0">
                  <c:v>1.1764708651718081E-10</c:v>
                </c:pt>
                <c:pt idx="1">
                  <c:v>2.7149321384615469E-2</c:v>
                </c:pt>
                <c:pt idx="2">
                  <c:v>4.8128342363636514E-2</c:v>
                </c:pt>
                <c:pt idx="3">
                  <c:v>6.5610859846153599E-2</c:v>
                </c:pt>
                <c:pt idx="4">
                  <c:v>8.1256231423728745E-2</c:v>
                </c:pt>
                <c:pt idx="5">
                  <c:v>9.5813785754601435E-2</c:v>
                </c:pt>
                <c:pt idx="6">
                  <c:v>0.10913312705263138</c:v>
                </c:pt>
                <c:pt idx="7">
                  <c:v>0.12155491579021029</c:v>
                </c:pt>
                <c:pt idx="8">
                  <c:v>0.13398692822222091</c:v>
                </c:pt>
                <c:pt idx="9">
                  <c:v>0.14432284553488473</c:v>
                </c:pt>
                <c:pt idx="10">
                  <c:v>0.15566714502439133</c:v>
                </c:pt>
                <c:pt idx="11">
                  <c:v>0.16600199413559275</c:v>
                </c:pt>
                <c:pt idx="12">
                  <c:v>0.17492260073684007</c:v>
                </c:pt>
                <c:pt idx="13">
                  <c:v>0.18449197872727435</c:v>
                </c:pt>
                <c:pt idx="14">
                  <c:v>0.19478357392452833</c:v>
                </c:pt>
                <c:pt idx="15">
                  <c:v>0.203026841922331</c:v>
                </c:pt>
                <c:pt idx="16">
                  <c:v>0.21176470599999864</c:v>
                </c:pt>
                <c:pt idx="17">
                  <c:v>0.21788715497959138</c:v>
                </c:pt>
                <c:pt idx="18">
                  <c:v>0.22426470599999998</c:v>
                </c:pt>
                <c:pt idx="19">
                  <c:v>0.23785166252173756</c:v>
                </c:pt>
                <c:pt idx="20">
                  <c:v>0.24509803933333413</c:v>
                </c:pt>
                <c:pt idx="21">
                  <c:v>0.24884335768539073</c:v>
                </c:pt>
                <c:pt idx="22">
                  <c:v>0.25659229220689783</c:v>
                </c:pt>
                <c:pt idx="23">
                  <c:v>0.26470588247059235</c:v>
                </c:pt>
                <c:pt idx="24">
                  <c:v>0.2732104891325296</c:v>
                </c:pt>
                <c:pt idx="25">
                  <c:v>0.28213507637036883</c:v>
                </c:pt>
                <c:pt idx="26">
                  <c:v>0.28676470599999859</c:v>
                </c:pt>
                <c:pt idx="27">
                  <c:v>0.29151154144303953</c:v>
                </c:pt>
                <c:pt idx="28">
                  <c:v>0.29638009061538789</c:v>
                </c:pt>
                <c:pt idx="29">
                  <c:v>0.30650154810526081</c:v>
                </c:pt>
                <c:pt idx="30">
                  <c:v>0.31176470599999789</c:v>
                </c:pt>
                <c:pt idx="31">
                  <c:v>0.31717011140540174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1-FF4F-BFDE-0716F47C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Time</a:t>
                </a:r>
                <a:r>
                  <a:rPr lang="en-US" sz="1400" b="0" i="0" u="none" strike="noStrike" baseline="0"/>
                  <a:t> (s)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Velocity (m/s)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057738572574178E-2"/>
              <c:y val="0.3787694403064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Air Track Velocity, Trial 3: M = 282.8 g, m = 19.3 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75418168959836E-2"/>
          <c:y val="8.5663345653221923E-2"/>
          <c:w val="0.89624838194343592"/>
          <c:h val="0.8198708018640525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  <a:alpha val="6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4883796702637511"/>
                  <c:y val="0.137561860110997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0.5916x - 0.0038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mass19.3data!$E$3:$E$32</c:f>
              <c:numCache>
                <c:formatCode>General</c:formatCode>
                <c:ptCount val="30"/>
                <c:pt idx="0">
                  <c:v>0</c:v>
                </c:pt>
                <c:pt idx="1">
                  <c:v>9.099999999999997E-2</c:v>
                </c:pt>
                <c:pt idx="2">
                  <c:v>0.15999999999999992</c:v>
                </c:pt>
                <c:pt idx="3">
                  <c:v>0.21849999999999992</c:v>
                </c:pt>
                <c:pt idx="4">
                  <c:v>0.27049999999999996</c:v>
                </c:pt>
                <c:pt idx="5">
                  <c:v>0.31749999999999989</c:v>
                </c:pt>
                <c:pt idx="6">
                  <c:v>0.36049999999999982</c:v>
                </c:pt>
                <c:pt idx="7">
                  <c:v>0.40049999999999986</c:v>
                </c:pt>
                <c:pt idx="8">
                  <c:v>0.43849999999999989</c:v>
                </c:pt>
                <c:pt idx="9">
                  <c:v>0.47449999999999992</c:v>
                </c:pt>
                <c:pt idx="10">
                  <c:v>0.50849999999999995</c:v>
                </c:pt>
                <c:pt idx="11">
                  <c:v>0.54099999999999993</c:v>
                </c:pt>
                <c:pt idx="12">
                  <c:v>0.57199999999999984</c:v>
                </c:pt>
                <c:pt idx="13">
                  <c:v>0.60200000000000009</c:v>
                </c:pt>
                <c:pt idx="14">
                  <c:v>0.63149999999999995</c:v>
                </c:pt>
                <c:pt idx="15">
                  <c:v>0.65949999999999998</c:v>
                </c:pt>
                <c:pt idx="16">
                  <c:v>0.68649999999999989</c:v>
                </c:pt>
                <c:pt idx="17">
                  <c:v>0.71299999999999986</c:v>
                </c:pt>
                <c:pt idx="18">
                  <c:v>0.7390000000000001</c:v>
                </c:pt>
                <c:pt idx="19">
                  <c:v>0.76400000000000001</c:v>
                </c:pt>
                <c:pt idx="20">
                  <c:v>0.78800000000000003</c:v>
                </c:pt>
                <c:pt idx="21">
                  <c:v>0.81200000000000006</c:v>
                </c:pt>
                <c:pt idx="22">
                  <c:v>0.83549999999999991</c:v>
                </c:pt>
                <c:pt idx="23">
                  <c:v>0.85850000000000004</c:v>
                </c:pt>
                <c:pt idx="24">
                  <c:v>0.88100000000000001</c:v>
                </c:pt>
                <c:pt idx="25">
                  <c:v>0.9029999999999998</c:v>
                </c:pt>
                <c:pt idx="26">
                  <c:v>0.92449999999999988</c:v>
                </c:pt>
                <c:pt idx="27">
                  <c:v>0.94549999999999979</c:v>
                </c:pt>
                <c:pt idx="28">
                  <c:v>0.96650000000000014</c:v>
                </c:pt>
                <c:pt idx="29">
                  <c:v>0.98700000000000032</c:v>
                </c:pt>
              </c:numCache>
            </c:numRef>
          </c:xVal>
          <c:yVal>
            <c:numRef>
              <c:f>mass19.3data!$H$3:$H$32</c:f>
              <c:numCache>
                <c:formatCode>General</c:formatCode>
                <c:ptCount val="30"/>
                <c:pt idx="0">
                  <c:v>-1.64835534111063E-10</c:v>
                </c:pt>
                <c:pt idx="1">
                  <c:v>5.2556139347826242E-2</c:v>
                </c:pt>
                <c:pt idx="2">
                  <c:v>9.1575091410256437E-2</c:v>
                </c:pt>
                <c:pt idx="3">
                  <c:v>0.12362637346153821</c:v>
                </c:pt>
                <c:pt idx="4">
                  <c:v>0.15431377117021322</c:v>
                </c:pt>
                <c:pt idx="5">
                  <c:v>0.18400204430232614</c:v>
                </c:pt>
                <c:pt idx="6">
                  <c:v>0.21016483499999966</c:v>
                </c:pt>
                <c:pt idx="7">
                  <c:v>0.22990167710526316</c:v>
                </c:pt>
                <c:pt idx="8">
                  <c:v>0.2518315016666659</c:v>
                </c:pt>
                <c:pt idx="9">
                  <c:v>0.27634130558823528</c:v>
                </c:pt>
                <c:pt idx="10">
                  <c:v>0.29670329653846145</c:v>
                </c:pt>
                <c:pt idx="11">
                  <c:v>0.31903580274193721</c:v>
                </c:pt>
                <c:pt idx="12">
                  <c:v>0.33516483499999539</c:v>
                </c:pt>
                <c:pt idx="13">
                  <c:v>0.3436394112711893</c:v>
                </c:pt>
                <c:pt idx="14">
                  <c:v>0.37087912071428469</c:v>
                </c:pt>
                <c:pt idx="15">
                  <c:v>0.39072039055555779</c:v>
                </c:pt>
                <c:pt idx="16">
                  <c:v>0.4012025708490578</c:v>
                </c:pt>
                <c:pt idx="17">
                  <c:v>0.41208791192306987</c:v>
                </c:pt>
                <c:pt idx="18">
                  <c:v>0.43516483500000264</c:v>
                </c:pt>
                <c:pt idx="19">
                  <c:v>0.46016483499999999</c:v>
                </c:pt>
                <c:pt idx="20">
                  <c:v>0.46016483499999999</c:v>
                </c:pt>
                <c:pt idx="21">
                  <c:v>0.47346270734042767</c:v>
                </c:pt>
                <c:pt idx="22">
                  <c:v>0.48733874804347516</c:v>
                </c:pt>
                <c:pt idx="23">
                  <c:v>0.50183150166666834</c:v>
                </c:pt>
                <c:pt idx="24">
                  <c:v>0.51698301681818859</c:v>
                </c:pt>
                <c:pt idx="25">
                  <c:v>0.53283925360464934</c:v>
                </c:pt>
                <c:pt idx="26">
                  <c:v>0.54945054928571535</c:v>
                </c:pt>
                <c:pt idx="27">
                  <c:v>0.54945054928570292</c:v>
                </c:pt>
                <c:pt idx="28">
                  <c:v>0.56687215207316477</c:v>
                </c:pt>
                <c:pt idx="29">
                  <c:v>0.5851648350000167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D-9D4B-8417-05CEA789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46229678788146672"/>
              <c:y val="0.947913546520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Air Track Velocity, Trial 4: M = 282.8 g, m = 36.1 g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29307503362402E-2"/>
          <c:y val="9.2835519677093845E-2"/>
          <c:w val="0.87927157461371852"/>
          <c:h val="0.814328960645812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>
                    <a:alpha val="46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743327292588825"/>
                  <c:y val="0.153703800417804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1.0673x - 0.0065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mass36.1data!$C$3:$C$28</c:f>
              <c:numCache>
                <c:formatCode>General</c:formatCode>
                <c:ptCount val="26"/>
                <c:pt idx="0">
                  <c:v>0</c:v>
                </c:pt>
                <c:pt idx="1">
                  <c:v>6.6500000000000004E-2</c:v>
                </c:pt>
                <c:pt idx="2">
                  <c:v>0.11799999999999988</c:v>
                </c:pt>
                <c:pt idx="3">
                  <c:v>0.16149999999999998</c:v>
                </c:pt>
                <c:pt idx="4">
                  <c:v>0.19999999999999996</c:v>
                </c:pt>
                <c:pt idx="5">
                  <c:v>0.23449999999999993</c:v>
                </c:pt>
                <c:pt idx="6">
                  <c:v>0.26649999999999996</c:v>
                </c:pt>
                <c:pt idx="7">
                  <c:v>0.29649999999999999</c:v>
                </c:pt>
                <c:pt idx="8">
                  <c:v>0.32450000000000001</c:v>
                </c:pt>
                <c:pt idx="9">
                  <c:v>0.35099999999999998</c:v>
                </c:pt>
                <c:pt idx="10">
                  <c:v>0.37650000000000006</c:v>
                </c:pt>
                <c:pt idx="11">
                  <c:v>0.40050000000000008</c:v>
                </c:pt>
                <c:pt idx="12">
                  <c:v>0.42349999999999999</c:v>
                </c:pt>
                <c:pt idx="13">
                  <c:v>0.44599999999999995</c:v>
                </c:pt>
                <c:pt idx="14">
                  <c:v>0.46799999999999997</c:v>
                </c:pt>
                <c:pt idx="15">
                  <c:v>0.48899999999999988</c:v>
                </c:pt>
                <c:pt idx="16">
                  <c:v>0.5089999999999999</c:v>
                </c:pt>
                <c:pt idx="17">
                  <c:v>0.52899999999999991</c:v>
                </c:pt>
                <c:pt idx="18">
                  <c:v>0.54849999999999999</c:v>
                </c:pt>
                <c:pt idx="19">
                  <c:v>0.56699999999999995</c:v>
                </c:pt>
                <c:pt idx="20">
                  <c:v>0.58499999999999996</c:v>
                </c:pt>
                <c:pt idx="21">
                  <c:v>0.60250000000000004</c:v>
                </c:pt>
                <c:pt idx="22">
                  <c:v>0.62000000000000011</c:v>
                </c:pt>
                <c:pt idx="23">
                  <c:v>0.63700000000000001</c:v>
                </c:pt>
                <c:pt idx="24">
                  <c:v>0.65349999999999997</c:v>
                </c:pt>
                <c:pt idx="25">
                  <c:v>0.66999999999999993</c:v>
                </c:pt>
              </c:numCache>
            </c:numRef>
          </c:xVal>
          <c:yVal>
            <c:numRef>
              <c:f>mass36.1data!$H$3:$H$28</c:f>
              <c:numCache>
                <c:formatCode>General</c:formatCode>
                <c:ptCount val="26"/>
                <c:pt idx="0">
                  <c:v>-2.2556392864636621E-10</c:v>
                </c:pt>
                <c:pt idx="1">
                  <c:v>6.5698225922330739E-2</c:v>
                </c:pt>
                <c:pt idx="2">
                  <c:v>0.11926367620689579</c:v>
                </c:pt>
                <c:pt idx="3">
                  <c:v>0.16404647961038979</c:v>
                </c:pt>
                <c:pt idx="4">
                  <c:v>0.20921869869565249</c:v>
                </c:pt>
                <c:pt idx="5">
                  <c:v>0.24318608999999955</c:v>
                </c:pt>
                <c:pt idx="6">
                  <c:v>0.27443608999999958</c:v>
                </c:pt>
                <c:pt idx="7">
                  <c:v>0.31015037571428572</c:v>
                </c:pt>
                <c:pt idx="8">
                  <c:v>0.34047382584905672</c:v>
                </c:pt>
                <c:pt idx="9">
                  <c:v>0.36267138411764577</c:v>
                </c:pt>
                <c:pt idx="10">
                  <c:v>0.39943608999999891</c:v>
                </c:pt>
                <c:pt idx="11">
                  <c:v>0.4266100030434814</c:v>
                </c:pt>
                <c:pt idx="12">
                  <c:v>0.4411027566666671</c:v>
                </c:pt>
                <c:pt idx="13">
                  <c:v>0.45625427181818179</c:v>
                </c:pt>
                <c:pt idx="14">
                  <c:v>0.48872180428571677</c:v>
                </c:pt>
                <c:pt idx="15">
                  <c:v>0.52443609000000002</c:v>
                </c:pt>
                <c:pt idx="16">
                  <c:v>0.52443609000000002</c:v>
                </c:pt>
                <c:pt idx="17">
                  <c:v>0.54366685923076419</c:v>
                </c:pt>
                <c:pt idx="18">
                  <c:v>0.58524690081081332</c:v>
                </c:pt>
                <c:pt idx="19">
                  <c:v>0.60776942333333339</c:v>
                </c:pt>
                <c:pt idx="20">
                  <c:v>0.63157894714285445</c:v>
                </c:pt>
                <c:pt idx="21">
                  <c:v>0.63157894714285123</c:v>
                </c:pt>
                <c:pt idx="22">
                  <c:v>0.65678903117647636</c:v>
                </c:pt>
                <c:pt idx="23">
                  <c:v>0.68352699909091219</c:v>
                </c:pt>
                <c:pt idx="24">
                  <c:v>0.68352699909091219</c:v>
                </c:pt>
                <c:pt idx="25">
                  <c:v>0.71193609000000002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4-0449-B1E4-566651F4E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(s)</a:t>
                </a:r>
              </a:p>
            </c:rich>
          </c:tx>
          <c:layout>
            <c:manualLayout>
              <c:xMode val="edge"/>
              <c:yMode val="edge"/>
              <c:x val="0.4609856727010968"/>
              <c:y val="0.9475277497477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Velocity</a:t>
                </a:r>
                <a:r>
                  <a:rPr lang="en-US" sz="1200" baseline="0"/>
                  <a:t> (m/s)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0705693664795508E-2"/>
              <c:y val="0.41480314960629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Air Track Velocity, Trial 4: M = 182.2 g, m = 3.1 g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>
                    <a:alpha val="47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421326143374017"/>
                  <c:y val="0.168375569270057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0.1496x - 0.0031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mass3.1lightsleddata!$C$3:$C$41</c:f>
              <c:numCache>
                <c:formatCode>General</c:formatCode>
                <c:ptCount val="39"/>
                <c:pt idx="0">
                  <c:v>0</c:v>
                </c:pt>
                <c:pt idx="1">
                  <c:v>0.19950000000000023</c:v>
                </c:pt>
                <c:pt idx="2">
                  <c:v>0.34400000000000008</c:v>
                </c:pt>
                <c:pt idx="3">
                  <c:v>0.46449999999999991</c:v>
                </c:pt>
                <c:pt idx="4">
                  <c:v>0.57050000000000001</c:v>
                </c:pt>
                <c:pt idx="5">
                  <c:v>0.66600000000000015</c:v>
                </c:pt>
                <c:pt idx="6">
                  <c:v>0.75400000000000023</c:v>
                </c:pt>
                <c:pt idx="7">
                  <c:v>0.83550000000000035</c:v>
                </c:pt>
                <c:pt idx="8">
                  <c:v>0.91149999999999998</c:v>
                </c:pt>
                <c:pt idx="9">
                  <c:v>0.98399999999999976</c:v>
                </c:pt>
                <c:pt idx="10">
                  <c:v>1.0525</c:v>
                </c:pt>
                <c:pt idx="11">
                  <c:v>1.1174999999999999</c:v>
                </c:pt>
                <c:pt idx="12">
                  <c:v>1.1805000000000001</c:v>
                </c:pt>
                <c:pt idx="13">
                  <c:v>1.2410000000000003</c:v>
                </c:pt>
                <c:pt idx="14">
                  <c:v>1.2994999999999999</c:v>
                </c:pt>
                <c:pt idx="15">
                  <c:v>1.3560000000000001</c:v>
                </c:pt>
                <c:pt idx="16">
                  <c:v>1.4105000000000001</c:v>
                </c:pt>
                <c:pt idx="17">
                  <c:v>1.4640000000000002</c:v>
                </c:pt>
                <c:pt idx="18">
                  <c:v>1.5159999999999998</c:v>
                </c:pt>
                <c:pt idx="19">
                  <c:v>1.5660000000000001</c:v>
                </c:pt>
                <c:pt idx="20">
                  <c:v>1.615</c:v>
                </c:pt>
                <c:pt idx="21">
                  <c:v>1.663</c:v>
                </c:pt>
                <c:pt idx="22">
                  <c:v>1.7095</c:v>
                </c:pt>
                <c:pt idx="23">
                  <c:v>1.7550000000000001</c:v>
                </c:pt>
                <c:pt idx="24">
                  <c:v>1.8</c:v>
                </c:pt>
                <c:pt idx="25">
                  <c:v>1.8440000000000001</c:v>
                </c:pt>
                <c:pt idx="26">
                  <c:v>1.8870000000000002</c:v>
                </c:pt>
                <c:pt idx="27">
                  <c:v>1.9294999999999998</c:v>
                </c:pt>
                <c:pt idx="28">
                  <c:v>1.9709999999999999</c:v>
                </c:pt>
                <c:pt idx="29">
                  <c:v>2.0120000000000005</c:v>
                </c:pt>
                <c:pt idx="30">
                  <c:v>2.0525000000000002</c:v>
                </c:pt>
                <c:pt idx="31">
                  <c:v>2.0920000000000005</c:v>
                </c:pt>
                <c:pt idx="32">
                  <c:v>2.1305000000000005</c:v>
                </c:pt>
                <c:pt idx="33">
                  <c:v>2.1684999999999999</c:v>
                </c:pt>
                <c:pt idx="34">
                  <c:v>2.2065000000000001</c:v>
                </c:pt>
                <c:pt idx="35">
                  <c:v>2.2439999999999998</c:v>
                </c:pt>
                <c:pt idx="36">
                  <c:v>2.2809999999999997</c:v>
                </c:pt>
                <c:pt idx="37">
                  <c:v>2.3174999999999999</c:v>
                </c:pt>
                <c:pt idx="38">
                  <c:v>2.3529999999999998</c:v>
                </c:pt>
              </c:numCache>
            </c:numRef>
          </c:xVal>
          <c:yVal>
            <c:numRef>
              <c:f>mass3.1lightsleddata!$H$3:$H$41</c:f>
              <c:numCache>
                <c:formatCode>General</c:formatCode>
                <c:ptCount val="39"/>
                <c:pt idx="0">
                  <c:v>-7.5187980841384672E-11</c:v>
                </c:pt>
                <c:pt idx="1">
                  <c:v>2.8618258373702521E-2</c:v>
                </c:pt>
                <c:pt idx="2">
                  <c:v>4.9293357800830037E-2</c:v>
                </c:pt>
                <c:pt idx="3">
                  <c:v>6.6321463962264002E-2</c:v>
                </c:pt>
                <c:pt idx="4">
                  <c:v>8.1880092827224901E-2</c:v>
                </c:pt>
                <c:pt idx="5">
                  <c:v>9.5266575454545296E-2</c:v>
                </c:pt>
                <c:pt idx="6">
                  <c:v>0.10886110975460093</c:v>
                </c:pt>
                <c:pt idx="7">
                  <c:v>0.12218045105263271</c:v>
                </c:pt>
                <c:pt idx="8">
                  <c:v>0.13170858172413835</c:v>
                </c:pt>
                <c:pt idx="9">
                  <c:v>0.14379013218978048</c:v>
                </c:pt>
                <c:pt idx="10">
                  <c:v>0.15558126076923073</c:v>
                </c:pt>
                <c:pt idx="11">
                  <c:v>0.16290726809523765</c:v>
                </c:pt>
                <c:pt idx="12">
                  <c:v>0.17274591429751951</c:v>
                </c:pt>
                <c:pt idx="13">
                  <c:v>0.18122228641025862</c:v>
                </c:pt>
                <c:pt idx="14">
                  <c:v>0.19029875566371557</c:v>
                </c:pt>
                <c:pt idx="15">
                  <c:v>0.20004138779816544</c:v>
                </c:pt>
                <c:pt idx="16">
                  <c:v>0.20518586177570064</c:v>
                </c:pt>
                <c:pt idx="17">
                  <c:v>0.21327356846153989</c:v>
                </c:pt>
                <c:pt idx="18">
                  <c:v>0.22481202999999866</c:v>
                </c:pt>
                <c:pt idx="19">
                  <c:v>0.23093447897959252</c:v>
                </c:pt>
                <c:pt idx="20">
                  <c:v>0.23731203000000001</c:v>
                </c:pt>
                <c:pt idx="21">
                  <c:v>0.24739267516128954</c:v>
                </c:pt>
                <c:pt idx="22">
                  <c:v>0.25448235967032928</c:v>
                </c:pt>
                <c:pt idx="23">
                  <c:v>0.25814536333333415</c:v>
                </c:pt>
                <c:pt idx="24">
                  <c:v>0.26572112090909089</c:v>
                </c:pt>
                <c:pt idx="25">
                  <c:v>0.27364923930232471</c:v>
                </c:pt>
                <c:pt idx="26">
                  <c:v>0.2777532064705911</c:v>
                </c:pt>
                <c:pt idx="27">
                  <c:v>0.28625781313252963</c:v>
                </c:pt>
                <c:pt idx="28">
                  <c:v>0.29066568853658242</c:v>
                </c:pt>
                <c:pt idx="29">
                  <c:v>0.29518240037037291</c:v>
                </c:pt>
                <c:pt idx="30">
                  <c:v>0.3045588654430339</c:v>
                </c:pt>
                <c:pt idx="31">
                  <c:v>0.31442241961039019</c:v>
                </c:pt>
                <c:pt idx="32">
                  <c:v>0.31954887210526545</c:v>
                </c:pt>
                <c:pt idx="33">
                  <c:v>0.31954887210526545</c:v>
                </c:pt>
                <c:pt idx="34">
                  <c:v>0.32481202999999942</c:v>
                </c:pt>
                <c:pt idx="35">
                  <c:v>0.33021743540540666</c:v>
                </c:pt>
                <c:pt idx="36">
                  <c:v>0.33577093410958914</c:v>
                </c:pt>
                <c:pt idx="37">
                  <c:v>0.34734724126760236</c:v>
                </c:pt>
                <c:pt idx="38">
                  <c:v>0.35338345857142722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4-354A-9B5A-208B5129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6</xdr:row>
      <xdr:rowOff>0</xdr:rowOff>
    </xdr:from>
    <xdr:to>
      <xdr:col>20</xdr:col>
      <xdr:colOff>215900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65B22-2B67-284E-BF29-302397E3C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20</xdr:col>
      <xdr:colOff>685800</xdr:colOff>
      <xdr:row>65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60316-BF97-9C4C-8DC4-401C5284E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8</xdr:row>
      <xdr:rowOff>101600</xdr:rowOff>
    </xdr:from>
    <xdr:to>
      <xdr:col>20</xdr:col>
      <xdr:colOff>742950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B489E-049A-A049-BEA7-59B4B68BB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20</xdr:col>
      <xdr:colOff>488950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345CC-FACC-DF4B-8A39-D7A75C847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0</xdr:row>
      <xdr:rowOff>127000</xdr:rowOff>
    </xdr:from>
    <xdr:to>
      <xdr:col>19</xdr:col>
      <xdr:colOff>311150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049B76-4291-E846-8766-B44632066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1</xdr:row>
      <xdr:rowOff>31750</xdr:rowOff>
    </xdr:from>
    <xdr:to>
      <xdr:col>18</xdr:col>
      <xdr:colOff>292100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AE7259-86D4-B14E-9BAE-374C4B9FE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2"/>
  <sheetViews>
    <sheetView workbookViewId="0">
      <selection activeCell="Q2" sqref="Q2"/>
    </sheetView>
  </sheetViews>
  <sheetFormatPr baseColWidth="10" defaultColWidth="8.83203125" defaultRowHeight="15" x14ac:dyDescent="0.2"/>
  <cols>
    <col min="13" max="13" width="10.1640625" bestFit="1" customWidth="1"/>
  </cols>
  <sheetData>
    <row r="1" spans="1:17" x14ac:dyDescent="0.2">
      <c r="A1" t="s">
        <v>5</v>
      </c>
      <c r="D1" t="s">
        <v>6</v>
      </c>
      <c r="G1" t="s">
        <v>7</v>
      </c>
      <c r="J1" t="s">
        <v>9</v>
      </c>
      <c r="M1" t="s">
        <v>10</v>
      </c>
      <c r="Q1" t="s">
        <v>0</v>
      </c>
    </row>
    <row r="2" spans="1:17" x14ac:dyDescent="0.2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Q2" t="s">
        <v>8</v>
      </c>
    </row>
    <row r="3" spans="1:17" x14ac:dyDescent="0.2">
      <c r="A3" t="s">
        <v>3</v>
      </c>
      <c r="B3" t="s">
        <v>4</v>
      </c>
      <c r="D3" t="s">
        <v>3</v>
      </c>
      <c r="E3" t="s">
        <v>4</v>
      </c>
      <c r="G3" t="s">
        <v>3</v>
      </c>
      <c r="H3" t="s">
        <v>4</v>
      </c>
      <c r="J3" t="s">
        <v>3</v>
      </c>
      <c r="K3" t="s">
        <v>4</v>
      </c>
      <c r="M3" t="s">
        <v>3</v>
      </c>
      <c r="N3" t="s">
        <v>4</v>
      </c>
    </row>
    <row r="4" spans="1:17" x14ac:dyDescent="0.2">
      <c r="A4">
        <v>2.6349999999999998</v>
      </c>
      <c r="B4">
        <v>1</v>
      </c>
      <c r="D4">
        <v>1.2330000000000001</v>
      </c>
      <c r="E4">
        <v>1</v>
      </c>
      <c r="G4">
        <v>1.0009999999999999</v>
      </c>
      <c r="H4">
        <v>1</v>
      </c>
      <c r="J4">
        <v>1.018</v>
      </c>
      <c r="K4">
        <v>1</v>
      </c>
      <c r="M4">
        <v>1.115</v>
      </c>
      <c r="N4">
        <v>1</v>
      </c>
      <c r="Q4">
        <v>50.1</v>
      </c>
    </row>
    <row r="5" spans="1:17" x14ac:dyDescent="0.2">
      <c r="A5">
        <v>2.96</v>
      </c>
      <c r="B5">
        <v>2</v>
      </c>
      <c r="D5">
        <v>1.43</v>
      </c>
      <c r="E5">
        <v>2</v>
      </c>
      <c r="G5">
        <v>1.107</v>
      </c>
      <c r="H5">
        <v>2</v>
      </c>
      <c r="J5">
        <v>1.0940000000000001</v>
      </c>
      <c r="K5">
        <v>2</v>
      </c>
      <c r="M5">
        <v>1.3540000000000001</v>
      </c>
      <c r="N5">
        <v>2</v>
      </c>
      <c r="Q5">
        <v>50.5</v>
      </c>
    </row>
    <row r="6" spans="1:17" x14ac:dyDescent="0.2">
      <c r="A6">
        <v>3.1659999999999999</v>
      </c>
      <c r="B6">
        <v>3</v>
      </c>
      <c r="D6">
        <v>1.573</v>
      </c>
      <c r="E6">
        <v>3</v>
      </c>
      <c r="G6">
        <v>1.1830000000000001</v>
      </c>
      <c r="H6">
        <v>3</v>
      </c>
      <c r="J6">
        <v>1.151</v>
      </c>
      <c r="K6">
        <v>3</v>
      </c>
      <c r="M6">
        <v>1.514</v>
      </c>
      <c r="N6">
        <v>3</v>
      </c>
    </row>
    <row r="7" spans="1:17" x14ac:dyDescent="0.2">
      <c r="A7">
        <v>3.3290000000000002</v>
      </c>
      <c r="B7">
        <v>4</v>
      </c>
      <c r="D7">
        <v>1.69</v>
      </c>
      <c r="E7">
        <v>4</v>
      </c>
      <c r="G7">
        <v>1.2450000000000001</v>
      </c>
      <c r="H7">
        <v>4</v>
      </c>
      <c r="J7">
        <v>1.1970000000000001</v>
      </c>
      <c r="K7">
        <v>4</v>
      </c>
      <c r="M7">
        <v>1.643</v>
      </c>
      <c r="N7">
        <v>4</v>
      </c>
    </row>
    <row r="8" spans="1:17" x14ac:dyDescent="0.2">
      <c r="A8">
        <v>3.4689999999999999</v>
      </c>
      <c r="B8">
        <v>5</v>
      </c>
      <c r="D8">
        <v>1.7929999999999999</v>
      </c>
      <c r="E8">
        <v>5</v>
      </c>
      <c r="G8">
        <v>1.3</v>
      </c>
      <c r="H8">
        <v>5</v>
      </c>
      <c r="J8">
        <v>1.238</v>
      </c>
      <c r="K8">
        <v>5</v>
      </c>
      <c r="M8">
        <v>1.7549999999999999</v>
      </c>
      <c r="N8">
        <v>5</v>
      </c>
    </row>
    <row r="9" spans="1:17" x14ac:dyDescent="0.2">
      <c r="A9">
        <v>3.5939999999999999</v>
      </c>
      <c r="B9">
        <v>6</v>
      </c>
      <c r="D9">
        <v>1.885</v>
      </c>
      <c r="E9">
        <v>6</v>
      </c>
      <c r="G9">
        <v>1.349</v>
      </c>
      <c r="H9">
        <v>6</v>
      </c>
      <c r="J9">
        <v>1.274</v>
      </c>
      <c r="K9">
        <v>6</v>
      </c>
      <c r="M9">
        <v>1.855</v>
      </c>
      <c r="N9">
        <v>6</v>
      </c>
    </row>
    <row r="10" spans="1:17" x14ac:dyDescent="0.2">
      <c r="A10">
        <v>3.706</v>
      </c>
      <c r="B10">
        <v>7</v>
      </c>
      <c r="D10">
        <v>1.97</v>
      </c>
      <c r="E10">
        <v>7</v>
      </c>
      <c r="G10">
        <v>1.3939999999999999</v>
      </c>
      <c r="H10">
        <v>7</v>
      </c>
      <c r="J10">
        <v>1.3069999999999999</v>
      </c>
      <c r="K10">
        <v>7</v>
      </c>
      <c r="M10">
        <v>1.946</v>
      </c>
      <c r="N10">
        <v>7</v>
      </c>
    </row>
    <row r="11" spans="1:17" x14ac:dyDescent="0.2">
      <c r="A11">
        <v>3.8109999999999999</v>
      </c>
      <c r="B11">
        <v>8</v>
      </c>
      <c r="D11">
        <v>2.048</v>
      </c>
      <c r="E11">
        <v>8</v>
      </c>
      <c r="G11">
        <v>1.4350000000000001</v>
      </c>
      <c r="H11">
        <v>8</v>
      </c>
      <c r="J11">
        <v>1.3380000000000001</v>
      </c>
      <c r="K11">
        <v>8</v>
      </c>
      <c r="M11">
        <v>2.0310000000000001</v>
      </c>
      <c r="N11">
        <v>8</v>
      </c>
    </row>
    <row r="12" spans="1:17" x14ac:dyDescent="0.2">
      <c r="A12">
        <v>3.9079999999999999</v>
      </c>
      <c r="B12">
        <v>9</v>
      </c>
      <c r="D12">
        <v>2.1219999999999999</v>
      </c>
      <c r="E12">
        <v>9</v>
      </c>
      <c r="G12">
        <v>1.474</v>
      </c>
      <c r="H12">
        <v>9</v>
      </c>
      <c r="J12">
        <v>1.367</v>
      </c>
      <c r="K12">
        <v>9</v>
      </c>
      <c r="M12">
        <v>2.109</v>
      </c>
      <c r="N12">
        <v>9</v>
      </c>
    </row>
    <row r="13" spans="1:17" x14ac:dyDescent="0.2">
      <c r="A13">
        <v>4</v>
      </c>
      <c r="B13">
        <v>10</v>
      </c>
      <c r="D13">
        <v>2.1909999999999998</v>
      </c>
      <c r="E13">
        <v>10</v>
      </c>
      <c r="G13">
        <v>1.5109999999999999</v>
      </c>
      <c r="H13">
        <v>10</v>
      </c>
      <c r="J13">
        <v>1.3939999999999999</v>
      </c>
      <c r="K13">
        <v>10</v>
      </c>
      <c r="M13">
        <v>2.1829999999999998</v>
      </c>
      <c r="N13">
        <v>10</v>
      </c>
    </row>
    <row r="14" spans="1:17" x14ac:dyDescent="0.2">
      <c r="A14">
        <v>4.0869999999999997</v>
      </c>
      <c r="B14">
        <v>11</v>
      </c>
      <c r="D14">
        <v>2.2570000000000001</v>
      </c>
      <c r="E14">
        <v>11</v>
      </c>
      <c r="G14">
        <v>1.546</v>
      </c>
      <c r="H14">
        <v>11</v>
      </c>
      <c r="J14">
        <v>1.42</v>
      </c>
      <c r="K14">
        <v>11</v>
      </c>
      <c r="M14">
        <v>2.254</v>
      </c>
      <c r="N14">
        <v>11</v>
      </c>
    </row>
    <row r="15" spans="1:17" x14ac:dyDescent="0.2">
      <c r="A15">
        <v>4.17</v>
      </c>
      <c r="B15">
        <v>12</v>
      </c>
      <c r="D15">
        <v>2.3199999999999998</v>
      </c>
      <c r="E15">
        <v>12</v>
      </c>
      <c r="G15">
        <v>1.579</v>
      </c>
      <c r="H15">
        <v>12</v>
      </c>
      <c r="J15">
        <v>1.4450000000000001</v>
      </c>
      <c r="K15">
        <v>12</v>
      </c>
      <c r="M15">
        <v>2.3199999999999998</v>
      </c>
      <c r="N15">
        <v>12</v>
      </c>
    </row>
    <row r="16" spans="1:17" x14ac:dyDescent="0.2">
      <c r="A16">
        <v>4.2489999999999997</v>
      </c>
      <c r="B16">
        <v>13</v>
      </c>
      <c r="D16">
        <v>2.38</v>
      </c>
      <c r="E16">
        <v>13</v>
      </c>
      <c r="G16">
        <v>1.611</v>
      </c>
      <c r="H16">
        <v>13</v>
      </c>
      <c r="J16">
        <v>1.468</v>
      </c>
      <c r="K16">
        <v>13</v>
      </c>
      <c r="M16">
        <v>2.3839999999999999</v>
      </c>
      <c r="N16">
        <v>13</v>
      </c>
    </row>
    <row r="17" spans="1:14" x14ac:dyDescent="0.2">
      <c r="A17">
        <v>4.3259999999999996</v>
      </c>
      <c r="B17">
        <v>14</v>
      </c>
      <c r="D17">
        <v>2.4380000000000002</v>
      </c>
      <c r="E17">
        <v>14</v>
      </c>
      <c r="G17">
        <v>1.641</v>
      </c>
      <c r="H17">
        <v>14</v>
      </c>
      <c r="J17">
        <v>1.4910000000000001</v>
      </c>
      <c r="K17">
        <v>14</v>
      </c>
      <c r="M17">
        <v>2.4460000000000002</v>
      </c>
      <c r="N17">
        <v>14</v>
      </c>
    </row>
    <row r="18" spans="1:14" x14ac:dyDescent="0.2">
      <c r="A18">
        <v>4.399</v>
      </c>
      <c r="B18">
        <v>15</v>
      </c>
      <c r="D18">
        <v>2.4940000000000002</v>
      </c>
      <c r="E18">
        <v>15</v>
      </c>
      <c r="G18">
        <v>1.671</v>
      </c>
      <c r="H18">
        <v>15</v>
      </c>
      <c r="J18">
        <v>1.5129999999999999</v>
      </c>
      <c r="K18">
        <v>15</v>
      </c>
      <c r="M18">
        <v>2.5049999999999999</v>
      </c>
      <c r="N18">
        <v>15</v>
      </c>
    </row>
    <row r="19" spans="1:14" x14ac:dyDescent="0.2">
      <c r="A19">
        <v>4.47</v>
      </c>
      <c r="B19">
        <v>16</v>
      </c>
      <c r="D19">
        <v>2.548</v>
      </c>
      <c r="E19">
        <v>16</v>
      </c>
      <c r="G19">
        <v>1.7</v>
      </c>
      <c r="H19">
        <v>16</v>
      </c>
      <c r="J19">
        <v>1.5349999999999999</v>
      </c>
      <c r="K19">
        <v>16</v>
      </c>
      <c r="M19">
        <v>2.5630000000000002</v>
      </c>
      <c r="N19">
        <v>16</v>
      </c>
    </row>
    <row r="20" spans="1:14" x14ac:dyDescent="0.2">
      <c r="A20">
        <v>4.5389999999999997</v>
      </c>
      <c r="B20">
        <v>17</v>
      </c>
      <c r="D20">
        <v>2.6</v>
      </c>
      <c r="E20">
        <v>17</v>
      </c>
      <c r="G20">
        <v>1.7270000000000001</v>
      </c>
      <c r="H20">
        <v>17</v>
      </c>
      <c r="J20">
        <v>1.5549999999999999</v>
      </c>
      <c r="K20">
        <v>17</v>
      </c>
      <c r="M20">
        <v>2.6179999999999999</v>
      </c>
      <c r="N20">
        <v>17</v>
      </c>
    </row>
    <row r="21" spans="1:14" x14ac:dyDescent="0.2">
      <c r="A21">
        <v>4.6050000000000004</v>
      </c>
      <c r="B21">
        <v>18</v>
      </c>
      <c r="D21">
        <v>2.6509999999999998</v>
      </c>
      <c r="E21">
        <v>18</v>
      </c>
      <c r="G21">
        <v>1.754</v>
      </c>
      <c r="H21">
        <v>18</v>
      </c>
      <c r="J21">
        <v>1.575</v>
      </c>
      <c r="K21">
        <v>18</v>
      </c>
      <c r="M21">
        <v>2.6720000000000002</v>
      </c>
      <c r="N21">
        <v>18</v>
      </c>
    </row>
    <row r="22" spans="1:14" x14ac:dyDescent="0.2">
      <c r="A22">
        <v>4.67</v>
      </c>
      <c r="B22">
        <v>19</v>
      </c>
      <c r="D22">
        <v>2.7</v>
      </c>
      <c r="E22">
        <v>19</v>
      </c>
      <c r="G22">
        <v>1.78</v>
      </c>
      <c r="H22">
        <v>19</v>
      </c>
      <c r="J22">
        <v>1.595</v>
      </c>
      <c r="K22">
        <v>19</v>
      </c>
      <c r="M22">
        <v>2.7250000000000001</v>
      </c>
      <c r="N22">
        <v>19</v>
      </c>
    </row>
    <row r="23" spans="1:14" x14ac:dyDescent="0.2">
      <c r="A23">
        <v>4.7329999999999997</v>
      </c>
      <c r="B23">
        <v>20</v>
      </c>
      <c r="D23">
        <v>2.7490000000000001</v>
      </c>
      <c r="E23">
        <v>20</v>
      </c>
      <c r="G23">
        <v>1.806</v>
      </c>
      <c r="H23">
        <v>20</v>
      </c>
      <c r="J23">
        <v>1.6140000000000001</v>
      </c>
      <c r="K23">
        <v>20</v>
      </c>
      <c r="M23">
        <v>2.7759999999999998</v>
      </c>
      <c r="N23">
        <v>20</v>
      </c>
    </row>
    <row r="24" spans="1:14" x14ac:dyDescent="0.2">
      <c r="A24">
        <v>4.7939999999999996</v>
      </c>
      <c r="B24">
        <v>21</v>
      </c>
      <c r="D24">
        <v>2.7959999999999998</v>
      </c>
      <c r="E24">
        <v>21</v>
      </c>
      <c r="G24">
        <v>1.83</v>
      </c>
      <c r="H24">
        <v>21</v>
      </c>
      <c r="J24">
        <v>1.6319999999999999</v>
      </c>
      <c r="K24">
        <v>21</v>
      </c>
      <c r="M24">
        <v>2.8250000000000002</v>
      </c>
      <c r="N24">
        <v>21</v>
      </c>
    </row>
    <row r="25" spans="1:14" x14ac:dyDescent="0.2">
      <c r="A25">
        <v>4.8540000000000001</v>
      </c>
      <c r="B25">
        <v>22</v>
      </c>
      <c r="D25">
        <v>2.8410000000000002</v>
      </c>
      <c r="E25">
        <v>22</v>
      </c>
      <c r="G25">
        <v>1.8540000000000001</v>
      </c>
      <c r="H25">
        <v>22</v>
      </c>
      <c r="J25">
        <v>1.65</v>
      </c>
      <c r="K25">
        <v>22</v>
      </c>
      <c r="M25">
        <v>2.8740000000000001</v>
      </c>
      <c r="N25">
        <v>22</v>
      </c>
    </row>
    <row r="26" spans="1:14" x14ac:dyDescent="0.2">
      <c r="A26">
        <v>4.9130000000000003</v>
      </c>
      <c r="B26">
        <v>23</v>
      </c>
      <c r="D26">
        <v>2.8860000000000001</v>
      </c>
      <c r="E26">
        <v>23</v>
      </c>
      <c r="G26">
        <v>1.8779999999999999</v>
      </c>
      <c r="H26">
        <v>23</v>
      </c>
      <c r="J26">
        <v>1.667</v>
      </c>
      <c r="K26">
        <v>23</v>
      </c>
      <c r="M26">
        <v>2.9209999999999998</v>
      </c>
      <c r="N26">
        <v>23</v>
      </c>
    </row>
    <row r="27" spans="1:14" x14ac:dyDescent="0.2">
      <c r="A27">
        <v>4.97</v>
      </c>
      <c r="B27">
        <v>24</v>
      </c>
      <c r="D27">
        <v>2.93</v>
      </c>
      <c r="E27">
        <v>24</v>
      </c>
      <c r="G27">
        <v>1.901</v>
      </c>
      <c r="H27">
        <v>24</v>
      </c>
      <c r="J27">
        <v>1.6850000000000001</v>
      </c>
      <c r="K27">
        <v>24</v>
      </c>
      <c r="M27">
        <v>2.9670000000000001</v>
      </c>
      <c r="N27">
        <v>24</v>
      </c>
    </row>
    <row r="28" spans="1:14" x14ac:dyDescent="0.2">
      <c r="A28">
        <v>5.0259999999999998</v>
      </c>
      <c r="B28">
        <v>25</v>
      </c>
      <c r="D28">
        <v>2.9729999999999999</v>
      </c>
      <c r="E28">
        <v>25</v>
      </c>
      <c r="G28">
        <v>1.9239999999999999</v>
      </c>
      <c r="H28">
        <v>25</v>
      </c>
      <c r="J28">
        <v>1.7010000000000001</v>
      </c>
      <c r="K28">
        <v>25</v>
      </c>
      <c r="M28">
        <v>3.012</v>
      </c>
      <c r="N28">
        <v>25</v>
      </c>
    </row>
    <row r="29" spans="1:14" x14ac:dyDescent="0.2">
      <c r="A29">
        <v>5.0810000000000004</v>
      </c>
      <c r="B29">
        <v>26</v>
      </c>
      <c r="D29">
        <v>3.0150000000000001</v>
      </c>
      <c r="E29">
        <v>26</v>
      </c>
      <c r="G29">
        <v>1.946</v>
      </c>
      <c r="H29">
        <v>26</v>
      </c>
      <c r="J29">
        <v>1.718</v>
      </c>
      <c r="K29">
        <v>26</v>
      </c>
      <c r="M29">
        <v>3.0569999999999999</v>
      </c>
      <c r="N29">
        <v>26</v>
      </c>
    </row>
    <row r="30" spans="1:14" x14ac:dyDescent="0.2">
      <c r="A30">
        <v>5.1349999999999998</v>
      </c>
      <c r="B30">
        <v>27</v>
      </c>
      <c r="D30">
        <v>3.056</v>
      </c>
      <c r="E30">
        <v>27</v>
      </c>
      <c r="G30">
        <v>1.968</v>
      </c>
      <c r="H30">
        <v>27</v>
      </c>
      <c r="J30">
        <v>1.734</v>
      </c>
      <c r="K30">
        <v>27</v>
      </c>
      <c r="M30">
        <v>3.1</v>
      </c>
      <c r="N30">
        <v>27</v>
      </c>
    </row>
    <row r="31" spans="1:14" x14ac:dyDescent="0.2">
      <c r="A31">
        <v>5.1879999999999997</v>
      </c>
      <c r="B31">
        <v>28</v>
      </c>
      <c r="D31">
        <v>3.0960000000000001</v>
      </c>
      <c r="E31">
        <v>28</v>
      </c>
      <c r="G31">
        <v>1.9890000000000001</v>
      </c>
      <c r="H31">
        <v>28</v>
      </c>
      <c r="J31">
        <v>1.75</v>
      </c>
      <c r="K31">
        <v>28</v>
      </c>
      <c r="M31">
        <v>3.1429999999999998</v>
      </c>
      <c r="N31">
        <v>28</v>
      </c>
    </row>
    <row r="32" spans="1:14" x14ac:dyDescent="0.2">
      <c r="A32">
        <v>5.2389999999999999</v>
      </c>
      <c r="B32">
        <v>29</v>
      </c>
      <c r="D32">
        <v>3.1360000000000001</v>
      </c>
      <c r="E32">
        <v>29</v>
      </c>
      <c r="G32">
        <v>2.0099999999999998</v>
      </c>
      <c r="H32">
        <v>29</v>
      </c>
      <c r="J32">
        <v>1.766</v>
      </c>
      <c r="K32">
        <v>29</v>
      </c>
      <c r="M32">
        <v>3.1850000000000001</v>
      </c>
      <c r="N32">
        <v>29</v>
      </c>
    </row>
    <row r="33" spans="1:14" x14ac:dyDescent="0.2">
      <c r="A33">
        <v>5.29</v>
      </c>
      <c r="B33">
        <v>30</v>
      </c>
      <c r="D33">
        <v>3.1749999999999998</v>
      </c>
      <c r="E33">
        <v>30</v>
      </c>
      <c r="G33">
        <v>2.0310000000000001</v>
      </c>
      <c r="H33">
        <v>30</v>
      </c>
      <c r="J33">
        <v>1.7809999999999999</v>
      </c>
      <c r="K33">
        <v>30</v>
      </c>
      <c r="M33">
        <v>3.226</v>
      </c>
      <c r="N33">
        <v>30</v>
      </c>
    </row>
    <row r="34" spans="1:14" x14ac:dyDescent="0.2">
      <c r="A34">
        <v>5.34</v>
      </c>
      <c r="B34">
        <v>31</v>
      </c>
      <c r="D34">
        <v>3.214</v>
      </c>
      <c r="E34">
        <v>31</v>
      </c>
      <c r="G34">
        <v>2.0510000000000002</v>
      </c>
      <c r="H34">
        <v>31</v>
      </c>
      <c r="J34">
        <v>1.796</v>
      </c>
      <c r="K34">
        <v>31</v>
      </c>
      <c r="M34">
        <v>3.2669999999999999</v>
      </c>
      <c r="N34">
        <v>31</v>
      </c>
    </row>
    <row r="35" spans="1:14" x14ac:dyDescent="0.2">
      <c r="A35">
        <v>5.3890000000000002</v>
      </c>
      <c r="B35">
        <v>32</v>
      </c>
      <c r="D35">
        <v>3.2509999999999999</v>
      </c>
      <c r="E35">
        <v>32</v>
      </c>
      <c r="G35">
        <v>2.0710000000000002</v>
      </c>
      <c r="H35">
        <v>32</v>
      </c>
      <c r="J35">
        <v>1.8109999999999999</v>
      </c>
      <c r="K35">
        <v>32</v>
      </c>
      <c r="M35">
        <v>3.3069999999999999</v>
      </c>
      <c r="N35">
        <v>32</v>
      </c>
    </row>
    <row r="36" spans="1:14" x14ac:dyDescent="0.2">
      <c r="A36">
        <v>5.4379999999999997</v>
      </c>
      <c r="B36">
        <v>33</v>
      </c>
      <c r="D36">
        <v>3.2890000000000001</v>
      </c>
      <c r="E36">
        <v>33</v>
      </c>
      <c r="G36">
        <v>2.09</v>
      </c>
      <c r="H36">
        <v>33</v>
      </c>
      <c r="J36">
        <v>1.825</v>
      </c>
      <c r="K36">
        <v>33</v>
      </c>
      <c r="M36">
        <v>3.3460000000000001</v>
      </c>
      <c r="N36">
        <v>33</v>
      </c>
    </row>
    <row r="37" spans="1:14" x14ac:dyDescent="0.2">
      <c r="A37">
        <v>5.4859999999999998</v>
      </c>
      <c r="B37">
        <v>34</v>
      </c>
      <c r="D37">
        <v>3.3250000000000002</v>
      </c>
      <c r="E37">
        <v>34</v>
      </c>
      <c r="G37">
        <v>2.11</v>
      </c>
      <c r="H37">
        <v>34</v>
      </c>
      <c r="J37">
        <v>1.84</v>
      </c>
      <c r="K37">
        <v>34</v>
      </c>
      <c r="M37">
        <v>3.3839999999999999</v>
      </c>
      <c r="N37">
        <v>34</v>
      </c>
    </row>
    <row r="38" spans="1:14" x14ac:dyDescent="0.2">
      <c r="A38">
        <v>5.5330000000000004</v>
      </c>
      <c r="B38">
        <v>35</v>
      </c>
      <c r="D38">
        <v>3.3610000000000002</v>
      </c>
      <c r="E38">
        <v>35</v>
      </c>
      <c r="G38">
        <v>2.129</v>
      </c>
      <c r="H38">
        <v>35</v>
      </c>
      <c r="J38">
        <v>1.8540000000000001</v>
      </c>
      <c r="K38">
        <v>35</v>
      </c>
      <c r="M38">
        <v>3.4220000000000002</v>
      </c>
      <c r="N38">
        <v>35</v>
      </c>
    </row>
    <row r="39" spans="1:14" x14ac:dyDescent="0.2">
      <c r="A39">
        <v>5.5789999999999997</v>
      </c>
      <c r="B39">
        <v>36</v>
      </c>
      <c r="D39">
        <v>3.3969999999999998</v>
      </c>
      <c r="E39">
        <v>36</v>
      </c>
      <c r="G39">
        <v>2.1469999999999998</v>
      </c>
      <c r="H39">
        <v>36</v>
      </c>
      <c r="J39">
        <v>1.8680000000000001</v>
      </c>
      <c r="K39">
        <v>36</v>
      </c>
      <c r="M39">
        <v>3.46</v>
      </c>
      <c r="N39">
        <v>36</v>
      </c>
    </row>
    <row r="40" spans="1:14" x14ac:dyDescent="0.2">
      <c r="A40">
        <v>5.625</v>
      </c>
      <c r="B40">
        <v>37</v>
      </c>
      <c r="D40">
        <v>3.4319999999999999</v>
      </c>
      <c r="E40">
        <v>37</v>
      </c>
      <c r="G40">
        <v>2.1659999999999999</v>
      </c>
      <c r="H40">
        <v>37</v>
      </c>
      <c r="J40">
        <v>1.8819999999999999</v>
      </c>
      <c r="K40">
        <v>37</v>
      </c>
      <c r="M40">
        <v>3.4969999999999999</v>
      </c>
      <c r="N40">
        <v>37</v>
      </c>
    </row>
    <row r="41" spans="1:14" x14ac:dyDescent="0.2">
      <c r="A41">
        <v>5.67</v>
      </c>
      <c r="B41">
        <v>38</v>
      </c>
      <c r="D41">
        <v>3.4670000000000001</v>
      </c>
      <c r="E41">
        <v>38</v>
      </c>
      <c r="G41">
        <v>2.1840000000000002</v>
      </c>
      <c r="H41">
        <v>38</v>
      </c>
      <c r="J41">
        <v>1.895</v>
      </c>
      <c r="K41">
        <v>38</v>
      </c>
      <c r="M41">
        <v>3.5339999999999998</v>
      </c>
      <c r="N41">
        <v>38</v>
      </c>
    </row>
    <row r="42" spans="1:14" x14ac:dyDescent="0.2">
      <c r="A42">
        <v>5.7140000000000004</v>
      </c>
      <c r="B42">
        <v>39</v>
      </c>
      <c r="D42">
        <v>3.5009999999999999</v>
      </c>
      <c r="E42">
        <v>39</v>
      </c>
      <c r="G42">
        <v>2.202</v>
      </c>
      <c r="H42">
        <v>39</v>
      </c>
      <c r="J42">
        <v>1.909</v>
      </c>
      <c r="K42">
        <v>39</v>
      </c>
      <c r="M42">
        <v>3.57</v>
      </c>
      <c r="N42">
        <v>39</v>
      </c>
    </row>
    <row r="43" spans="1:14" x14ac:dyDescent="0.2">
      <c r="A43">
        <v>5.758</v>
      </c>
      <c r="B43">
        <v>40</v>
      </c>
      <c r="D43">
        <v>3.5350000000000001</v>
      </c>
      <c r="E43">
        <v>40</v>
      </c>
      <c r="G43">
        <v>2.2200000000000002</v>
      </c>
      <c r="H43">
        <v>40</v>
      </c>
      <c r="J43">
        <v>1.9219999999999999</v>
      </c>
      <c r="K43">
        <v>40</v>
      </c>
      <c r="M43">
        <v>3.605</v>
      </c>
      <c r="N43">
        <v>40</v>
      </c>
    </row>
    <row r="44" spans="1:14" x14ac:dyDescent="0.2">
      <c r="A44">
        <v>5.8019999999999996</v>
      </c>
      <c r="B44">
        <v>41</v>
      </c>
      <c r="D44">
        <v>3.5680000000000001</v>
      </c>
      <c r="E44">
        <v>41</v>
      </c>
      <c r="G44">
        <v>2.2370000000000001</v>
      </c>
      <c r="H44">
        <v>41</v>
      </c>
      <c r="J44">
        <v>1.9350000000000001</v>
      </c>
      <c r="K44">
        <v>41</v>
      </c>
      <c r="M44">
        <v>3.64</v>
      </c>
      <c r="N44">
        <v>41</v>
      </c>
    </row>
    <row r="45" spans="1:14" x14ac:dyDescent="0.2">
      <c r="A45">
        <v>5.8449999999999998</v>
      </c>
      <c r="B45">
        <v>42</v>
      </c>
      <c r="D45">
        <v>3.601</v>
      </c>
      <c r="E45">
        <v>42</v>
      </c>
      <c r="G45">
        <v>2.2549999999999999</v>
      </c>
      <c r="H45">
        <v>42</v>
      </c>
      <c r="J45">
        <v>1.948</v>
      </c>
      <c r="K45">
        <v>42</v>
      </c>
      <c r="M45">
        <v>3.6749999999999998</v>
      </c>
      <c r="N45">
        <v>42</v>
      </c>
    </row>
    <row r="46" spans="1:14" x14ac:dyDescent="0.2">
      <c r="A46">
        <v>5.8869999999999996</v>
      </c>
      <c r="B46">
        <v>43</v>
      </c>
      <c r="D46">
        <v>3.633</v>
      </c>
      <c r="E46">
        <v>43</v>
      </c>
      <c r="G46">
        <v>2.2719999999999998</v>
      </c>
      <c r="H46">
        <v>43</v>
      </c>
      <c r="J46">
        <v>1.9610000000000001</v>
      </c>
      <c r="K46">
        <v>43</v>
      </c>
      <c r="M46">
        <v>3.7090000000000001</v>
      </c>
      <c r="N46">
        <v>43</v>
      </c>
    </row>
    <row r="47" spans="1:14" x14ac:dyDescent="0.2">
      <c r="A47">
        <v>5.9290000000000003</v>
      </c>
      <c r="B47">
        <v>44</v>
      </c>
      <c r="D47">
        <v>3.665</v>
      </c>
      <c r="E47">
        <v>44</v>
      </c>
      <c r="G47">
        <v>2.2890000000000001</v>
      </c>
      <c r="H47">
        <v>44</v>
      </c>
      <c r="J47">
        <v>1.9730000000000001</v>
      </c>
      <c r="K47">
        <v>44</v>
      </c>
      <c r="M47">
        <v>3.7429999999999999</v>
      </c>
      <c r="N47">
        <v>44</v>
      </c>
    </row>
    <row r="48" spans="1:14" x14ac:dyDescent="0.2">
      <c r="A48">
        <v>5.9710000000000001</v>
      </c>
      <c r="B48">
        <v>45</v>
      </c>
      <c r="D48">
        <v>3.6970000000000001</v>
      </c>
      <c r="E48">
        <v>45</v>
      </c>
      <c r="G48">
        <v>2.306</v>
      </c>
      <c r="H48">
        <v>45</v>
      </c>
      <c r="J48">
        <v>1.986</v>
      </c>
      <c r="K48">
        <v>45</v>
      </c>
      <c r="M48">
        <v>3.7759999999999998</v>
      </c>
      <c r="N48">
        <v>45</v>
      </c>
    </row>
    <row r="49" spans="1:14" x14ac:dyDescent="0.2">
      <c r="A49">
        <v>6.0119999999999996</v>
      </c>
      <c r="B49">
        <v>46</v>
      </c>
      <c r="D49">
        <v>3.7290000000000001</v>
      </c>
      <c r="E49">
        <v>46</v>
      </c>
      <c r="G49">
        <v>2.3220000000000001</v>
      </c>
      <c r="H49">
        <v>46</v>
      </c>
      <c r="J49">
        <v>1.998</v>
      </c>
      <c r="K49">
        <v>46</v>
      </c>
      <c r="M49">
        <v>3.81</v>
      </c>
      <c r="N49">
        <v>46</v>
      </c>
    </row>
    <row r="50" spans="1:14" x14ac:dyDescent="0.2">
      <c r="A50">
        <v>6.0519999999999996</v>
      </c>
      <c r="B50">
        <v>47</v>
      </c>
      <c r="D50">
        <v>3.76</v>
      </c>
      <c r="E50">
        <v>47</v>
      </c>
      <c r="G50">
        <v>2.339</v>
      </c>
      <c r="H50">
        <v>47</v>
      </c>
      <c r="J50">
        <v>2.0099999999999998</v>
      </c>
      <c r="K50">
        <v>47</v>
      </c>
      <c r="M50">
        <v>3.843</v>
      </c>
      <c r="N50">
        <v>47</v>
      </c>
    </row>
    <row r="51" spans="1:14" x14ac:dyDescent="0.2">
      <c r="A51">
        <v>6.0919999999999996</v>
      </c>
      <c r="B51">
        <v>48</v>
      </c>
      <c r="D51">
        <v>3.7909999999999999</v>
      </c>
      <c r="E51">
        <v>48</v>
      </c>
      <c r="G51">
        <v>2.355</v>
      </c>
      <c r="H51">
        <v>48</v>
      </c>
      <c r="J51">
        <v>2.0219999999999998</v>
      </c>
      <c r="K51">
        <v>48</v>
      </c>
      <c r="M51">
        <v>3.875</v>
      </c>
      <c r="N51">
        <v>48</v>
      </c>
    </row>
    <row r="52" spans="1:14" x14ac:dyDescent="0.2">
      <c r="A52">
        <v>6.1319999999999997</v>
      </c>
      <c r="B52">
        <v>49</v>
      </c>
      <c r="D52">
        <v>3.8210000000000002</v>
      </c>
      <c r="E52">
        <v>49</v>
      </c>
      <c r="G52">
        <v>2.371</v>
      </c>
      <c r="H52">
        <v>49</v>
      </c>
      <c r="J52">
        <v>2.0339999999999998</v>
      </c>
      <c r="K52">
        <v>49</v>
      </c>
      <c r="M52">
        <v>3.907</v>
      </c>
      <c r="N52">
        <v>49</v>
      </c>
    </row>
    <row r="53" spans="1:14" x14ac:dyDescent="0.2">
      <c r="A53">
        <v>6.1710000000000003</v>
      </c>
      <c r="B53">
        <v>50</v>
      </c>
      <c r="D53">
        <v>3.851</v>
      </c>
      <c r="E53">
        <v>50</v>
      </c>
      <c r="G53">
        <v>2.387</v>
      </c>
      <c r="H53">
        <v>50</v>
      </c>
      <c r="J53">
        <v>2.0459999999999998</v>
      </c>
      <c r="K53">
        <v>50</v>
      </c>
      <c r="M53">
        <v>3.9390000000000001</v>
      </c>
      <c r="N53">
        <v>50</v>
      </c>
    </row>
    <row r="54" spans="1:14" x14ac:dyDescent="0.2">
      <c r="A54">
        <v>6.21</v>
      </c>
      <c r="B54">
        <v>51</v>
      </c>
      <c r="D54">
        <v>3.8809999999999998</v>
      </c>
      <c r="E54">
        <v>51</v>
      </c>
      <c r="G54">
        <v>2.4020000000000001</v>
      </c>
      <c r="H54">
        <v>51</v>
      </c>
      <c r="J54">
        <v>2.0579999999999998</v>
      </c>
      <c r="K54">
        <v>51</v>
      </c>
      <c r="M54">
        <v>3.9710000000000001</v>
      </c>
      <c r="N54">
        <v>51</v>
      </c>
    </row>
    <row r="55" spans="1:14" x14ac:dyDescent="0.2">
      <c r="A55">
        <v>6.2489999999999997</v>
      </c>
      <c r="B55">
        <v>52</v>
      </c>
      <c r="D55">
        <v>3.911</v>
      </c>
      <c r="E55">
        <v>52</v>
      </c>
      <c r="G55">
        <v>2.4180000000000001</v>
      </c>
      <c r="H55">
        <v>52</v>
      </c>
      <c r="J55">
        <v>2.069</v>
      </c>
      <c r="K55">
        <v>52</v>
      </c>
      <c r="M55">
        <v>4.0019999999999998</v>
      </c>
      <c r="N55">
        <v>52</v>
      </c>
    </row>
    <row r="56" spans="1:14" x14ac:dyDescent="0.2">
      <c r="A56">
        <v>6.2869999999999999</v>
      </c>
      <c r="B56">
        <v>53</v>
      </c>
      <c r="D56">
        <v>3.94</v>
      </c>
      <c r="E56">
        <v>53</v>
      </c>
      <c r="G56">
        <v>2.4340000000000002</v>
      </c>
      <c r="H56">
        <v>53</v>
      </c>
      <c r="J56">
        <v>2.081</v>
      </c>
      <c r="K56">
        <v>53</v>
      </c>
      <c r="M56">
        <v>4.0330000000000004</v>
      </c>
      <c r="N56">
        <v>53</v>
      </c>
    </row>
    <row r="57" spans="1:14" x14ac:dyDescent="0.2">
      <c r="A57">
        <v>6.3250000000000002</v>
      </c>
      <c r="B57">
        <v>54</v>
      </c>
      <c r="D57">
        <v>3.9689999999999999</v>
      </c>
      <c r="E57">
        <v>54</v>
      </c>
      <c r="G57">
        <v>2.4489999999999998</v>
      </c>
      <c r="H57">
        <v>54</v>
      </c>
      <c r="J57">
        <v>2.0920000000000001</v>
      </c>
      <c r="K57">
        <v>54</v>
      </c>
      <c r="M57">
        <v>4.0629999999999997</v>
      </c>
      <c r="N57">
        <v>54</v>
      </c>
    </row>
    <row r="58" spans="1:14" x14ac:dyDescent="0.2">
      <c r="A58">
        <v>6.3620000000000001</v>
      </c>
      <c r="B58">
        <v>55</v>
      </c>
      <c r="D58">
        <v>3.9980000000000002</v>
      </c>
      <c r="E58">
        <v>55</v>
      </c>
      <c r="G58">
        <v>2.464</v>
      </c>
      <c r="H58">
        <v>55</v>
      </c>
      <c r="J58">
        <v>2.1030000000000002</v>
      </c>
      <c r="K58">
        <v>55</v>
      </c>
      <c r="M58">
        <v>4.093</v>
      </c>
      <c r="N58">
        <v>55</v>
      </c>
    </row>
    <row r="59" spans="1:14" x14ac:dyDescent="0.2">
      <c r="A59">
        <v>6.399</v>
      </c>
      <c r="B59">
        <v>56</v>
      </c>
      <c r="D59">
        <v>4.0259999999999998</v>
      </c>
      <c r="E59">
        <v>56</v>
      </c>
      <c r="G59">
        <v>2.4790000000000001</v>
      </c>
      <c r="H59">
        <v>56</v>
      </c>
      <c r="J59">
        <v>2.1150000000000002</v>
      </c>
      <c r="K59">
        <v>56</v>
      </c>
      <c r="M59">
        <v>4.1230000000000002</v>
      </c>
      <c r="N59">
        <v>56</v>
      </c>
    </row>
    <row r="60" spans="1:14" x14ac:dyDescent="0.2">
      <c r="A60">
        <v>6.4359999999999999</v>
      </c>
      <c r="B60">
        <v>57</v>
      </c>
      <c r="D60">
        <v>4.0540000000000003</v>
      </c>
      <c r="E60">
        <v>57</v>
      </c>
      <c r="G60">
        <v>2.4940000000000002</v>
      </c>
      <c r="H60">
        <v>57</v>
      </c>
      <c r="J60">
        <v>2.1259999999999999</v>
      </c>
      <c r="K60">
        <v>57</v>
      </c>
      <c r="M60">
        <v>4.1529999999999996</v>
      </c>
      <c r="N60">
        <v>57</v>
      </c>
    </row>
    <row r="61" spans="1:14" x14ac:dyDescent="0.2">
      <c r="A61">
        <v>6.4729999999999999</v>
      </c>
      <c r="B61">
        <v>58</v>
      </c>
      <c r="D61">
        <v>4.0819999999999999</v>
      </c>
      <c r="E61">
        <v>58</v>
      </c>
      <c r="G61">
        <v>2.5089999999999999</v>
      </c>
      <c r="H61">
        <v>58</v>
      </c>
      <c r="J61">
        <v>2.137</v>
      </c>
      <c r="K61">
        <v>58</v>
      </c>
      <c r="M61">
        <v>4.1829999999999998</v>
      </c>
      <c r="N61">
        <v>58</v>
      </c>
    </row>
    <row r="62" spans="1:14" x14ac:dyDescent="0.2">
      <c r="A62">
        <v>6.5090000000000003</v>
      </c>
      <c r="B62">
        <v>59</v>
      </c>
      <c r="D62">
        <v>4.1100000000000003</v>
      </c>
      <c r="E62">
        <v>59</v>
      </c>
      <c r="G62">
        <v>2.5230000000000001</v>
      </c>
      <c r="H62">
        <v>59</v>
      </c>
      <c r="J62">
        <v>2.1480000000000001</v>
      </c>
      <c r="K62">
        <v>59</v>
      </c>
      <c r="M62">
        <v>4.2119999999999997</v>
      </c>
      <c r="N62">
        <v>59</v>
      </c>
    </row>
    <row r="63" spans="1:14" x14ac:dyDescent="0.2">
      <c r="A63">
        <v>6.5449999999999999</v>
      </c>
      <c r="B63">
        <v>60</v>
      </c>
      <c r="D63">
        <v>4.1379999999999999</v>
      </c>
      <c r="E63">
        <v>60</v>
      </c>
      <c r="G63">
        <v>2.5379999999999998</v>
      </c>
      <c r="H63">
        <v>60</v>
      </c>
      <c r="J63">
        <v>2.1579999999999999</v>
      </c>
      <c r="K63">
        <v>60</v>
      </c>
      <c r="M63">
        <v>4.2409999999999997</v>
      </c>
      <c r="N63">
        <v>60</v>
      </c>
    </row>
    <row r="64" spans="1:14" x14ac:dyDescent="0.2">
      <c r="A64">
        <v>6.58</v>
      </c>
      <c r="B64">
        <v>61</v>
      </c>
      <c r="D64">
        <v>4.165</v>
      </c>
      <c r="E64">
        <v>61</v>
      </c>
      <c r="G64">
        <v>2.5529999999999999</v>
      </c>
      <c r="H64">
        <v>61</v>
      </c>
      <c r="J64">
        <v>2.169</v>
      </c>
      <c r="K64">
        <v>61</v>
      </c>
      <c r="M64">
        <v>4.2699999999999996</v>
      </c>
      <c r="N64">
        <v>61</v>
      </c>
    </row>
    <row r="65" spans="1:14" x14ac:dyDescent="0.2">
      <c r="A65">
        <v>6.6150000000000002</v>
      </c>
      <c r="B65">
        <v>62</v>
      </c>
      <c r="D65">
        <v>4.1920000000000002</v>
      </c>
      <c r="E65">
        <v>62</v>
      </c>
      <c r="G65">
        <v>2.5670000000000002</v>
      </c>
      <c r="H65">
        <v>62</v>
      </c>
      <c r="J65">
        <v>2.1800000000000002</v>
      </c>
      <c r="K65">
        <v>62</v>
      </c>
      <c r="M65">
        <v>4.3</v>
      </c>
      <c r="N65">
        <v>62</v>
      </c>
    </row>
    <row r="66" spans="1:14" x14ac:dyDescent="0.2">
      <c r="A66">
        <v>6.65</v>
      </c>
      <c r="B66">
        <v>63</v>
      </c>
      <c r="D66">
        <v>4.2190000000000003</v>
      </c>
      <c r="E66">
        <v>63</v>
      </c>
      <c r="G66">
        <v>2.5819999999999999</v>
      </c>
      <c r="H66">
        <v>63</v>
      </c>
      <c r="J66">
        <v>2.1909999999999998</v>
      </c>
      <c r="K66">
        <v>63</v>
      </c>
      <c r="M66">
        <v>4.33</v>
      </c>
      <c r="N66">
        <v>63</v>
      </c>
    </row>
    <row r="67" spans="1:14" x14ac:dyDescent="0.2">
      <c r="A67">
        <v>6.6859999999999999</v>
      </c>
      <c r="B67">
        <v>64</v>
      </c>
      <c r="D67">
        <v>4.2460000000000004</v>
      </c>
      <c r="E67">
        <v>64</v>
      </c>
      <c r="G67">
        <v>2.597</v>
      </c>
      <c r="H67">
        <v>64</v>
      </c>
      <c r="J67">
        <v>2.2029999999999998</v>
      </c>
      <c r="K67">
        <v>64</v>
      </c>
      <c r="M67">
        <v>4.3609999999999998</v>
      </c>
      <c r="N67">
        <v>64</v>
      </c>
    </row>
    <row r="68" spans="1:14" x14ac:dyDescent="0.2">
      <c r="A68">
        <v>6.7229999999999999</v>
      </c>
      <c r="B68">
        <v>65</v>
      </c>
      <c r="D68">
        <v>4.274</v>
      </c>
      <c r="E68">
        <v>65</v>
      </c>
      <c r="G68">
        <v>2.613</v>
      </c>
      <c r="H68">
        <v>65</v>
      </c>
      <c r="J68">
        <v>2.214</v>
      </c>
      <c r="K68">
        <v>65</v>
      </c>
      <c r="M68">
        <v>4.3929999999999998</v>
      </c>
      <c r="N68">
        <v>65</v>
      </c>
    </row>
    <row r="69" spans="1:14" x14ac:dyDescent="0.2">
      <c r="A69">
        <v>6.76</v>
      </c>
      <c r="B69">
        <v>66</v>
      </c>
      <c r="D69">
        <v>4.3019999999999996</v>
      </c>
      <c r="E69">
        <v>66</v>
      </c>
      <c r="G69">
        <v>2.6280000000000001</v>
      </c>
      <c r="H69">
        <v>66</v>
      </c>
      <c r="J69">
        <v>2.2250000000000001</v>
      </c>
      <c r="K69">
        <v>66</v>
      </c>
      <c r="M69">
        <v>4.4260000000000002</v>
      </c>
      <c r="N69">
        <v>66</v>
      </c>
    </row>
    <row r="70" spans="1:14" x14ac:dyDescent="0.2">
      <c r="A70">
        <v>6.7990000000000004</v>
      </c>
      <c r="B70">
        <v>67</v>
      </c>
      <c r="D70">
        <v>4.3310000000000004</v>
      </c>
      <c r="E70">
        <v>67</v>
      </c>
      <c r="G70">
        <v>2.6429999999999998</v>
      </c>
      <c r="H70">
        <v>67</v>
      </c>
      <c r="J70">
        <v>2.2360000000000002</v>
      </c>
      <c r="K70">
        <v>67</v>
      </c>
      <c r="M70">
        <v>4.4589999999999996</v>
      </c>
      <c r="N70">
        <v>67</v>
      </c>
    </row>
    <row r="71" spans="1:14" x14ac:dyDescent="0.2">
      <c r="A71">
        <v>6.8390000000000004</v>
      </c>
      <c r="B71">
        <v>68</v>
      </c>
      <c r="D71">
        <v>4.3600000000000003</v>
      </c>
      <c r="E71">
        <v>68</v>
      </c>
      <c r="G71">
        <v>2.6589999999999998</v>
      </c>
      <c r="H71">
        <v>68</v>
      </c>
      <c r="J71">
        <v>2.2480000000000002</v>
      </c>
      <c r="K71">
        <v>68</v>
      </c>
      <c r="M71">
        <v>4.4930000000000003</v>
      </c>
      <c r="N71">
        <v>68</v>
      </c>
    </row>
    <row r="72" spans="1:14" x14ac:dyDescent="0.2">
      <c r="A72">
        <v>6.8789999999999996</v>
      </c>
      <c r="B72">
        <v>69</v>
      </c>
      <c r="D72">
        <v>4.3899999999999997</v>
      </c>
      <c r="E72">
        <v>69</v>
      </c>
      <c r="G72">
        <v>2.6739999999999999</v>
      </c>
      <c r="H72">
        <v>69</v>
      </c>
      <c r="J72">
        <v>2.2589999999999999</v>
      </c>
      <c r="K72">
        <v>69</v>
      </c>
    </row>
    <row r="73" spans="1:14" x14ac:dyDescent="0.2">
      <c r="A73">
        <v>6.9189999999999996</v>
      </c>
      <c r="B73">
        <v>70</v>
      </c>
      <c r="D73">
        <v>4.42</v>
      </c>
      <c r="E73">
        <v>70</v>
      </c>
      <c r="G73">
        <v>2.69</v>
      </c>
      <c r="H73">
        <v>70</v>
      </c>
      <c r="J73">
        <v>2.2709999999999999</v>
      </c>
      <c r="K73">
        <v>70</v>
      </c>
    </row>
    <row r="74" spans="1:14" x14ac:dyDescent="0.2">
      <c r="A74">
        <v>6.9610000000000003</v>
      </c>
      <c r="B74">
        <v>71</v>
      </c>
      <c r="G74">
        <v>2.7050000000000001</v>
      </c>
      <c r="H74">
        <v>71</v>
      </c>
      <c r="J74">
        <v>2.282</v>
      </c>
      <c r="K74">
        <v>71</v>
      </c>
    </row>
    <row r="75" spans="1:14" x14ac:dyDescent="0.2">
      <c r="A75">
        <v>7.0039999999999996</v>
      </c>
      <c r="B75">
        <v>72</v>
      </c>
      <c r="G75" t="s">
        <v>3</v>
      </c>
      <c r="H75" t="s">
        <v>4</v>
      </c>
      <c r="J75">
        <v>2.2930000000000001</v>
      </c>
      <c r="K75">
        <v>72</v>
      </c>
    </row>
    <row r="76" spans="1:14" x14ac:dyDescent="0.2">
      <c r="A76">
        <v>7.0469999999999997</v>
      </c>
      <c r="B76">
        <v>73</v>
      </c>
      <c r="G76">
        <v>2.8331026156941599</v>
      </c>
      <c r="H76">
        <v>72</v>
      </c>
      <c r="J76">
        <v>2.3050000000000002</v>
      </c>
      <c r="K76">
        <v>73</v>
      </c>
    </row>
    <row r="77" spans="1:14" x14ac:dyDescent="0.2">
      <c r="A77">
        <v>7.09</v>
      </c>
      <c r="B77">
        <v>74</v>
      </c>
      <c r="G77">
        <v>2.85418293091884</v>
      </c>
      <c r="H77">
        <v>73</v>
      </c>
      <c r="J77">
        <v>2.3159999999999998</v>
      </c>
      <c r="K77">
        <v>74</v>
      </c>
    </row>
    <row r="78" spans="1:14" x14ac:dyDescent="0.2">
      <c r="J78">
        <v>2.3279999999999998</v>
      </c>
      <c r="K78">
        <v>75</v>
      </c>
    </row>
    <row r="79" spans="1:14" x14ac:dyDescent="0.2">
      <c r="J79">
        <v>2.339</v>
      </c>
      <c r="K79">
        <v>76</v>
      </c>
    </row>
    <row r="80" spans="1:14" x14ac:dyDescent="0.2">
      <c r="J80">
        <v>2.351</v>
      </c>
      <c r="K80">
        <v>77</v>
      </c>
    </row>
    <row r="81" spans="10:11" x14ac:dyDescent="0.2">
      <c r="J81">
        <v>2.363</v>
      </c>
      <c r="K81">
        <v>78</v>
      </c>
    </row>
    <row r="82" spans="10:11" x14ac:dyDescent="0.2">
      <c r="J82">
        <v>2.3740000000000001</v>
      </c>
      <c r="K82">
        <v>79</v>
      </c>
    </row>
    <row r="83" spans="10:11" x14ac:dyDescent="0.2">
      <c r="J83">
        <v>2.3860000000000001</v>
      </c>
      <c r="K83">
        <v>80</v>
      </c>
    </row>
    <row r="84" spans="10:11" x14ac:dyDescent="0.2">
      <c r="J84">
        <v>2.3969999999999998</v>
      </c>
      <c r="K84">
        <v>81</v>
      </c>
    </row>
    <row r="85" spans="10:11" x14ac:dyDescent="0.2">
      <c r="J85">
        <v>2.4089999999999998</v>
      </c>
      <c r="K85">
        <v>82</v>
      </c>
    </row>
    <row r="86" spans="10:11" x14ac:dyDescent="0.2">
      <c r="J86">
        <v>2.4209999999999998</v>
      </c>
      <c r="K86">
        <v>83</v>
      </c>
    </row>
    <row r="87" spans="10:11" x14ac:dyDescent="0.2">
      <c r="J87">
        <v>2.4319999999999999</v>
      </c>
      <c r="K87">
        <v>84</v>
      </c>
    </row>
    <row r="88" spans="10:11" x14ac:dyDescent="0.2">
      <c r="J88">
        <v>2.444</v>
      </c>
      <c r="K88">
        <v>85</v>
      </c>
    </row>
    <row r="89" spans="10:11" x14ac:dyDescent="0.2">
      <c r="J89">
        <v>2.456</v>
      </c>
      <c r="K89">
        <v>86</v>
      </c>
    </row>
    <row r="90" spans="10:11" x14ac:dyDescent="0.2">
      <c r="J90">
        <v>2.4670000000000001</v>
      </c>
      <c r="K90">
        <v>87</v>
      </c>
    </row>
    <row r="91" spans="10:11" x14ac:dyDescent="0.2">
      <c r="J91">
        <v>2.4790000000000001</v>
      </c>
      <c r="K91">
        <v>88</v>
      </c>
    </row>
    <row r="92" spans="10:11" x14ac:dyDescent="0.2">
      <c r="J92">
        <v>2.4910000000000001</v>
      </c>
      <c r="K92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11B5E-E0D4-A047-A58C-3F3D9D1357DB}">
  <dimension ref="A1:I18"/>
  <sheetViews>
    <sheetView workbookViewId="0">
      <selection activeCell="C18" sqref="C18"/>
    </sheetView>
  </sheetViews>
  <sheetFormatPr baseColWidth="10" defaultRowHeight="15" x14ac:dyDescent="0.2"/>
  <sheetData>
    <row r="1" spans="1:9" x14ac:dyDescent="0.2">
      <c r="A1" t="s">
        <v>25</v>
      </c>
    </row>
    <row r="2" spans="1:9" ht="16" thickBot="1" x14ac:dyDescent="0.25"/>
    <row r="3" spans="1:9" x14ac:dyDescent="0.2">
      <c r="A3" s="6" t="s">
        <v>26</v>
      </c>
      <c r="B3" s="6"/>
    </row>
    <row r="4" spans="1:9" x14ac:dyDescent="0.2">
      <c r="A4" s="3" t="s">
        <v>27</v>
      </c>
      <c r="B4" s="3">
        <v>0.99978439261850416</v>
      </c>
    </row>
    <row r="5" spans="1:9" x14ac:dyDescent="0.2">
      <c r="A5" s="3" t="s">
        <v>28</v>
      </c>
      <c r="B5" s="3">
        <v>0.99956883172355127</v>
      </c>
    </row>
    <row r="6" spans="1:9" x14ac:dyDescent="0.2">
      <c r="A6" s="3" t="s">
        <v>29</v>
      </c>
      <c r="B6" s="3">
        <v>0.99955717852689041</v>
      </c>
    </row>
    <row r="7" spans="1:9" x14ac:dyDescent="0.2">
      <c r="A7" s="3" t="s">
        <v>30</v>
      </c>
      <c r="B7" s="3">
        <v>2.0294089866619994E-3</v>
      </c>
    </row>
    <row r="8" spans="1:9" ht="16" thickBot="1" x14ac:dyDescent="0.25">
      <c r="A8" s="4" t="s">
        <v>31</v>
      </c>
      <c r="B8" s="4">
        <v>39</v>
      </c>
    </row>
    <row r="10" spans="1:9" ht="16" thickBot="1" x14ac:dyDescent="0.25">
      <c r="A10" t="s">
        <v>32</v>
      </c>
    </row>
    <row r="11" spans="1:9" x14ac:dyDescent="0.2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">
      <c r="A12" s="3" t="s">
        <v>33</v>
      </c>
      <c r="B12" s="3">
        <v>1</v>
      </c>
      <c r="C12" s="3">
        <v>0.35327002436115224</v>
      </c>
      <c r="D12" s="3">
        <v>0.35327002436115224</v>
      </c>
      <c r="E12" s="3">
        <v>85776.363415198619</v>
      </c>
      <c r="F12" s="3">
        <v>7.1772780982602256E-64</v>
      </c>
    </row>
    <row r="13" spans="1:9" x14ac:dyDescent="0.2">
      <c r="A13" s="3" t="s">
        <v>34</v>
      </c>
      <c r="B13" s="3">
        <v>37</v>
      </c>
      <c r="C13" s="3">
        <v>1.5238453090034591E-4</v>
      </c>
      <c r="D13" s="3">
        <v>4.1185008351444837E-6</v>
      </c>
      <c r="E13" s="3"/>
      <c r="F13" s="3"/>
    </row>
    <row r="14" spans="1:9" ht="16" thickBot="1" x14ac:dyDescent="0.25">
      <c r="A14" s="4" t="s">
        <v>35</v>
      </c>
      <c r="B14" s="4">
        <v>38</v>
      </c>
      <c r="C14" s="4">
        <v>0.35342240889205256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42</v>
      </c>
      <c r="C16" s="5" t="s">
        <v>30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">
      <c r="A17" s="3" t="s">
        <v>36</v>
      </c>
      <c r="B17" s="3">
        <v>-3.1027404920620227E-3</v>
      </c>
      <c r="C17" s="3">
        <v>8.1380034828748256E-4</v>
      </c>
      <c r="D17" s="3">
        <v>-3.8126556453204548</v>
      </c>
      <c r="E17" s="3">
        <v>5.0403375897366948E-4</v>
      </c>
      <c r="F17" s="3">
        <v>-4.7516566241725851E-3</v>
      </c>
      <c r="G17" s="3">
        <v>-1.45382435995146E-3</v>
      </c>
      <c r="H17" s="3">
        <v>-4.7516566241725851E-3</v>
      </c>
      <c r="I17" s="3">
        <v>-1.45382435995146E-3</v>
      </c>
    </row>
    <row r="18" spans="1:9" ht="16" thickBot="1" x14ac:dyDescent="0.25">
      <c r="A18" s="4" t="s">
        <v>49</v>
      </c>
      <c r="B18" s="4">
        <v>0.149603731095864</v>
      </c>
      <c r="C18" s="4">
        <v>5.10809081648881E-4</v>
      </c>
      <c r="D18" s="4">
        <v>292.87602055340523</v>
      </c>
      <c r="E18" s="4">
        <v>7.1772780982602256E-64</v>
      </c>
      <c r="F18" s="4">
        <v>0.14856873358458003</v>
      </c>
      <c r="G18" s="4">
        <v>0.15063872860714758</v>
      </c>
      <c r="H18" s="4">
        <v>0.14856873358458003</v>
      </c>
      <c r="I18" s="4">
        <v>0.15063872860714758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2711-F2EB-E043-B942-50F438DD4E82}">
  <dimension ref="A1:I73"/>
  <sheetViews>
    <sheetView topLeftCell="C1" zoomScaleNormal="100" workbookViewId="0">
      <selection activeCell="U12" sqref="U12"/>
    </sheetView>
  </sheetViews>
  <sheetFormatPr baseColWidth="10" defaultRowHeight="15" x14ac:dyDescent="0.2"/>
  <cols>
    <col min="1" max="1" width="12.83203125" bestFit="1" customWidth="1"/>
    <col min="3" max="3" width="13.5" bestFit="1" customWidth="1"/>
    <col min="4" max="4" width="13" bestFit="1" customWidth="1"/>
    <col min="5" max="5" width="10.33203125" bestFit="1" customWidth="1"/>
    <col min="6" max="6" width="10.5" bestFit="1" customWidth="1"/>
    <col min="7" max="7" width="12.6640625" bestFit="1" customWidth="1"/>
    <col min="8" max="8" width="18.6640625" bestFit="1" customWidth="1"/>
    <col min="9" max="9" width="16.83203125" bestFit="1" customWidth="1"/>
    <col min="14" max="14" width="13.5" bestFit="1" customWidth="1"/>
    <col min="15" max="15" width="18.6640625" bestFit="1" customWidth="1"/>
  </cols>
  <sheetData>
    <row r="1" spans="1:9" x14ac:dyDescent="0.2">
      <c r="A1" t="s">
        <v>15</v>
      </c>
    </row>
    <row r="2" spans="1:9" x14ac:dyDescent="0.2">
      <c r="A2" t="s">
        <v>16</v>
      </c>
      <c r="B2" t="s">
        <v>3</v>
      </c>
      <c r="C2" t="s">
        <v>20</v>
      </c>
      <c r="D2" t="s">
        <v>24</v>
      </c>
      <c r="E2" t="s">
        <v>4</v>
      </c>
      <c r="F2" t="s">
        <v>18</v>
      </c>
      <c r="G2" t="s">
        <v>19</v>
      </c>
      <c r="H2" t="s">
        <v>21</v>
      </c>
      <c r="I2" t="s">
        <v>22</v>
      </c>
    </row>
    <row r="3" spans="1:9" x14ac:dyDescent="0.2">
      <c r="B3">
        <v>1.115</v>
      </c>
      <c r="C3">
        <f>D3-1.2345</f>
        <v>0</v>
      </c>
      <c r="D3">
        <f>(B4+B3)/2</f>
        <v>1.2345000000000002</v>
      </c>
      <c r="E3">
        <v>1</v>
      </c>
      <c r="F3">
        <f>(E3*1.5)/100</f>
        <v>1.4999999999999999E-2</v>
      </c>
      <c r="G3">
        <f>(F4-F3)/(D4-D3)</f>
        <v>7.5187969924812026E-2</v>
      </c>
      <c r="H3">
        <f>G3-0.07518797</f>
        <v>-7.5187980841384672E-11</v>
      </c>
      <c r="I3">
        <f>(G4-G3)/(B4-B3)</f>
        <v>0.11974166715016941</v>
      </c>
    </row>
    <row r="4" spans="1:9" x14ac:dyDescent="0.2">
      <c r="B4">
        <v>1.3540000000000001</v>
      </c>
      <c r="C4">
        <f t="shared" ref="C4:C67" si="0">D4-1.2345</f>
        <v>0.19950000000000023</v>
      </c>
      <c r="D4">
        <f t="shared" ref="D4:D68" si="1">(B5+B4)/2</f>
        <v>1.4340000000000002</v>
      </c>
      <c r="E4">
        <v>2</v>
      </c>
      <c r="F4">
        <f t="shared" ref="F4:F67" si="2">(E4*1.5)/100</f>
        <v>0.03</v>
      </c>
      <c r="G4">
        <f t="shared" ref="G4:G67" si="3">(F5-F4)/(D5-D4)</f>
        <v>0.10380622837370253</v>
      </c>
      <c r="H4">
        <f t="shared" ref="H4:H67" si="4">G4-0.07518797</f>
        <v>2.8618258373702521E-2</v>
      </c>
      <c r="I4">
        <f t="shared" ref="I4:I67" si="5">(G5-G4)/(B5-B4)</f>
        <v>0.12921937141954704</v>
      </c>
    </row>
    <row r="5" spans="1:9" x14ac:dyDescent="0.2">
      <c r="B5">
        <v>1.514</v>
      </c>
      <c r="C5">
        <f t="shared" si="0"/>
        <v>0.34400000000000008</v>
      </c>
      <c r="D5">
        <f t="shared" si="1"/>
        <v>1.5785</v>
      </c>
      <c r="E5">
        <v>3</v>
      </c>
      <c r="F5">
        <f t="shared" si="2"/>
        <v>4.4999999999999998E-2</v>
      </c>
      <c r="G5">
        <f t="shared" si="3"/>
        <v>0.12448132780083004</v>
      </c>
      <c r="H5">
        <f t="shared" si="4"/>
        <v>4.9293357800830037E-2</v>
      </c>
      <c r="I5">
        <f t="shared" si="5"/>
        <v>0.13200082295685245</v>
      </c>
    </row>
    <row r="6" spans="1:9" x14ac:dyDescent="0.2">
      <c r="B6">
        <v>1.643</v>
      </c>
      <c r="C6">
        <f t="shared" si="0"/>
        <v>0.46449999999999991</v>
      </c>
      <c r="D6">
        <f t="shared" si="1"/>
        <v>1.6989999999999998</v>
      </c>
      <c r="E6">
        <v>4</v>
      </c>
      <c r="F6">
        <f t="shared" si="2"/>
        <v>0.06</v>
      </c>
      <c r="G6">
        <f t="shared" si="3"/>
        <v>0.14150943396226401</v>
      </c>
      <c r="H6">
        <f t="shared" si="4"/>
        <v>6.6321463962264002E-2</v>
      </c>
      <c r="I6">
        <f t="shared" si="5"/>
        <v>0.13891632915143676</v>
      </c>
    </row>
    <row r="7" spans="1:9" x14ac:dyDescent="0.2">
      <c r="B7">
        <v>1.7549999999999999</v>
      </c>
      <c r="C7">
        <f t="shared" si="0"/>
        <v>0.57050000000000001</v>
      </c>
      <c r="D7">
        <f t="shared" si="1"/>
        <v>1.8049999999999999</v>
      </c>
      <c r="E7">
        <v>5</v>
      </c>
      <c r="F7">
        <f t="shared" si="2"/>
        <v>7.4999999999999997E-2</v>
      </c>
      <c r="G7">
        <f t="shared" si="3"/>
        <v>0.15706806282722491</v>
      </c>
      <c r="H7">
        <f t="shared" si="4"/>
        <v>8.1880092827224901E-2</v>
      </c>
      <c r="I7">
        <f t="shared" si="5"/>
        <v>0.13386482627320384</v>
      </c>
    </row>
    <row r="8" spans="1:9" x14ac:dyDescent="0.2">
      <c r="B8">
        <v>1.855</v>
      </c>
      <c r="C8">
        <f t="shared" si="0"/>
        <v>0.66600000000000015</v>
      </c>
      <c r="D8">
        <f t="shared" si="1"/>
        <v>1.9005000000000001</v>
      </c>
      <c r="E8">
        <v>6</v>
      </c>
      <c r="F8">
        <f t="shared" si="2"/>
        <v>0.09</v>
      </c>
      <c r="G8">
        <f t="shared" si="3"/>
        <v>0.1704545454545453</v>
      </c>
      <c r="H8">
        <f t="shared" si="4"/>
        <v>9.5266575454545296E-2</v>
      </c>
      <c r="I8">
        <f t="shared" si="5"/>
        <v>0.14939048681379827</v>
      </c>
    </row>
    <row r="9" spans="1:9" x14ac:dyDescent="0.2">
      <c r="B9">
        <v>1.946</v>
      </c>
      <c r="C9">
        <f t="shared" si="0"/>
        <v>0.75400000000000023</v>
      </c>
      <c r="D9">
        <f t="shared" si="1"/>
        <v>1.9885000000000002</v>
      </c>
      <c r="E9">
        <v>7</v>
      </c>
      <c r="F9">
        <f t="shared" si="2"/>
        <v>0.105</v>
      </c>
      <c r="G9">
        <f t="shared" si="3"/>
        <v>0.18404907975460094</v>
      </c>
      <c r="H9">
        <f t="shared" si="4"/>
        <v>0.10886110975460093</v>
      </c>
      <c r="I9">
        <f t="shared" si="5"/>
        <v>0.15669813291802057</v>
      </c>
    </row>
    <row r="10" spans="1:9" x14ac:dyDescent="0.2">
      <c r="B10">
        <v>2.0310000000000001</v>
      </c>
      <c r="C10">
        <f t="shared" si="0"/>
        <v>0.83550000000000035</v>
      </c>
      <c r="D10">
        <f t="shared" si="1"/>
        <v>2.0700000000000003</v>
      </c>
      <c r="E10">
        <v>8</v>
      </c>
      <c r="F10">
        <f t="shared" si="2"/>
        <v>0.12</v>
      </c>
      <c r="G10">
        <f t="shared" si="3"/>
        <v>0.19736842105263272</v>
      </c>
      <c r="H10">
        <f t="shared" si="4"/>
        <v>0.12218045105263271</v>
      </c>
      <c r="I10">
        <f t="shared" si="5"/>
        <v>0.12215552142955953</v>
      </c>
    </row>
    <row r="11" spans="1:9" x14ac:dyDescent="0.2">
      <c r="B11">
        <v>2.109</v>
      </c>
      <c r="C11">
        <f t="shared" si="0"/>
        <v>0.91149999999999998</v>
      </c>
      <c r="D11">
        <f t="shared" si="1"/>
        <v>2.1459999999999999</v>
      </c>
      <c r="E11">
        <v>9</v>
      </c>
      <c r="F11">
        <f t="shared" si="2"/>
        <v>0.13500000000000001</v>
      </c>
      <c r="G11">
        <f t="shared" si="3"/>
        <v>0.20689655172413834</v>
      </c>
      <c r="H11">
        <f t="shared" si="4"/>
        <v>0.13170858172413835</v>
      </c>
      <c r="I11">
        <f t="shared" si="5"/>
        <v>0.16326419548165078</v>
      </c>
    </row>
    <row r="12" spans="1:9" x14ac:dyDescent="0.2">
      <c r="B12">
        <v>2.1829999999999998</v>
      </c>
      <c r="C12">
        <f t="shared" si="0"/>
        <v>0.98399999999999976</v>
      </c>
      <c r="D12">
        <f t="shared" si="1"/>
        <v>2.2184999999999997</v>
      </c>
      <c r="E12">
        <v>10</v>
      </c>
      <c r="F12">
        <f t="shared" si="2"/>
        <v>0.15</v>
      </c>
      <c r="G12">
        <f t="shared" si="3"/>
        <v>0.21897810218978048</v>
      </c>
      <c r="H12">
        <f t="shared" si="4"/>
        <v>0.14379013218978048</v>
      </c>
      <c r="I12">
        <f t="shared" si="5"/>
        <v>0.16607223351338338</v>
      </c>
    </row>
    <row r="13" spans="1:9" x14ac:dyDescent="0.2">
      <c r="B13">
        <v>2.254</v>
      </c>
      <c r="C13">
        <f t="shared" si="0"/>
        <v>1.0525</v>
      </c>
      <c r="D13">
        <f t="shared" si="1"/>
        <v>2.2869999999999999</v>
      </c>
      <c r="E13">
        <v>11</v>
      </c>
      <c r="F13">
        <f t="shared" si="2"/>
        <v>0.16500000000000001</v>
      </c>
      <c r="G13">
        <f t="shared" si="3"/>
        <v>0.23076923076923073</v>
      </c>
      <c r="H13">
        <f t="shared" si="4"/>
        <v>0.15558126076923073</v>
      </c>
      <c r="I13">
        <f t="shared" si="5"/>
        <v>0.11100011100010541</v>
      </c>
    </row>
    <row r="14" spans="1:9" x14ac:dyDescent="0.2">
      <c r="B14">
        <v>2.3199999999999998</v>
      </c>
      <c r="C14">
        <f t="shared" si="0"/>
        <v>1.1174999999999999</v>
      </c>
      <c r="D14">
        <f t="shared" si="1"/>
        <v>2.3519999999999999</v>
      </c>
      <c r="E14">
        <v>12</v>
      </c>
      <c r="F14">
        <f t="shared" si="2"/>
        <v>0.18</v>
      </c>
      <c r="G14">
        <f t="shared" si="3"/>
        <v>0.23809523809523767</v>
      </c>
      <c r="H14">
        <f t="shared" si="4"/>
        <v>0.16290726809523765</v>
      </c>
      <c r="I14">
        <f t="shared" si="5"/>
        <v>0.153728846910654</v>
      </c>
    </row>
    <row r="15" spans="1:9" x14ac:dyDescent="0.2">
      <c r="B15">
        <v>2.3839999999999999</v>
      </c>
      <c r="C15">
        <f t="shared" si="0"/>
        <v>1.1805000000000001</v>
      </c>
      <c r="D15">
        <f t="shared" si="1"/>
        <v>2.415</v>
      </c>
      <c r="E15">
        <v>13</v>
      </c>
      <c r="F15">
        <f t="shared" si="2"/>
        <v>0.19500000000000001</v>
      </c>
      <c r="G15">
        <f t="shared" si="3"/>
        <v>0.24793388429751953</v>
      </c>
      <c r="H15">
        <f t="shared" si="4"/>
        <v>0.17274591429751951</v>
      </c>
      <c r="I15">
        <f t="shared" si="5"/>
        <v>0.13671567923772646</v>
      </c>
    </row>
    <row r="16" spans="1:9" x14ac:dyDescent="0.2">
      <c r="B16">
        <v>2.4460000000000002</v>
      </c>
      <c r="C16">
        <f t="shared" si="0"/>
        <v>1.2410000000000003</v>
      </c>
      <c r="D16">
        <f t="shared" si="1"/>
        <v>2.4755000000000003</v>
      </c>
      <c r="E16">
        <v>14</v>
      </c>
      <c r="F16">
        <f t="shared" si="2"/>
        <v>0.21</v>
      </c>
      <c r="G16">
        <f t="shared" si="3"/>
        <v>0.25641025641025861</v>
      </c>
      <c r="H16">
        <f t="shared" si="4"/>
        <v>0.18122228641025862</v>
      </c>
      <c r="I16">
        <f t="shared" si="5"/>
        <v>0.15383846192299994</v>
      </c>
    </row>
    <row r="17" spans="2:9" x14ac:dyDescent="0.2">
      <c r="B17">
        <v>2.5049999999999999</v>
      </c>
      <c r="C17">
        <f t="shared" si="0"/>
        <v>1.2994999999999999</v>
      </c>
      <c r="D17">
        <f t="shared" si="1"/>
        <v>2.5339999999999998</v>
      </c>
      <c r="E17">
        <v>15</v>
      </c>
      <c r="F17">
        <f t="shared" si="2"/>
        <v>0.22500000000000001</v>
      </c>
      <c r="G17">
        <f t="shared" si="3"/>
        <v>0.26548672566371556</v>
      </c>
      <c r="H17">
        <f t="shared" si="4"/>
        <v>0.19029875566371557</v>
      </c>
      <c r="I17">
        <f t="shared" si="5"/>
        <v>0.16797641611120384</v>
      </c>
    </row>
    <row r="18" spans="2:9" x14ac:dyDescent="0.2">
      <c r="B18">
        <v>2.5630000000000002</v>
      </c>
      <c r="C18">
        <f t="shared" si="0"/>
        <v>1.3560000000000001</v>
      </c>
      <c r="D18">
        <f t="shared" si="1"/>
        <v>2.5905</v>
      </c>
      <c r="E18">
        <v>16</v>
      </c>
      <c r="F18">
        <f t="shared" si="2"/>
        <v>0.24</v>
      </c>
      <c r="G18">
        <f t="shared" si="3"/>
        <v>0.27522935779816543</v>
      </c>
      <c r="H18">
        <f t="shared" si="4"/>
        <v>0.20004138779816544</v>
      </c>
      <c r="I18">
        <f t="shared" si="5"/>
        <v>9.3535890500640526E-2</v>
      </c>
    </row>
    <row r="19" spans="2:9" x14ac:dyDescent="0.2">
      <c r="B19">
        <v>2.6179999999999999</v>
      </c>
      <c r="C19">
        <f t="shared" si="0"/>
        <v>1.4105000000000001</v>
      </c>
      <c r="D19">
        <f t="shared" si="1"/>
        <v>2.645</v>
      </c>
      <c r="E19">
        <v>17</v>
      </c>
      <c r="F19">
        <f t="shared" si="2"/>
        <v>0.255</v>
      </c>
      <c r="G19">
        <f t="shared" si="3"/>
        <v>0.28037383177570063</v>
      </c>
      <c r="H19">
        <f t="shared" si="4"/>
        <v>0.20518586177570064</v>
      </c>
      <c r="I19">
        <f t="shared" si="5"/>
        <v>0.14977234603405937</v>
      </c>
    </row>
    <row r="20" spans="2:9" x14ac:dyDescent="0.2">
      <c r="B20">
        <v>2.6720000000000002</v>
      </c>
      <c r="C20">
        <f t="shared" si="0"/>
        <v>1.4640000000000002</v>
      </c>
      <c r="D20">
        <f t="shared" si="1"/>
        <v>2.6985000000000001</v>
      </c>
      <c r="E20">
        <v>18</v>
      </c>
      <c r="F20">
        <f t="shared" si="2"/>
        <v>0.27</v>
      </c>
      <c r="G20">
        <f t="shared" si="3"/>
        <v>0.28846153846153988</v>
      </c>
      <c r="H20">
        <f t="shared" si="4"/>
        <v>0.21327356846153989</v>
      </c>
      <c r="I20">
        <f t="shared" si="5"/>
        <v>0.21770682148035456</v>
      </c>
    </row>
    <row r="21" spans="2:9" x14ac:dyDescent="0.2">
      <c r="B21">
        <v>2.7250000000000001</v>
      </c>
      <c r="C21">
        <f t="shared" si="0"/>
        <v>1.5159999999999998</v>
      </c>
      <c r="D21">
        <f t="shared" si="1"/>
        <v>2.7504999999999997</v>
      </c>
      <c r="E21">
        <v>19</v>
      </c>
      <c r="F21">
        <f t="shared" si="2"/>
        <v>0.28499999999999998</v>
      </c>
      <c r="G21">
        <f t="shared" si="3"/>
        <v>0.29999999999999866</v>
      </c>
      <c r="H21">
        <f t="shared" si="4"/>
        <v>0.22481202999999866</v>
      </c>
      <c r="I21">
        <f t="shared" si="5"/>
        <v>0.12004801920772329</v>
      </c>
    </row>
    <row r="22" spans="2:9" x14ac:dyDescent="0.2">
      <c r="B22">
        <v>2.7759999999999998</v>
      </c>
      <c r="C22">
        <f t="shared" si="0"/>
        <v>1.5660000000000001</v>
      </c>
      <c r="D22">
        <f t="shared" si="1"/>
        <v>2.8005</v>
      </c>
      <c r="E22">
        <v>20</v>
      </c>
      <c r="F22">
        <f t="shared" si="2"/>
        <v>0.3</v>
      </c>
      <c r="G22">
        <f t="shared" si="3"/>
        <v>0.30612244897959251</v>
      </c>
      <c r="H22">
        <f t="shared" si="4"/>
        <v>0.23093447897959252</v>
      </c>
      <c r="I22">
        <f t="shared" si="5"/>
        <v>0.13015410245729472</v>
      </c>
    </row>
    <row r="23" spans="2:9" x14ac:dyDescent="0.2">
      <c r="B23">
        <v>2.8250000000000002</v>
      </c>
      <c r="C23">
        <f t="shared" si="0"/>
        <v>1.615</v>
      </c>
      <c r="D23">
        <f t="shared" si="1"/>
        <v>2.8494999999999999</v>
      </c>
      <c r="E23">
        <v>21</v>
      </c>
      <c r="F23">
        <f t="shared" si="2"/>
        <v>0.315</v>
      </c>
      <c r="G23">
        <f t="shared" si="3"/>
        <v>0.3125</v>
      </c>
      <c r="H23">
        <f t="shared" si="4"/>
        <v>0.23731203000000001</v>
      </c>
      <c r="I23">
        <f t="shared" si="5"/>
        <v>0.20572745227121531</v>
      </c>
    </row>
    <row r="24" spans="2:9" x14ac:dyDescent="0.2">
      <c r="B24">
        <v>2.8740000000000001</v>
      </c>
      <c r="C24">
        <f t="shared" si="0"/>
        <v>1.663</v>
      </c>
      <c r="D24">
        <f t="shared" si="1"/>
        <v>2.8975</v>
      </c>
      <c r="E24">
        <v>22</v>
      </c>
      <c r="F24">
        <f t="shared" si="2"/>
        <v>0.33</v>
      </c>
      <c r="G24">
        <f t="shared" si="3"/>
        <v>0.32258064516128954</v>
      </c>
      <c r="H24">
        <f t="shared" si="4"/>
        <v>0.24739267516128954</v>
      </c>
      <c r="I24">
        <f t="shared" si="5"/>
        <v>0.1508443512561656</v>
      </c>
    </row>
    <row r="25" spans="2:9" x14ac:dyDescent="0.2">
      <c r="B25">
        <v>2.9209999999999998</v>
      </c>
      <c r="C25">
        <f t="shared" si="0"/>
        <v>1.7095</v>
      </c>
      <c r="D25">
        <f t="shared" si="1"/>
        <v>2.944</v>
      </c>
      <c r="E25">
        <v>23</v>
      </c>
      <c r="F25">
        <f t="shared" si="2"/>
        <v>0.34499999999999997</v>
      </c>
      <c r="G25">
        <f t="shared" si="3"/>
        <v>0.32967032967032928</v>
      </c>
      <c r="H25">
        <f t="shared" si="4"/>
        <v>0.25448235967032928</v>
      </c>
      <c r="I25">
        <f t="shared" si="5"/>
        <v>7.9630514413148917E-2</v>
      </c>
    </row>
    <row r="26" spans="2:9" x14ac:dyDescent="0.2">
      <c r="B26">
        <v>2.9670000000000001</v>
      </c>
      <c r="C26">
        <f t="shared" si="0"/>
        <v>1.7550000000000001</v>
      </c>
      <c r="D26">
        <f t="shared" si="1"/>
        <v>2.9895</v>
      </c>
      <c r="E26">
        <v>24</v>
      </c>
      <c r="F26">
        <f t="shared" si="2"/>
        <v>0.36</v>
      </c>
      <c r="G26">
        <f t="shared" si="3"/>
        <v>0.33333333333333415</v>
      </c>
      <c r="H26">
        <f t="shared" si="4"/>
        <v>0.25814536333333415</v>
      </c>
      <c r="I26">
        <f t="shared" si="5"/>
        <v>0.16835016835014996</v>
      </c>
    </row>
    <row r="27" spans="2:9" x14ac:dyDescent="0.2">
      <c r="B27">
        <v>3.012</v>
      </c>
      <c r="C27">
        <f t="shared" si="0"/>
        <v>1.8</v>
      </c>
      <c r="D27">
        <f t="shared" si="1"/>
        <v>3.0345</v>
      </c>
      <c r="E27">
        <v>25</v>
      </c>
      <c r="F27">
        <f t="shared" si="2"/>
        <v>0.375</v>
      </c>
      <c r="G27">
        <f t="shared" si="3"/>
        <v>0.34090909090909088</v>
      </c>
      <c r="H27">
        <f t="shared" si="4"/>
        <v>0.26572112090909089</v>
      </c>
      <c r="I27">
        <f t="shared" si="5"/>
        <v>0.17618040873852958</v>
      </c>
    </row>
    <row r="28" spans="2:9" x14ac:dyDescent="0.2">
      <c r="B28">
        <v>3.0569999999999999</v>
      </c>
      <c r="C28">
        <f t="shared" si="0"/>
        <v>1.8440000000000001</v>
      </c>
      <c r="D28">
        <f t="shared" si="1"/>
        <v>3.0785</v>
      </c>
      <c r="E28">
        <v>26</v>
      </c>
      <c r="F28">
        <f t="shared" si="2"/>
        <v>0.39</v>
      </c>
      <c r="G28">
        <f t="shared" si="3"/>
        <v>0.3488372093023247</v>
      </c>
      <c r="H28">
        <f t="shared" si="4"/>
        <v>0.27364923930232471</v>
      </c>
      <c r="I28">
        <f t="shared" si="5"/>
        <v>9.5441096936427272E-2</v>
      </c>
    </row>
    <row r="29" spans="2:9" x14ac:dyDescent="0.2">
      <c r="B29">
        <v>3.1</v>
      </c>
      <c r="C29">
        <f t="shared" si="0"/>
        <v>1.8870000000000002</v>
      </c>
      <c r="D29">
        <f t="shared" si="1"/>
        <v>3.1215000000000002</v>
      </c>
      <c r="E29">
        <v>27</v>
      </c>
      <c r="F29">
        <f t="shared" si="2"/>
        <v>0.40500000000000003</v>
      </c>
      <c r="G29">
        <f t="shared" si="3"/>
        <v>0.35294117647059109</v>
      </c>
      <c r="H29">
        <f t="shared" si="4"/>
        <v>0.2777532064705911</v>
      </c>
      <c r="I29">
        <f t="shared" si="5"/>
        <v>0.19778155027764158</v>
      </c>
    </row>
    <row r="30" spans="2:9" x14ac:dyDescent="0.2">
      <c r="B30">
        <v>3.1429999999999998</v>
      </c>
      <c r="C30">
        <f t="shared" si="0"/>
        <v>1.9294999999999998</v>
      </c>
      <c r="D30">
        <f t="shared" si="1"/>
        <v>3.1639999999999997</v>
      </c>
      <c r="E30">
        <v>28</v>
      </c>
      <c r="F30">
        <f t="shared" si="2"/>
        <v>0.42</v>
      </c>
      <c r="G30">
        <f t="shared" si="3"/>
        <v>0.36144578313252962</v>
      </c>
      <c r="H30">
        <f t="shared" si="4"/>
        <v>0.28625781313252963</v>
      </c>
      <c r="I30">
        <f>(G31-G30)/(B31-B30)</f>
        <v>0.1049494143822088</v>
      </c>
    </row>
    <row r="31" spans="2:9" x14ac:dyDescent="0.2">
      <c r="B31">
        <v>3.1850000000000001</v>
      </c>
      <c r="C31">
        <f t="shared" si="0"/>
        <v>1.9709999999999999</v>
      </c>
      <c r="D31">
        <f t="shared" si="1"/>
        <v>3.2054999999999998</v>
      </c>
      <c r="E31">
        <v>29</v>
      </c>
      <c r="F31">
        <f t="shared" si="2"/>
        <v>0.435</v>
      </c>
      <c r="G31">
        <f t="shared" si="3"/>
        <v>0.36585365853658242</v>
      </c>
      <c r="H31">
        <f t="shared" si="4"/>
        <v>0.29066568853658242</v>
      </c>
      <c r="I31">
        <f t="shared" si="5"/>
        <v>0.11016370326318282</v>
      </c>
    </row>
    <row r="32" spans="2:9" x14ac:dyDescent="0.2">
      <c r="B32">
        <v>3.226</v>
      </c>
      <c r="C32">
        <f t="shared" si="0"/>
        <v>2.0120000000000005</v>
      </c>
      <c r="D32">
        <f t="shared" si="1"/>
        <v>3.2465000000000002</v>
      </c>
      <c r="E32">
        <v>30</v>
      </c>
      <c r="F32">
        <f t="shared" si="2"/>
        <v>0.45</v>
      </c>
      <c r="G32">
        <f t="shared" si="3"/>
        <v>0.3703703703703729</v>
      </c>
      <c r="H32">
        <f t="shared" si="4"/>
        <v>0.29518240037037291</v>
      </c>
      <c r="I32">
        <f t="shared" si="5"/>
        <v>0.22869427006490259</v>
      </c>
    </row>
    <row r="33" spans="2:9" x14ac:dyDescent="0.2">
      <c r="B33">
        <v>3.2669999999999999</v>
      </c>
      <c r="C33">
        <f t="shared" si="0"/>
        <v>2.0525000000000002</v>
      </c>
      <c r="D33">
        <f t="shared" si="1"/>
        <v>3.2869999999999999</v>
      </c>
      <c r="E33">
        <v>31</v>
      </c>
      <c r="F33">
        <f t="shared" si="2"/>
        <v>0.46500000000000002</v>
      </c>
      <c r="G33">
        <f t="shared" si="3"/>
        <v>0.37974683544303389</v>
      </c>
      <c r="H33">
        <f t="shared" si="4"/>
        <v>0.3045588654430339</v>
      </c>
      <c r="I33">
        <f t="shared" si="5"/>
        <v>0.24658885418390708</v>
      </c>
    </row>
    <row r="34" spans="2:9" x14ac:dyDescent="0.2">
      <c r="B34">
        <v>3.3069999999999999</v>
      </c>
      <c r="C34">
        <f>D34-1.2345</f>
        <v>2.0920000000000005</v>
      </c>
      <c r="D34">
        <f t="shared" si="1"/>
        <v>3.3265000000000002</v>
      </c>
      <c r="E34">
        <v>32</v>
      </c>
      <c r="F34">
        <f t="shared" si="2"/>
        <v>0.48</v>
      </c>
      <c r="G34">
        <f t="shared" si="3"/>
        <v>0.38961038961039018</v>
      </c>
      <c r="H34">
        <f>G34-0.07518797</f>
        <v>0.31442241961039019</v>
      </c>
      <c r="I34">
        <f t="shared" si="5"/>
        <v>0.1314474998685958</v>
      </c>
    </row>
    <row r="35" spans="2:9" x14ac:dyDescent="0.2">
      <c r="B35">
        <v>3.3460000000000001</v>
      </c>
      <c r="C35">
        <f t="shared" si="0"/>
        <v>2.1305000000000005</v>
      </c>
      <c r="D35">
        <f t="shared" si="1"/>
        <v>3.3650000000000002</v>
      </c>
      <c r="E35">
        <v>33</v>
      </c>
      <c r="F35">
        <f t="shared" si="2"/>
        <v>0.495</v>
      </c>
      <c r="G35">
        <f>(F36-F35)/(D36-D35)</f>
        <v>0.39473684210526544</v>
      </c>
      <c r="H35">
        <f t="shared" si="4"/>
        <v>0.31954887210526545</v>
      </c>
      <c r="I35">
        <f t="shared" si="5"/>
        <v>0</v>
      </c>
    </row>
    <row r="36" spans="2:9" x14ac:dyDescent="0.2">
      <c r="B36">
        <v>3.3839999999999999</v>
      </c>
      <c r="C36">
        <f t="shared" si="0"/>
        <v>2.1684999999999999</v>
      </c>
      <c r="D36">
        <f t="shared" si="1"/>
        <v>3.403</v>
      </c>
      <c r="E36">
        <v>34</v>
      </c>
      <c r="F36">
        <f t="shared" si="2"/>
        <v>0.51</v>
      </c>
      <c r="G36">
        <f t="shared" si="3"/>
        <v>0.39473684210526544</v>
      </c>
      <c r="H36">
        <f t="shared" si="4"/>
        <v>0.31954887210526545</v>
      </c>
      <c r="I36">
        <f t="shared" si="5"/>
        <v>0.13850415512457728</v>
      </c>
    </row>
    <row r="37" spans="2:9" x14ac:dyDescent="0.2">
      <c r="B37">
        <v>3.4220000000000002</v>
      </c>
      <c r="C37">
        <f t="shared" si="0"/>
        <v>2.2065000000000001</v>
      </c>
      <c r="D37">
        <f t="shared" si="1"/>
        <v>3.4409999999999998</v>
      </c>
      <c r="E37">
        <v>35</v>
      </c>
      <c r="F37">
        <f t="shared" si="2"/>
        <v>0.52500000000000002</v>
      </c>
      <c r="G37">
        <f t="shared" si="3"/>
        <v>0.39999999999999941</v>
      </c>
      <c r="H37">
        <f t="shared" si="4"/>
        <v>0.32481202999999942</v>
      </c>
      <c r="I37">
        <f t="shared" si="5"/>
        <v>0.14224751066861221</v>
      </c>
    </row>
    <row r="38" spans="2:9" x14ac:dyDescent="0.2">
      <c r="B38">
        <v>3.46</v>
      </c>
      <c r="C38">
        <f t="shared" si="0"/>
        <v>2.2439999999999998</v>
      </c>
      <c r="D38">
        <f t="shared" si="1"/>
        <v>3.4784999999999999</v>
      </c>
      <c r="E38">
        <v>36</v>
      </c>
      <c r="F38">
        <f t="shared" si="2"/>
        <v>0.54</v>
      </c>
      <c r="G38">
        <f t="shared" si="3"/>
        <v>0.40540540540540665</v>
      </c>
      <c r="H38">
        <f t="shared" si="4"/>
        <v>0.33021743540540666</v>
      </c>
      <c r="I38">
        <f t="shared" si="5"/>
        <v>0.15009455957249979</v>
      </c>
    </row>
    <row r="39" spans="2:9" x14ac:dyDescent="0.2">
      <c r="B39">
        <v>3.4969999999999999</v>
      </c>
      <c r="C39">
        <f t="shared" si="0"/>
        <v>2.2809999999999997</v>
      </c>
      <c r="D39">
        <f t="shared" si="1"/>
        <v>3.5154999999999998</v>
      </c>
      <c r="E39">
        <v>37</v>
      </c>
      <c r="F39">
        <f t="shared" si="2"/>
        <v>0.55500000000000005</v>
      </c>
      <c r="G39">
        <f t="shared" si="3"/>
        <v>0.41095890410958913</v>
      </c>
      <c r="H39">
        <f t="shared" si="4"/>
        <v>0.33577093410958914</v>
      </c>
      <c r="I39">
        <f t="shared" si="5"/>
        <v>0.31287316643279045</v>
      </c>
    </row>
    <row r="40" spans="2:9" x14ac:dyDescent="0.2">
      <c r="B40">
        <v>3.5339999999999998</v>
      </c>
      <c r="C40">
        <f t="shared" si="0"/>
        <v>2.3174999999999999</v>
      </c>
      <c r="D40">
        <f t="shared" si="1"/>
        <v>3.5519999999999996</v>
      </c>
      <c r="E40">
        <v>38</v>
      </c>
      <c r="F40">
        <f t="shared" si="2"/>
        <v>0.56999999999999995</v>
      </c>
      <c r="G40">
        <f t="shared" si="3"/>
        <v>0.42253521126760235</v>
      </c>
      <c r="H40">
        <f t="shared" si="4"/>
        <v>0.34734724126760236</v>
      </c>
      <c r="I40">
        <f t="shared" si="5"/>
        <v>0.16767270288402386</v>
      </c>
    </row>
    <row r="41" spans="2:9" x14ac:dyDescent="0.2">
      <c r="B41">
        <v>3.57</v>
      </c>
      <c r="C41">
        <f t="shared" si="0"/>
        <v>2.3529999999999998</v>
      </c>
      <c r="D41">
        <f t="shared" si="1"/>
        <v>3.5874999999999999</v>
      </c>
      <c r="E41">
        <v>39</v>
      </c>
      <c r="F41">
        <f t="shared" si="2"/>
        <v>0.58499999999999996</v>
      </c>
      <c r="G41">
        <f t="shared" si="3"/>
        <v>0.42857142857142722</v>
      </c>
      <c r="H41">
        <f t="shared" si="4"/>
        <v>0.35338345857142722</v>
      </c>
      <c r="I41">
        <f t="shared" si="5"/>
        <v>1.5543122344752128E-13</v>
      </c>
    </row>
    <row r="42" spans="2:9" x14ac:dyDescent="0.2">
      <c r="B42">
        <v>3.605</v>
      </c>
      <c r="C42">
        <f t="shared" si="0"/>
        <v>2.3879999999999999</v>
      </c>
      <c r="D42">
        <f t="shared" si="1"/>
        <v>3.6225000000000001</v>
      </c>
      <c r="E42">
        <v>40</v>
      </c>
      <c r="F42">
        <f t="shared" si="2"/>
        <v>0.6</v>
      </c>
      <c r="G42">
        <f t="shared" si="3"/>
        <v>0.42857142857143266</v>
      </c>
      <c r="H42">
        <f t="shared" si="4"/>
        <v>0.35338345857143266</v>
      </c>
      <c r="I42">
        <f t="shared" si="5"/>
        <v>0.17746228926327418</v>
      </c>
    </row>
    <row r="43" spans="2:9" x14ac:dyDescent="0.2">
      <c r="B43">
        <v>3.64</v>
      </c>
      <c r="C43">
        <f t="shared" si="0"/>
        <v>2.423</v>
      </c>
      <c r="D43">
        <f t="shared" si="1"/>
        <v>3.6574999999999998</v>
      </c>
      <c r="E43">
        <v>41</v>
      </c>
      <c r="F43">
        <f t="shared" si="2"/>
        <v>0.61499999999999999</v>
      </c>
      <c r="G43">
        <f t="shared" si="3"/>
        <v>0.43478260869564728</v>
      </c>
      <c r="H43">
        <f t="shared" si="4"/>
        <v>0.35959463869564728</v>
      </c>
      <c r="I43">
        <f t="shared" si="5"/>
        <v>0.18268176835974131</v>
      </c>
    </row>
    <row r="44" spans="2:9" x14ac:dyDescent="0.2">
      <c r="B44">
        <v>3.6749999999999998</v>
      </c>
      <c r="C44">
        <f t="shared" si="0"/>
        <v>2.4575000000000005</v>
      </c>
      <c r="D44">
        <f t="shared" si="1"/>
        <v>3.6920000000000002</v>
      </c>
      <c r="E44">
        <v>42</v>
      </c>
      <c r="F44">
        <f t="shared" si="2"/>
        <v>0.63</v>
      </c>
      <c r="G44">
        <f t="shared" si="3"/>
        <v>0.44117647058823817</v>
      </c>
      <c r="H44">
        <f t="shared" si="4"/>
        <v>0.36598850058823817</v>
      </c>
      <c r="I44">
        <f t="shared" si="5"/>
        <v>0.1936683365179932</v>
      </c>
    </row>
    <row r="45" spans="2:9" x14ac:dyDescent="0.2">
      <c r="B45">
        <v>3.7090000000000001</v>
      </c>
      <c r="C45">
        <f t="shared" si="0"/>
        <v>2.4915000000000003</v>
      </c>
      <c r="D45">
        <f t="shared" si="1"/>
        <v>3.726</v>
      </c>
      <c r="E45">
        <v>43</v>
      </c>
      <c r="F45">
        <f t="shared" si="2"/>
        <v>0.64500000000000002</v>
      </c>
      <c r="G45">
        <f t="shared" si="3"/>
        <v>0.44776119402984998</v>
      </c>
      <c r="H45">
        <f t="shared" si="4"/>
        <v>0.37257322402984999</v>
      </c>
      <c r="I45">
        <f t="shared" si="5"/>
        <v>0</v>
      </c>
    </row>
    <row r="46" spans="2:9" x14ac:dyDescent="0.2">
      <c r="B46">
        <v>3.7429999999999999</v>
      </c>
      <c r="C46">
        <f t="shared" si="0"/>
        <v>2.5250000000000004</v>
      </c>
      <c r="D46">
        <f t="shared" si="1"/>
        <v>3.7595000000000001</v>
      </c>
      <c r="E46">
        <v>44</v>
      </c>
      <c r="F46">
        <f t="shared" si="2"/>
        <v>0.66</v>
      </c>
      <c r="G46">
        <f t="shared" si="3"/>
        <v>0.44776119402984998</v>
      </c>
      <c r="H46">
        <f t="shared" si="4"/>
        <v>0.37257322402984999</v>
      </c>
      <c r="I46">
        <f t="shared" si="5"/>
        <v>-9.9247209777097573E-14</v>
      </c>
    </row>
    <row r="47" spans="2:9" x14ac:dyDescent="0.2">
      <c r="B47">
        <v>3.7759999999999998</v>
      </c>
      <c r="C47">
        <f t="shared" si="0"/>
        <v>2.5585000000000004</v>
      </c>
      <c r="D47">
        <f t="shared" si="1"/>
        <v>3.7930000000000001</v>
      </c>
      <c r="E47">
        <v>45</v>
      </c>
      <c r="F47">
        <f t="shared" si="2"/>
        <v>0.67500000000000004</v>
      </c>
      <c r="G47">
        <f t="shared" si="3"/>
        <v>0.44776119402984671</v>
      </c>
      <c r="H47">
        <f t="shared" si="4"/>
        <v>0.37257322402984672</v>
      </c>
      <c r="I47">
        <f t="shared" si="5"/>
        <v>0.40521375025349099</v>
      </c>
    </row>
    <row r="48" spans="2:9" x14ac:dyDescent="0.2">
      <c r="B48">
        <v>3.81</v>
      </c>
      <c r="C48">
        <f t="shared" si="0"/>
        <v>2.5920000000000005</v>
      </c>
      <c r="D48">
        <f t="shared" si="1"/>
        <v>3.8265000000000002</v>
      </c>
      <c r="E48">
        <v>46</v>
      </c>
      <c r="F48">
        <f t="shared" si="2"/>
        <v>0.69</v>
      </c>
      <c r="G48">
        <f t="shared" si="3"/>
        <v>0.46153846153846551</v>
      </c>
      <c r="H48">
        <f t="shared" si="4"/>
        <v>0.38635049153846551</v>
      </c>
      <c r="I48">
        <f t="shared" si="5"/>
        <v>0.21853146853134886</v>
      </c>
    </row>
    <row r="49" spans="2:9" x14ac:dyDescent="0.2">
      <c r="B49">
        <v>3.843</v>
      </c>
      <c r="C49">
        <f t="shared" si="0"/>
        <v>2.6245000000000003</v>
      </c>
      <c r="D49">
        <f t="shared" si="1"/>
        <v>3.859</v>
      </c>
      <c r="E49">
        <v>47</v>
      </c>
      <c r="F49">
        <f t="shared" si="2"/>
        <v>0.70499999999999996</v>
      </c>
      <c r="G49">
        <f t="shared" si="3"/>
        <v>0.46875</v>
      </c>
      <c r="H49">
        <f t="shared" si="4"/>
        <v>0.39356203000000001</v>
      </c>
      <c r="I49">
        <f t="shared" si="5"/>
        <v>0</v>
      </c>
    </row>
    <row r="50" spans="2:9" x14ac:dyDescent="0.2">
      <c r="B50">
        <v>3.875</v>
      </c>
      <c r="C50">
        <f t="shared" si="0"/>
        <v>2.6565000000000003</v>
      </c>
      <c r="D50">
        <f t="shared" si="1"/>
        <v>3.891</v>
      </c>
      <c r="E50">
        <v>48</v>
      </c>
      <c r="F50">
        <f t="shared" si="2"/>
        <v>0.72</v>
      </c>
      <c r="G50">
        <f t="shared" si="3"/>
        <v>0.46875</v>
      </c>
      <c r="H50">
        <f t="shared" si="4"/>
        <v>0.39356203000000001</v>
      </c>
      <c r="I50">
        <f t="shared" si="5"/>
        <v>0</v>
      </c>
    </row>
    <row r="51" spans="2:9" x14ac:dyDescent="0.2">
      <c r="B51">
        <v>3.907</v>
      </c>
      <c r="C51">
        <f t="shared" si="0"/>
        <v>2.6885000000000003</v>
      </c>
      <c r="D51">
        <f t="shared" si="1"/>
        <v>3.923</v>
      </c>
      <c r="E51">
        <v>49</v>
      </c>
      <c r="F51">
        <f t="shared" si="2"/>
        <v>0.73499999999999999</v>
      </c>
      <c r="G51">
        <f>(F52-F51)/(D52-D51)</f>
        <v>0.46875</v>
      </c>
      <c r="H51">
        <f t="shared" si="4"/>
        <v>0.39356203000000001</v>
      </c>
      <c r="I51">
        <f t="shared" si="5"/>
        <v>0.23251488095245973</v>
      </c>
    </row>
    <row r="52" spans="2:9" x14ac:dyDescent="0.2">
      <c r="B52">
        <v>3.9390000000000001</v>
      </c>
      <c r="C52">
        <f t="shared" si="0"/>
        <v>2.7205000000000004</v>
      </c>
      <c r="D52">
        <f t="shared" si="1"/>
        <v>3.9550000000000001</v>
      </c>
      <c r="E52">
        <v>50</v>
      </c>
      <c r="F52">
        <f t="shared" si="2"/>
        <v>0.75</v>
      </c>
      <c r="G52">
        <f t="shared" si="3"/>
        <v>0.47619047619047872</v>
      </c>
      <c r="H52">
        <f t="shared" si="4"/>
        <v>0.40100250619047872</v>
      </c>
      <c r="I52">
        <f t="shared" si="5"/>
        <v>0.24001536098297041</v>
      </c>
    </row>
    <row r="53" spans="2:9" x14ac:dyDescent="0.2">
      <c r="B53">
        <v>3.9710000000000001</v>
      </c>
      <c r="C53">
        <f t="shared" si="0"/>
        <v>2.7519999999999998</v>
      </c>
      <c r="D53">
        <f t="shared" si="1"/>
        <v>3.9864999999999999</v>
      </c>
      <c r="E53">
        <v>51</v>
      </c>
      <c r="F53">
        <f t="shared" si="2"/>
        <v>0.76500000000000001</v>
      </c>
      <c r="G53">
        <f t="shared" si="3"/>
        <v>0.48387096774193378</v>
      </c>
      <c r="H53">
        <f t="shared" si="4"/>
        <v>0.40868299774193378</v>
      </c>
      <c r="I53">
        <f t="shared" si="5"/>
        <v>0.25588099827715388</v>
      </c>
    </row>
    <row r="54" spans="2:9" x14ac:dyDescent="0.2">
      <c r="B54">
        <v>4.0019999999999998</v>
      </c>
      <c r="C54">
        <f t="shared" si="0"/>
        <v>2.7830000000000004</v>
      </c>
      <c r="D54">
        <f t="shared" si="1"/>
        <v>4.0175000000000001</v>
      </c>
      <c r="E54">
        <v>52</v>
      </c>
      <c r="F54">
        <f t="shared" si="2"/>
        <v>0.78</v>
      </c>
      <c r="G54">
        <f t="shared" si="3"/>
        <v>0.49180327868852547</v>
      </c>
      <c r="H54">
        <f>G54-0.07518797</f>
        <v>0.41661530868852548</v>
      </c>
      <c r="I54">
        <f t="shared" si="5"/>
        <v>0.26441036488662834</v>
      </c>
    </row>
    <row r="55" spans="2:9" x14ac:dyDescent="0.2">
      <c r="B55">
        <v>4.0330000000000004</v>
      </c>
      <c r="C55">
        <f t="shared" si="0"/>
        <v>2.8135000000000003</v>
      </c>
      <c r="D55">
        <f t="shared" si="1"/>
        <v>4.048</v>
      </c>
      <c r="E55">
        <v>53</v>
      </c>
      <c r="F55">
        <f t="shared" si="2"/>
        <v>0.79500000000000004</v>
      </c>
      <c r="G55">
        <f t="shared" si="3"/>
        <v>0.5000000000000111</v>
      </c>
      <c r="H55">
        <f t="shared" si="4"/>
        <v>0.42481203000001111</v>
      </c>
      <c r="I55">
        <f t="shared" si="5"/>
        <v>-1.1102230246251802E-12</v>
      </c>
    </row>
    <row r="56" spans="2:9" x14ac:dyDescent="0.2">
      <c r="B56">
        <v>4.0629999999999997</v>
      </c>
      <c r="C56">
        <f t="shared" si="0"/>
        <v>2.8434999999999997</v>
      </c>
      <c r="D56">
        <f t="shared" si="1"/>
        <v>4.0779999999999994</v>
      </c>
      <c r="E56">
        <v>54</v>
      </c>
      <c r="F56">
        <f t="shared" si="2"/>
        <v>0.81</v>
      </c>
      <c r="G56">
        <f t="shared" si="3"/>
        <v>0.4999999999999778</v>
      </c>
      <c r="H56">
        <f t="shared" si="4"/>
        <v>0.4248120299999778</v>
      </c>
      <c r="I56">
        <f t="shared" si="5"/>
        <v>1.1102230246251473E-12</v>
      </c>
    </row>
    <row r="57" spans="2:9" x14ac:dyDescent="0.2">
      <c r="B57">
        <v>4.093</v>
      </c>
      <c r="C57">
        <f t="shared" si="0"/>
        <v>2.8735000000000008</v>
      </c>
      <c r="D57">
        <f t="shared" si="1"/>
        <v>4.1080000000000005</v>
      </c>
      <c r="E57">
        <v>55</v>
      </c>
      <c r="F57">
        <f t="shared" si="2"/>
        <v>0.82499999999999996</v>
      </c>
      <c r="G57">
        <f t="shared" si="3"/>
        <v>0.5000000000000111</v>
      </c>
      <c r="H57">
        <f t="shared" si="4"/>
        <v>0.42481203000001111</v>
      </c>
      <c r="I57">
        <f>(G58-G57)/(B58-B57)</f>
        <v>0</v>
      </c>
    </row>
    <row r="58" spans="2:9" x14ac:dyDescent="0.2">
      <c r="B58">
        <v>4.1230000000000002</v>
      </c>
      <c r="C58">
        <f t="shared" si="0"/>
        <v>2.9035000000000002</v>
      </c>
      <c r="D58">
        <f t="shared" si="1"/>
        <v>4.1379999999999999</v>
      </c>
      <c r="E58">
        <v>56</v>
      </c>
      <c r="F58">
        <f t="shared" si="2"/>
        <v>0.84</v>
      </c>
      <c r="G58">
        <f t="shared" si="3"/>
        <v>0.5000000000000111</v>
      </c>
      <c r="H58">
        <f t="shared" si="4"/>
        <v>0.42481203000001111</v>
      </c>
      <c r="I58">
        <f t="shared" si="5"/>
        <v>0.28248587570556494</v>
      </c>
    </row>
    <row r="59" spans="2:9" x14ac:dyDescent="0.2">
      <c r="B59">
        <v>4.1529999999999996</v>
      </c>
      <c r="C59">
        <f t="shared" si="0"/>
        <v>2.9334999999999996</v>
      </c>
      <c r="D59">
        <f t="shared" si="1"/>
        <v>4.1679999999999993</v>
      </c>
      <c r="E59">
        <v>57</v>
      </c>
      <c r="F59">
        <f t="shared" si="2"/>
        <v>0.85499999999999998</v>
      </c>
      <c r="G59">
        <f t="shared" si="3"/>
        <v>0.50847457627117787</v>
      </c>
      <c r="H59">
        <f t="shared" si="4"/>
        <v>0.43328660627117788</v>
      </c>
      <c r="I59">
        <f t="shared" si="5"/>
        <v>0.2922267679722973</v>
      </c>
    </row>
    <row r="60" spans="2:9" x14ac:dyDescent="0.2">
      <c r="B60">
        <v>4.1829999999999998</v>
      </c>
      <c r="C60">
        <f t="shared" si="0"/>
        <v>2.9630000000000001</v>
      </c>
      <c r="D60">
        <f t="shared" si="1"/>
        <v>4.1974999999999998</v>
      </c>
      <c r="E60">
        <v>58</v>
      </c>
      <c r="F60">
        <f t="shared" si="2"/>
        <v>0.87</v>
      </c>
      <c r="G60">
        <f t="shared" si="3"/>
        <v>0.51724137931034686</v>
      </c>
      <c r="H60">
        <f t="shared" si="4"/>
        <v>0.44205340931034687</v>
      </c>
      <c r="I60">
        <f t="shared" si="5"/>
        <v>0</v>
      </c>
    </row>
    <row r="61" spans="2:9" x14ac:dyDescent="0.2">
      <c r="B61">
        <v>4.2119999999999997</v>
      </c>
      <c r="C61">
        <f t="shared" si="0"/>
        <v>2.992</v>
      </c>
      <c r="D61">
        <f t="shared" si="1"/>
        <v>4.2264999999999997</v>
      </c>
      <c r="E61">
        <v>59</v>
      </c>
      <c r="F61">
        <f t="shared" si="2"/>
        <v>0.88500000000000001</v>
      </c>
      <c r="G61">
        <f t="shared" si="3"/>
        <v>0.51724137931034686</v>
      </c>
      <c r="H61">
        <f t="shared" si="4"/>
        <v>0.44205340931034687</v>
      </c>
      <c r="I61">
        <f t="shared" si="5"/>
        <v>-0.30230355307479367</v>
      </c>
    </row>
    <row r="62" spans="2:9" x14ac:dyDescent="0.2">
      <c r="B62">
        <v>4.2409999999999997</v>
      </c>
      <c r="C62">
        <f>D62-1.2345</f>
        <v>3.0209999999999999</v>
      </c>
      <c r="D62">
        <f t="shared" si="1"/>
        <v>4.2554999999999996</v>
      </c>
      <c r="E62">
        <v>60</v>
      </c>
      <c r="F62">
        <f t="shared" si="2"/>
        <v>0.9</v>
      </c>
      <c r="G62">
        <f t="shared" si="3"/>
        <v>0.50847457627117787</v>
      </c>
      <c r="H62">
        <f t="shared" si="4"/>
        <v>0.43328660627117788</v>
      </c>
      <c r="I62">
        <f t="shared" si="5"/>
        <v>-0.29222676797126867</v>
      </c>
    </row>
    <row r="63" spans="2:9" x14ac:dyDescent="0.2">
      <c r="B63">
        <v>4.2699999999999996</v>
      </c>
      <c r="C63">
        <f t="shared" si="0"/>
        <v>3.0505000000000004</v>
      </c>
      <c r="D63">
        <f t="shared" si="1"/>
        <v>4.2850000000000001</v>
      </c>
      <c r="E63">
        <v>61</v>
      </c>
      <c r="F63">
        <f t="shared" si="2"/>
        <v>0.91500000000000004</v>
      </c>
      <c r="G63">
        <f t="shared" si="3"/>
        <v>0.5000000000000111</v>
      </c>
      <c r="H63">
        <f t="shared" si="4"/>
        <v>0.42481203000001111</v>
      </c>
      <c r="I63">
        <f t="shared" si="5"/>
        <v>-0.27322404371630576</v>
      </c>
    </row>
    <row r="64" spans="2:9" x14ac:dyDescent="0.2">
      <c r="B64">
        <v>4.3</v>
      </c>
      <c r="C64">
        <f t="shared" si="0"/>
        <v>3.0804999999999998</v>
      </c>
      <c r="D64">
        <f t="shared" si="1"/>
        <v>4.3149999999999995</v>
      </c>
      <c r="E64">
        <v>62</v>
      </c>
      <c r="F64">
        <f t="shared" si="2"/>
        <v>0.93</v>
      </c>
      <c r="G64">
        <f t="shared" si="3"/>
        <v>0.49180327868852186</v>
      </c>
      <c r="H64">
        <f t="shared" si="4"/>
        <v>0.41661530868852187</v>
      </c>
      <c r="I64">
        <f t="shared" si="5"/>
        <v>-0.52042674993499105</v>
      </c>
    </row>
    <row r="65" spans="2:9" x14ac:dyDescent="0.2">
      <c r="B65">
        <v>4.33</v>
      </c>
      <c r="C65">
        <f t="shared" si="0"/>
        <v>3.1109999999999998</v>
      </c>
      <c r="D65">
        <f t="shared" si="1"/>
        <v>4.3454999999999995</v>
      </c>
      <c r="E65">
        <v>63</v>
      </c>
      <c r="F65">
        <f t="shared" si="2"/>
        <v>0.94499999999999995</v>
      </c>
      <c r="G65">
        <f t="shared" si="3"/>
        <v>0.476190476190472</v>
      </c>
      <c r="H65">
        <f t="shared" si="4"/>
        <v>0.40100250619047201</v>
      </c>
      <c r="I65">
        <f t="shared" si="5"/>
        <v>-0.47264563393569803</v>
      </c>
    </row>
    <row r="66" spans="2:9" x14ac:dyDescent="0.2">
      <c r="B66">
        <v>4.3609999999999998</v>
      </c>
      <c r="C66">
        <f t="shared" si="0"/>
        <v>3.1425000000000001</v>
      </c>
      <c r="D66">
        <f t="shared" si="1"/>
        <v>4.3769999999999998</v>
      </c>
      <c r="E66">
        <v>64</v>
      </c>
      <c r="F66">
        <f t="shared" si="2"/>
        <v>0.96</v>
      </c>
      <c r="G66">
        <f t="shared" si="3"/>
        <v>0.46153846153846551</v>
      </c>
      <c r="H66">
        <f t="shared" si="4"/>
        <v>0.38635049153846551</v>
      </c>
      <c r="I66">
        <f t="shared" si="5"/>
        <v>-0.21853146853173502</v>
      </c>
    </row>
    <row r="67" spans="2:9" x14ac:dyDescent="0.2">
      <c r="B67">
        <v>4.3929999999999998</v>
      </c>
      <c r="C67">
        <f t="shared" si="0"/>
        <v>3.1749999999999998</v>
      </c>
      <c r="D67">
        <f>(B68+B67)/2</f>
        <v>4.4094999999999995</v>
      </c>
      <c r="E67">
        <v>65</v>
      </c>
      <c r="F67">
        <f t="shared" si="2"/>
        <v>0.97499999999999998</v>
      </c>
      <c r="G67">
        <f t="shared" si="3"/>
        <v>0.45454545454544998</v>
      </c>
      <c r="H67">
        <f t="shared" si="4"/>
        <v>0.37935748454544999</v>
      </c>
      <c r="I67">
        <f t="shared" si="5"/>
        <v>-0.20558365198797557</v>
      </c>
    </row>
    <row r="68" spans="2:9" x14ac:dyDescent="0.2">
      <c r="B68">
        <v>4.4260000000000002</v>
      </c>
      <c r="C68">
        <f t="shared" ref="C68:C70" si="6">D68-1.2345</f>
        <v>3.2080000000000002</v>
      </c>
      <c r="D68">
        <f t="shared" si="1"/>
        <v>4.4424999999999999</v>
      </c>
      <c r="E68">
        <v>66</v>
      </c>
      <c r="F68">
        <f t="shared" ref="F68:F70" si="7">(E68*1.5)/100</f>
        <v>0.99</v>
      </c>
      <c r="G68">
        <f t="shared" ref="G68:G70" si="8">(F69-F68)/(D69-D68)</f>
        <v>0.44776119402984671</v>
      </c>
      <c r="H68">
        <f t="shared" ref="H68:H70" si="9">G68-0.07518797</f>
        <v>0.37257322402984672</v>
      </c>
      <c r="I68">
        <f t="shared" ref="I68:I70" si="10">(G69-G68)/(B69-B68)</f>
        <v>-13.77239878610586</v>
      </c>
    </row>
    <row r="69" spans="2:9" x14ac:dyDescent="0.2">
      <c r="B69">
        <v>4.4589999999999996</v>
      </c>
      <c r="C69">
        <f t="shared" si="6"/>
        <v>3.2415000000000003</v>
      </c>
      <c r="D69">
        <f t="shared" ref="D69:D70" si="11">(B70+B69)/2</f>
        <v>4.476</v>
      </c>
      <c r="E69">
        <v>67</v>
      </c>
      <c r="F69">
        <f t="shared" si="7"/>
        <v>1.0049999999999999</v>
      </c>
      <c r="G69">
        <f t="shared" si="8"/>
        <v>-6.7279659116394374E-3</v>
      </c>
      <c r="H69">
        <f t="shared" si="9"/>
        <v>-8.191593591163944E-2</v>
      </c>
      <c r="I69">
        <f t="shared" si="10"/>
        <v>13.55198773805628</v>
      </c>
    </row>
    <row r="70" spans="2:9" x14ac:dyDescent="0.2">
      <c r="B70">
        <v>4.4930000000000003</v>
      </c>
      <c r="C70">
        <f t="shared" si="6"/>
        <v>1.0120000000000002</v>
      </c>
      <c r="D70">
        <f t="shared" si="11"/>
        <v>2.2465000000000002</v>
      </c>
      <c r="E70">
        <v>68</v>
      </c>
      <c r="F70">
        <f t="shared" si="7"/>
        <v>1.02</v>
      </c>
      <c r="G70">
        <f t="shared" si="8"/>
        <v>0.45403961718228353</v>
      </c>
      <c r="H70">
        <f t="shared" si="9"/>
        <v>0.37885164718228354</v>
      </c>
      <c r="I70">
        <f t="shared" si="10"/>
        <v>0.10105488920148753</v>
      </c>
    </row>
    <row r="71" spans="2:9" x14ac:dyDescent="0.2">
      <c r="C71">
        <f>D71-1.2345</f>
        <v>-1.2344999999999999</v>
      </c>
    </row>
    <row r="72" spans="2:9" x14ac:dyDescent="0.2">
      <c r="C72">
        <f t="shared" ref="C72:C73" si="12">D72-1.2345</f>
        <v>-1.2344999999999999</v>
      </c>
    </row>
    <row r="73" spans="2:9" x14ac:dyDescent="0.2">
      <c r="C73">
        <f t="shared" si="12"/>
        <v>-1.2344999999999999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5D28-4B20-0741-896E-F7A178DFE30C}">
  <dimension ref="A1:I18"/>
  <sheetViews>
    <sheetView workbookViewId="0">
      <selection activeCell="B18" sqref="B18"/>
    </sheetView>
  </sheetViews>
  <sheetFormatPr baseColWidth="10" defaultRowHeight="15" x14ac:dyDescent="0.2"/>
  <sheetData>
    <row r="1" spans="1:9" x14ac:dyDescent="0.2">
      <c r="A1" t="s">
        <v>25</v>
      </c>
    </row>
    <row r="2" spans="1:9" ht="16" thickBot="1" x14ac:dyDescent="0.25"/>
    <row r="3" spans="1:9" x14ac:dyDescent="0.2">
      <c r="A3" s="6" t="s">
        <v>26</v>
      </c>
      <c r="B3" s="6"/>
    </row>
    <row r="4" spans="1:9" x14ac:dyDescent="0.2">
      <c r="A4" s="3" t="s">
        <v>27</v>
      </c>
      <c r="B4" s="3">
        <v>0.99991894837394935</v>
      </c>
    </row>
    <row r="5" spans="1:9" x14ac:dyDescent="0.2">
      <c r="A5" s="3" t="s">
        <v>28</v>
      </c>
      <c r="B5" s="3">
        <v>0.99983790331726474</v>
      </c>
    </row>
    <row r="6" spans="1:9" x14ac:dyDescent="0.2">
      <c r="A6" s="3" t="s">
        <v>29</v>
      </c>
      <c r="B6" s="3">
        <v>0.99983313576777255</v>
      </c>
    </row>
    <row r="7" spans="1:9" x14ac:dyDescent="0.2">
      <c r="A7" s="3" t="s">
        <v>30</v>
      </c>
      <c r="B7" s="3">
        <v>9.7384915109540468E-4</v>
      </c>
    </row>
    <row r="8" spans="1:9" ht="16" thickBot="1" x14ac:dyDescent="0.25">
      <c r="A8" s="4" t="s">
        <v>31</v>
      </c>
      <c r="B8" s="4">
        <v>36</v>
      </c>
    </row>
    <row r="10" spans="1:9" ht="16" thickBot="1" x14ac:dyDescent="0.25">
      <c r="A10" t="s">
        <v>32</v>
      </c>
    </row>
    <row r="11" spans="1:9" x14ac:dyDescent="0.2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">
      <c r="A12" s="3" t="s">
        <v>33</v>
      </c>
      <c r="B12" s="3">
        <v>1</v>
      </c>
      <c r="C12" s="3">
        <v>0.19889220678983396</v>
      </c>
      <c r="D12" s="3">
        <v>0.19889220678983396</v>
      </c>
      <c r="E12" s="3">
        <v>209717.3621271645</v>
      </c>
      <c r="F12" s="3">
        <v>5.0026616380286252E-66</v>
      </c>
    </row>
    <row r="13" spans="1:9" x14ac:dyDescent="0.2">
      <c r="A13" s="3" t="s">
        <v>34</v>
      </c>
      <c r="B13" s="3">
        <v>34</v>
      </c>
      <c r="C13" s="3">
        <v>3.2244993749034171E-5</v>
      </c>
      <c r="D13" s="3">
        <v>9.4838216908924033E-7</v>
      </c>
      <c r="E13" s="3"/>
      <c r="F13" s="3"/>
    </row>
    <row r="14" spans="1:9" ht="16" thickBot="1" x14ac:dyDescent="0.25">
      <c r="A14" s="4" t="s">
        <v>35</v>
      </c>
      <c r="B14" s="4">
        <v>35</v>
      </c>
      <c r="C14" s="4">
        <v>0.19892445178358301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42</v>
      </c>
      <c r="C16" s="5" t="s">
        <v>30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">
      <c r="A17" s="3" t="s">
        <v>36</v>
      </c>
      <c r="B17" s="3">
        <v>-1.8794879877406523E-3</v>
      </c>
      <c r="C17" s="3">
        <v>4.079196080614248E-4</v>
      </c>
      <c r="D17" s="3">
        <v>-4.6074960619633609</v>
      </c>
      <c r="E17" s="3">
        <v>5.5119182251601843E-5</v>
      </c>
      <c r="F17" s="3">
        <v>-2.7084803714665187E-3</v>
      </c>
      <c r="G17" s="3">
        <v>-1.0504956040147859E-3</v>
      </c>
      <c r="H17" s="3">
        <v>-2.7084803714665187E-3</v>
      </c>
      <c r="I17" s="3">
        <v>-1.0504956040147859E-3</v>
      </c>
    </row>
    <row r="18" spans="1:9" ht="16" thickBot="1" x14ac:dyDescent="0.25">
      <c r="A18" s="4" t="s">
        <v>49</v>
      </c>
      <c r="B18" s="4">
        <v>9.8141419125316195E-2</v>
      </c>
      <c r="C18" s="4">
        <v>2.1430639973736738E-4</v>
      </c>
      <c r="D18" s="4">
        <v>457.94908246131968</v>
      </c>
      <c r="E18" s="4">
        <v>5.0026616380286252E-66</v>
      </c>
      <c r="F18" s="4">
        <v>9.770589612113828E-2</v>
      </c>
      <c r="G18" s="4">
        <v>9.8576942129494111E-2</v>
      </c>
      <c r="H18" s="4">
        <v>9.770589612113828E-2</v>
      </c>
      <c r="I18" s="4">
        <v>9.8576942129494111E-2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F159-5AE7-0147-BE59-DB5520426F9D}">
  <dimension ref="A1:M76"/>
  <sheetViews>
    <sheetView tabSelected="1" zoomScaleNormal="100" workbookViewId="0">
      <selection activeCell="D8" sqref="D8"/>
    </sheetView>
  </sheetViews>
  <sheetFormatPr baseColWidth="10" defaultRowHeight="15" x14ac:dyDescent="0.2"/>
  <cols>
    <col min="1" max="1" width="12.83203125" bestFit="1" customWidth="1"/>
    <col min="4" max="4" width="13" bestFit="1" customWidth="1"/>
    <col min="5" max="5" width="13.83203125" bestFit="1" customWidth="1"/>
    <col min="6" max="6" width="10.5" bestFit="1" customWidth="1"/>
    <col min="7" max="7" width="11.5" bestFit="1" customWidth="1"/>
    <col min="8" max="8" width="18.6640625" bestFit="1" customWidth="1"/>
    <col min="9" max="9" width="16.83203125" bestFit="1" customWidth="1"/>
    <col min="11" max="11" width="15" bestFit="1" customWidth="1"/>
  </cols>
  <sheetData>
    <row r="1" spans="1:13" x14ac:dyDescent="0.2">
      <c r="A1" t="s">
        <v>11</v>
      </c>
    </row>
    <row r="2" spans="1:13" x14ac:dyDescent="0.2">
      <c r="A2" t="s">
        <v>17</v>
      </c>
      <c r="B2" t="s">
        <v>3</v>
      </c>
      <c r="C2" t="s">
        <v>4</v>
      </c>
      <c r="D2" t="s">
        <v>24</v>
      </c>
      <c r="E2" t="s">
        <v>23</v>
      </c>
      <c r="F2" t="s">
        <v>18</v>
      </c>
      <c r="G2" t="s">
        <v>19</v>
      </c>
      <c r="H2" t="s">
        <v>21</v>
      </c>
      <c r="I2" t="s">
        <v>22</v>
      </c>
    </row>
    <row r="3" spans="1:13" x14ac:dyDescent="0.2">
      <c r="B3">
        <v>2.6349999999999998</v>
      </c>
      <c r="C3">
        <v>1</v>
      </c>
      <c r="D3">
        <f>(B4+B3)/2</f>
        <v>2.7974999999999999</v>
      </c>
      <c r="E3">
        <f>D3-2.7975</f>
        <v>0</v>
      </c>
      <c r="F3">
        <f>(C3*1.5)/100</f>
        <v>1.4999999999999999E-2</v>
      </c>
      <c r="G3">
        <f>(F4-F3)/(D4-D3)</f>
        <v>5.6497175141242965E-2</v>
      </c>
      <c r="H3">
        <f>G3-0.056497175</f>
        <v>1.4124296870976494E-10</v>
      </c>
      <c r="I3">
        <f>(G4-G3)/(B4-B3)</f>
        <v>7.6318885744267526E-2</v>
      </c>
      <c r="K3" t="s">
        <v>50</v>
      </c>
      <c r="L3" t="s">
        <v>51</v>
      </c>
    </row>
    <row r="4" spans="1:13" x14ac:dyDescent="0.2">
      <c r="B4">
        <v>2.96</v>
      </c>
      <c r="C4">
        <v>2</v>
      </c>
      <c r="D4">
        <f t="shared" ref="D4:D35" si="0">(B5+B4)/2</f>
        <v>3.0629999999999997</v>
      </c>
      <c r="E4">
        <f t="shared" ref="E4:E67" si="1">D4-2.7975</f>
        <v>0.26549999999999985</v>
      </c>
      <c r="F4">
        <f t="shared" ref="F4:F35" si="2">(C4*1.5)/100</f>
        <v>0.03</v>
      </c>
      <c r="G4">
        <f t="shared" ref="G4:G35" si="3">(F5-F4)/(D5-D4)</f>
        <v>8.1300813008129927E-2</v>
      </c>
      <c r="H4">
        <f t="shared" ref="H4:H67" si="4">G4-0.056497175</f>
        <v>2.480363800812993E-2</v>
      </c>
      <c r="I4">
        <f t="shared" ref="I4:I35" si="5">(G5-G4)/(B5-B4)</f>
        <v>8.5966446514413125E-2</v>
      </c>
      <c r="K4">
        <f>AVERAGE(I3:I38)</f>
        <v>9.7109156473998592E-2</v>
      </c>
      <c r="L4">
        <f>STDEV(I3:I38)</f>
        <v>2.3351826802475995E-2</v>
      </c>
      <c r="M4">
        <f>COUNT(I3:I38)</f>
        <v>36</v>
      </c>
    </row>
    <row r="5" spans="1:13" x14ac:dyDescent="0.2">
      <c r="B5">
        <v>3.1659999999999999</v>
      </c>
      <c r="C5">
        <v>3</v>
      </c>
      <c r="D5">
        <f t="shared" si="0"/>
        <v>3.2475000000000001</v>
      </c>
      <c r="E5">
        <f t="shared" si="1"/>
        <v>0.45000000000000018</v>
      </c>
      <c r="F5">
        <f t="shared" si="2"/>
        <v>4.4999999999999998E-2</v>
      </c>
      <c r="G5">
        <f t="shared" si="3"/>
        <v>9.9009900990099028E-2</v>
      </c>
      <c r="H5">
        <f t="shared" si="4"/>
        <v>4.2512725990099032E-2</v>
      </c>
      <c r="I5">
        <f t="shared" si="5"/>
        <v>8.7102123801916551E-2</v>
      </c>
    </row>
    <row r="6" spans="1:13" x14ac:dyDescent="0.2">
      <c r="B6">
        <v>3.3290000000000002</v>
      </c>
      <c r="C6">
        <v>4</v>
      </c>
      <c r="D6">
        <f t="shared" si="0"/>
        <v>3.399</v>
      </c>
      <c r="E6">
        <f t="shared" si="1"/>
        <v>0.60150000000000015</v>
      </c>
      <c r="F6">
        <f t="shared" si="2"/>
        <v>0.06</v>
      </c>
      <c r="G6">
        <f t="shared" si="3"/>
        <v>0.11320754716981145</v>
      </c>
      <c r="H6">
        <f t="shared" si="4"/>
        <v>5.6710372169811452E-2</v>
      </c>
      <c r="I6">
        <f t="shared" si="5"/>
        <v>9.5533795080008518E-2</v>
      </c>
    </row>
    <row r="7" spans="1:13" x14ac:dyDescent="0.2">
      <c r="B7">
        <v>3.4689999999999999</v>
      </c>
      <c r="C7">
        <v>5</v>
      </c>
      <c r="D7">
        <f t="shared" si="0"/>
        <v>3.5314999999999999</v>
      </c>
      <c r="E7">
        <f t="shared" si="1"/>
        <v>0.73399999999999999</v>
      </c>
      <c r="F7">
        <f t="shared" si="2"/>
        <v>7.4999999999999997E-2</v>
      </c>
      <c r="G7">
        <f t="shared" si="3"/>
        <v>0.12658227848101261</v>
      </c>
      <c r="H7">
        <f t="shared" si="4"/>
        <v>7.0085103481012614E-2</v>
      </c>
      <c r="I7">
        <f t="shared" si="5"/>
        <v>9.3332555562039232E-2</v>
      </c>
    </row>
    <row r="8" spans="1:13" x14ac:dyDescent="0.2">
      <c r="B8">
        <v>3.5939999999999999</v>
      </c>
      <c r="C8">
        <v>6</v>
      </c>
      <c r="D8">
        <f t="shared" si="0"/>
        <v>3.65</v>
      </c>
      <c r="E8">
        <f t="shared" si="1"/>
        <v>0.85250000000000004</v>
      </c>
      <c r="F8">
        <f t="shared" si="2"/>
        <v>0.09</v>
      </c>
      <c r="G8">
        <f t="shared" si="3"/>
        <v>0.13824884792626752</v>
      </c>
      <c r="H8">
        <f t="shared" si="4"/>
        <v>8.1751672926267518E-2</v>
      </c>
      <c r="I8">
        <f t="shared" si="5"/>
        <v>9.1660746061437606E-2</v>
      </c>
    </row>
    <row r="9" spans="1:13" x14ac:dyDescent="0.2">
      <c r="B9">
        <v>3.706</v>
      </c>
      <c r="C9">
        <v>7</v>
      </c>
      <c r="D9">
        <f t="shared" si="0"/>
        <v>3.7584999999999997</v>
      </c>
      <c r="E9">
        <f t="shared" si="1"/>
        <v>0.96099999999999985</v>
      </c>
      <c r="F9">
        <f t="shared" si="2"/>
        <v>0.105</v>
      </c>
      <c r="G9">
        <f t="shared" si="3"/>
        <v>0.14851485148514854</v>
      </c>
      <c r="H9">
        <f t="shared" si="4"/>
        <v>9.2017676485148539E-2</v>
      </c>
      <c r="I9">
        <f t="shared" si="5"/>
        <v>9.7288640428669512E-2</v>
      </c>
    </row>
    <row r="10" spans="1:13" x14ac:dyDescent="0.2">
      <c r="B10">
        <v>3.8109999999999999</v>
      </c>
      <c r="C10">
        <v>8</v>
      </c>
      <c r="D10">
        <f t="shared" si="0"/>
        <v>3.8594999999999997</v>
      </c>
      <c r="E10">
        <f t="shared" si="1"/>
        <v>1.0619999999999998</v>
      </c>
      <c r="F10">
        <f t="shared" si="2"/>
        <v>0.12</v>
      </c>
      <c r="G10">
        <f t="shared" si="3"/>
        <v>0.15873015873015883</v>
      </c>
      <c r="H10">
        <f t="shared" si="4"/>
        <v>0.10223298373015884</v>
      </c>
      <c r="I10">
        <f t="shared" si="5"/>
        <v>9.1418625082157062E-2</v>
      </c>
    </row>
    <row r="11" spans="1:13" x14ac:dyDescent="0.2">
      <c r="B11">
        <v>3.9079999999999999</v>
      </c>
      <c r="C11">
        <v>9</v>
      </c>
      <c r="D11">
        <f t="shared" si="0"/>
        <v>3.9539999999999997</v>
      </c>
      <c r="E11">
        <f t="shared" si="1"/>
        <v>1.1564999999999999</v>
      </c>
      <c r="F11">
        <f t="shared" si="2"/>
        <v>0.13500000000000001</v>
      </c>
      <c r="G11">
        <f t="shared" si="3"/>
        <v>0.16759776536312807</v>
      </c>
      <c r="H11">
        <f t="shared" si="4"/>
        <v>0.11110059036312807</v>
      </c>
      <c r="I11">
        <f t="shared" si="5"/>
        <v>9.6443726871372593E-2</v>
      </c>
    </row>
    <row r="12" spans="1:13" x14ac:dyDescent="0.2">
      <c r="B12">
        <v>4</v>
      </c>
      <c r="C12">
        <v>10</v>
      </c>
      <c r="D12">
        <f t="shared" si="0"/>
        <v>4.0434999999999999</v>
      </c>
      <c r="E12">
        <f t="shared" si="1"/>
        <v>1.246</v>
      </c>
      <c r="F12">
        <f t="shared" si="2"/>
        <v>0.15</v>
      </c>
      <c r="G12">
        <f t="shared" si="3"/>
        <v>0.17647058823529435</v>
      </c>
      <c r="H12">
        <f t="shared" si="4"/>
        <v>0.11997341323529435</v>
      </c>
      <c r="I12">
        <f t="shared" si="5"/>
        <v>0.10016778103321571</v>
      </c>
    </row>
    <row r="13" spans="1:13" x14ac:dyDescent="0.2">
      <c r="B13">
        <v>4.0869999999999997</v>
      </c>
      <c r="C13">
        <v>11</v>
      </c>
      <c r="D13">
        <f t="shared" si="0"/>
        <v>4.1284999999999998</v>
      </c>
      <c r="E13">
        <f t="shared" si="1"/>
        <v>1.331</v>
      </c>
      <c r="F13">
        <f t="shared" si="2"/>
        <v>0.16500000000000001</v>
      </c>
      <c r="G13">
        <f t="shared" si="3"/>
        <v>0.18518518518518409</v>
      </c>
      <c r="H13">
        <f t="shared" si="4"/>
        <v>0.12868801018518411</v>
      </c>
      <c r="I13">
        <f t="shared" si="5"/>
        <v>8.5813338825419846E-2</v>
      </c>
    </row>
    <row r="14" spans="1:13" x14ac:dyDescent="0.2">
      <c r="B14">
        <v>4.17</v>
      </c>
      <c r="C14">
        <v>12</v>
      </c>
      <c r="D14">
        <f t="shared" si="0"/>
        <v>4.2095000000000002</v>
      </c>
      <c r="E14">
        <f t="shared" si="1"/>
        <v>1.4120000000000004</v>
      </c>
      <c r="F14">
        <f t="shared" si="2"/>
        <v>0.18</v>
      </c>
      <c r="G14">
        <f t="shared" si="3"/>
        <v>0.19230769230769396</v>
      </c>
      <c r="H14">
        <f t="shared" si="4"/>
        <v>0.13581051730769395</v>
      </c>
      <c r="I14">
        <f t="shared" si="5"/>
        <v>9.737098344690398E-2</v>
      </c>
    </row>
    <row r="15" spans="1:13" x14ac:dyDescent="0.2">
      <c r="B15">
        <v>4.2489999999999997</v>
      </c>
      <c r="C15">
        <v>13</v>
      </c>
      <c r="D15">
        <f t="shared" si="0"/>
        <v>4.2874999999999996</v>
      </c>
      <c r="E15">
        <f t="shared" si="1"/>
        <v>1.4899999999999998</v>
      </c>
      <c r="F15">
        <f t="shared" si="2"/>
        <v>0.19500000000000001</v>
      </c>
      <c r="G15">
        <f t="shared" si="3"/>
        <v>0.19999999999999934</v>
      </c>
      <c r="H15">
        <f t="shared" si="4"/>
        <v>0.14350282499999933</v>
      </c>
      <c r="I15">
        <f t="shared" si="5"/>
        <v>0.10822510822511691</v>
      </c>
    </row>
    <row r="16" spans="1:13" x14ac:dyDescent="0.2">
      <c r="B16">
        <v>4.3259999999999996</v>
      </c>
      <c r="C16">
        <v>14</v>
      </c>
      <c r="D16">
        <f t="shared" si="0"/>
        <v>4.3624999999999998</v>
      </c>
      <c r="E16">
        <f t="shared" si="1"/>
        <v>1.5649999999999999</v>
      </c>
      <c r="F16">
        <f t="shared" si="2"/>
        <v>0.21</v>
      </c>
      <c r="G16">
        <f t="shared" si="3"/>
        <v>0.20833333333333334</v>
      </c>
      <c r="H16">
        <f t="shared" si="4"/>
        <v>0.15183615833333336</v>
      </c>
      <c r="I16">
        <f t="shared" si="5"/>
        <v>8.153946510109375E-2</v>
      </c>
    </row>
    <row r="17" spans="2:9" x14ac:dyDescent="0.2">
      <c r="B17">
        <v>4.399</v>
      </c>
      <c r="C17">
        <v>15</v>
      </c>
      <c r="D17">
        <f t="shared" si="0"/>
        <v>4.4344999999999999</v>
      </c>
      <c r="E17">
        <f t="shared" si="1"/>
        <v>1.637</v>
      </c>
      <c r="F17">
        <f t="shared" si="2"/>
        <v>0.22500000000000001</v>
      </c>
      <c r="G17">
        <f t="shared" si="3"/>
        <v>0.21428571428571322</v>
      </c>
      <c r="H17">
        <f t="shared" si="4"/>
        <v>0.15778853928571324</v>
      </c>
      <c r="I17">
        <f t="shared" si="5"/>
        <v>0.11178180192267008</v>
      </c>
    </row>
    <row r="18" spans="2:9" x14ac:dyDescent="0.2">
      <c r="B18">
        <v>4.47</v>
      </c>
      <c r="C18">
        <v>16</v>
      </c>
      <c r="D18">
        <f t="shared" si="0"/>
        <v>4.5045000000000002</v>
      </c>
      <c r="E18">
        <f t="shared" si="1"/>
        <v>1.7070000000000003</v>
      </c>
      <c r="F18">
        <f t="shared" si="2"/>
        <v>0.24</v>
      </c>
      <c r="G18">
        <f t="shared" si="3"/>
        <v>0.22222222222222276</v>
      </c>
      <c r="H18">
        <f t="shared" si="4"/>
        <v>0.16572504722222275</v>
      </c>
      <c r="I18">
        <f t="shared" si="5"/>
        <v>9.8339295153091269E-2</v>
      </c>
    </row>
    <row r="19" spans="2:9" x14ac:dyDescent="0.2">
      <c r="B19">
        <v>4.5389999999999997</v>
      </c>
      <c r="C19">
        <v>17</v>
      </c>
      <c r="D19">
        <f t="shared" si="0"/>
        <v>4.5720000000000001</v>
      </c>
      <c r="E19">
        <f t="shared" si="1"/>
        <v>1.7745000000000002</v>
      </c>
      <c r="F19">
        <f t="shared" si="2"/>
        <v>0.255</v>
      </c>
      <c r="G19">
        <f t="shared" si="3"/>
        <v>0.22900763358778606</v>
      </c>
      <c r="H19">
        <f t="shared" si="4"/>
        <v>0.17251045858778608</v>
      </c>
      <c r="I19">
        <f t="shared" si="5"/>
        <v>8.1323733518428337E-2</v>
      </c>
    </row>
    <row r="20" spans="2:9" x14ac:dyDescent="0.2">
      <c r="B20">
        <v>4.6050000000000004</v>
      </c>
      <c r="C20">
        <v>18</v>
      </c>
      <c r="D20">
        <f t="shared" si="0"/>
        <v>4.6375000000000002</v>
      </c>
      <c r="E20">
        <f t="shared" si="1"/>
        <v>1.8400000000000003</v>
      </c>
      <c r="F20">
        <f t="shared" si="2"/>
        <v>0.27</v>
      </c>
      <c r="G20">
        <f t="shared" si="3"/>
        <v>0.23437500000000239</v>
      </c>
      <c r="H20">
        <f t="shared" si="4"/>
        <v>0.17787782500000238</v>
      </c>
      <c r="I20">
        <f t="shared" si="5"/>
        <v>0.11631513647637784</v>
      </c>
    </row>
    <row r="21" spans="2:9" x14ac:dyDescent="0.2">
      <c r="B21">
        <v>4.67</v>
      </c>
      <c r="C21">
        <v>19</v>
      </c>
      <c r="D21">
        <f t="shared" si="0"/>
        <v>4.7014999999999993</v>
      </c>
      <c r="E21">
        <f t="shared" si="1"/>
        <v>1.9039999999999995</v>
      </c>
      <c r="F21">
        <f t="shared" si="2"/>
        <v>0.28499999999999998</v>
      </c>
      <c r="G21">
        <f t="shared" si="3"/>
        <v>0.24193548387096689</v>
      </c>
      <c r="H21">
        <f t="shared" si="4"/>
        <v>0.18543830887096691</v>
      </c>
      <c r="I21">
        <f t="shared" si="5"/>
        <v>9.5212705183382734E-2</v>
      </c>
    </row>
    <row r="22" spans="2:9" x14ac:dyDescent="0.2">
      <c r="B22">
        <v>4.7329999999999997</v>
      </c>
      <c r="C22">
        <v>20</v>
      </c>
      <c r="D22">
        <f t="shared" si="0"/>
        <v>4.7634999999999996</v>
      </c>
      <c r="E22">
        <f t="shared" si="1"/>
        <v>1.9659999999999997</v>
      </c>
      <c r="F22">
        <f t="shared" si="2"/>
        <v>0.3</v>
      </c>
      <c r="G22">
        <f t="shared" si="3"/>
        <v>0.24793388429751997</v>
      </c>
      <c r="H22">
        <f t="shared" si="4"/>
        <v>0.19143670929751999</v>
      </c>
      <c r="I22">
        <f t="shared" si="5"/>
        <v>6.8310754731396681E-2</v>
      </c>
    </row>
    <row r="23" spans="2:9" x14ac:dyDescent="0.2">
      <c r="B23">
        <v>4.7939999999999996</v>
      </c>
      <c r="C23">
        <v>21</v>
      </c>
      <c r="D23">
        <f t="shared" si="0"/>
        <v>4.8239999999999998</v>
      </c>
      <c r="E23">
        <f t="shared" si="1"/>
        <v>2.0265</v>
      </c>
      <c r="F23">
        <f t="shared" si="2"/>
        <v>0.315</v>
      </c>
      <c r="G23">
        <f t="shared" si="3"/>
        <v>0.25210084033613517</v>
      </c>
      <c r="H23">
        <f t="shared" si="4"/>
        <v>0.19560366533613516</v>
      </c>
      <c r="I23">
        <f t="shared" si="5"/>
        <v>0.10866415531728682</v>
      </c>
    </row>
    <row r="24" spans="2:9" x14ac:dyDescent="0.2">
      <c r="B24">
        <v>4.8540000000000001</v>
      </c>
      <c r="C24">
        <v>22</v>
      </c>
      <c r="D24">
        <f t="shared" si="0"/>
        <v>4.8834999999999997</v>
      </c>
      <c r="E24">
        <f t="shared" si="1"/>
        <v>2.0859999999999999</v>
      </c>
      <c r="F24">
        <f t="shared" si="2"/>
        <v>0.33</v>
      </c>
      <c r="G24">
        <f t="shared" si="3"/>
        <v>0.25862068965517243</v>
      </c>
      <c r="H24">
        <f t="shared" si="4"/>
        <v>0.20212351465517242</v>
      </c>
      <c r="I24">
        <f t="shared" si="5"/>
        <v>0.11637349167026551</v>
      </c>
    </row>
    <row r="25" spans="2:9" x14ac:dyDescent="0.2">
      <c r="B25">
        <v>4.9130000000000003</v>
      </c>
      <c r="C25">
        <v>23</v>
      </c>
      <c r="D25">
        <f t="shared" si="0"/>
        <v>4.9414999999999996</v>
      </c>
      <c r="E25">
        <f t="shared" si="1"/>
        <v>2.1439999999999997</v>
      </c>
      <c r="F25">
        <f t="shared" si="2"/>
        <v>0.34499999999999997</v>
      </c>
      <c r="G25">
        <f t="shared" si="3"/>
        <v>0.26548672566371811</v>
      </c>
      <c r="H25">
        <f t="shared" si="4"/>
        <v>0.2089895506637181</v>
      </c>
      <c r="I25">
        <f t="shared" si="5"/>
        <v>8.3921835202646053E-2</v>
      </c>
    </row>
    <row r="26" spans="2:9" x14ac:dyDescent="0.2">
      <c r="B26">
        <v>4.97</v>
      </c>
      <c r="C26">
        <v>24</v>
      </c>
      <c r="D26">
        <f t="shared" si="0"/>
        <v>4.9979999999999993</v>
      </c>
      <c r="E26">
        <f t="shared" si="1"/>
        <v>2.2004999999999995</v>
      </c>
      <c r="F26">
        <f t="shared" si="2"/>
        <v>0.36</v>
      </c>
      <c r="G26">
        <f t="shared" si="3"/>
        <v>0.2702702702702689</v>
      </c>
      <c r="H26">
        <f t="shared" si="4"/>
        <v>0.21377309527026889</v>
      </c>
      <c r="I26">
        <f t="shared" si="5"/>
        <v>8.8555134426643436E-2</v>
      </c>
    </row>
    <row r="27" spans="2:9" x14ac:dyDescent="0.2">
      <c r="B27">
        <v>5.0259999999999998</v>
      </c>
      <c r="C27">
        <v>25</v>
      </c>
      <c r="D27">
        <f t="shared" si="0"/>
        <v>5.0534999999999997</v>
      </c>
      <c r="E27">
        <f t="shared" si="1"/>
        <v>2.2559999999999998</v>
      </c>
      <c r="F27">
        <f t="shared" si="2"/>
        <v>0.375</v>
      </c>
      <c r="G27">
        <f t="shared" si="3"/>
        <v>0.27522935779816093</v>
      </c>
      <c r="H27">
        <f t="shared" si="4"/>
        <v>0.21873218279816092</v>
      </c>
      <c r="I27">
        <f t="shared" si="5"/>
        <v>9.353589050076315E-2</v>
      </c>
    </row>
    <row r="28" spans="2:9" x14ac:dyDescent="0.2">
      <c r="B28">
        <v>5.0810000000000004</v>
      </c>
      <c r="C28">
        <v>26</v>
      </c>
      <c r="D28">
        <f t="shared" si="0"/>
        <v>5.1080000000000005</v>
      </c>
      <c r="E28">
        <f t="shared" si="1"/>
        <v>2.3105000000000007</v>
      </c>
      <c r="F28">
        <f t="shared" si="2"/>
        <v>0.39</v>
      </c>
      <c r="G28">
        <f t="shared" si="3"/>
        <v>0.28037383177570296</v>
      </c>
      <c r="H28">
        <f t="shared" si="4"/>
        <v>0.22387665677570295</v>
      </c>
      <c r="I28">
        <f t="shared" si="5"/>
        <v>0.14977234603401865</v>
      </c>
    </row>
    <row r="29" spans="2:9" x14ac:dyDescent="0.2">
      <c r="B29">
        <v>5.1349999999999998</v>
      </c>
      <c r="C29">
        <v>27</v>
      </c>
      <c r="D29">
        <f t="shared" si="0"/>
        <v>5.1615000000000002</v>
      </c>
      <c r="E29">
        <f t="shared" si="1"/>
        <v>2.3640000000000003</v>
      </c>
      <c r="F29">
        <f t="shared" si="2"/>
        <v>0.40500000000000003</v>
      </c>
      <c r="G29">
        <f t="shared" si="3"/>
        <v>0.28846153846153988</v>
      </c>
      <c r="H29">
        <f t="shared" si="4"/>
        <v>0.23196436346153987</v>
      </c>
      <c r="I29">
        <f t="shared" si="5"/>
        <v>0.10671903013741511</v>
      </c>
    </row>
    <row r="30" spans="2:9" x14ac:dyDescent="0.2">
      <c r="B30">
        <v>5.1879999999999997</v>
      </c>
      <c r="C30">
        <v>28</v>
      </c>
      <c r="D30">
        <f t="shared" si="0"/>
        <v>5.2134999999999998</v>
      </c>
      <c r="E30">
        <f t="shared" si="1"/>
        <v>2.4159999999999999</v>
      </c>
      <c r="F30">
        <f t="shared" si="2"/>
        <v>0.42</v>
      </c>
      <c r="G30">
        <f t="shared" si="3"/>
        <v>0.29411764705882287</v>
      </c>
      <c r="H30">
        <f t="shared" si="4"/>
        <v>0.23762047205882286</v>
      </c>
      <c r="I30">
        <f t="shared" si="5"/>
        <v>5.7099135519158357E-2</v>
      </c>
    </row>
    <row r="31" spans="2:9" x14ac:dyDescent="0.2">
      <c r="B31">
        <v>5.2389999999999999</v>
      </c>
      <c r="C31">
        <v>29</v>
      </c>
      <c r="D31">
        <f t="shared" si="0"/>
        <v>5.2645</v>
      </c>
      <c r="E31">
        <f t="shared" si="1"/>
        <v>2.4670000000000001</v>
      </c>
      <c r="F31">
        <f t="shared" si="2"/>
        <v>0.435</v>
      </c>
      <c r="G31">
        <f t="shared" si="3"/>
        <v>0.29702970297029996</v>
      </c>
      <c r="H31">
        <f t="shared" si="4"/>
        <v>0.24053252797029995</v>
      </c>
      <c r="I31">
        <f t="shared" si="5"/>
        <v>0.11765882470593586</v>
      </c>
    </row>
    <row r="32" spans="2:9" x14ac:dyDescent="0.2">
      <c r="B32">
        <v>5.29</v>
      </c>
      <c r="C32">
        <v>30</v>
      </c>
      <c r="D32">
        <f t="shared" si="0"/>
        <v>5.3149999999999995</v>
      </c>
      <c r="E32">
        <f t="shared" si="1"/>
        <v>2.5174999999999996</v>
      </c>
      <c r="F32">
        <f t="shared" si="2"/>
        <v>0.45</v>
      </c>
      <c r="G32">
        <f t="shared" si="3"/>
        <v>0.30303030303030271</v>
      </c>
      <c r="H32">
        <f t="shared" si="4"/>
        <v>0.2465331280303027</v>
      </c>
      <c r="I32">
        <f t="shared" si="5"/>
        <v>6.1842918985718587E-2</v>
      </c>
    </row>
    <row r="33" spans="2:9" x14ac:dyDescent="0.2">
      <c r="B33">
        <v>5.34</v>
      </c>
      <c r="C33">
        <v>31</v>
      </c>
      <c r="D33">
        <f t="shared" si="0"/>
        <v>5.3644999999999996</v>
      </c>
      <c r="E33">
        <f t="shared" si="1"/>
        <v>2.5669999999999997</v>
      </c>
      <c r="F33">
        <f t="shared" si="2"/>
        <v>0.46500000000000002</v>
      </c>
      <c r="G33">
        <f t="shared" si="3"/>
        <v>0.30612244897958862</v>
      </c>
      <c r="H33">
        <f t="shared" si="4"/>
        <v>0.24962527397958861</v>
      </c>
      <c r="I33">
        <f t="shared" si="5"/>
        <v>6.4406153793409332E-2</v>
      </c>
    </row>
    <row r="34" spans="2:9" x14ac:dyDescent="0.2">
      <c r="B34">
        <v>5.3890000000000002</v>
      </c>
      <c r="C34">
        <v>32</v>
      </c>
      <c r="D34">
        <f t="shared" si="0"/>
        <v>5.4135</v>
      </c>
      <c r="E34">
        <f t="shared" si="1"/>
        <v>2.6160000000000001</v>
      </c>
      <c r="F34">
        <f t="shared" si="2"/>
        <v>0.48</v>
      </c>
      <c r="G34">
        <f t="shared" si="3"/>
        <v>0.30927835051546571</v>
      </c>
      <c r="H34">
        <f>G34-0.056497175</f>
        <v>0.25278117551546569</v>
      </c>
      <c r="I34">
        <f t="shared" si="5"/>
        <v>0.1328800646682253</v>
      </c>
    </row>
    <row r="35" spans="2:9" x14ac:dyDescent="0.2">
      <c r="B35">
        <v>5.4379999999999997</v>
      </c>
      <c r="C35">
        <v>33</v>
      </c>
      <c r="D35">
        <f t="shared" si="0"/>
        <v>5.4619999999999997</v>
      </c>
      <c r="E35">
        <f t="shared" si="1"/>
        <v>2.6644999999999999</v>
      </c>
      <c r="F35">
        <f t="shared" si="2"/>
        <v>0.495</v>
      </c>
      <c r="G35">
        <f t="shared" si="3"/>
        <v>0.31578947368420868</v>
      </c>
      <c r="H35">
        <f t="shared" si="4"/>
        <v>0.25929229868420867</v>
      </c>
      <c r="I35">
        <f t="shared" si="5"/>
        <v>0.14148273910587539</v>
      </c>
    </row>
    <row r="36" spans="2:9" x14ac:dyDescent="0.2">
      <c r="B36">
        <v>5.4859999999999998</v>
      </c>
      <c r="C36">
        <v>34</v>
      </c>
      <c r="D36">
        <f>(B37+B36)/2</f>
        <v>5.5095000000000001</v>
      </c>
      <c r="E36">
        <f>D36-2.7975</f>
        <v>2.7120000000000002</v>
      </c>
      <c r="F36">
        <f>(C36*1.5)/100</f>
        <v>0.51</v>
      </c>
      <c r="G36">
        <f>(F37-F36)/(D37-D36)</f>
        <v>0.3225806451612907</v>
      </c>
      <c r="H36">
        <f t="shared" si="4"/>
        <v>0.26608347016129069</v>
      </c>
      <c r="I36">
        <f>(G37-G36)/(B37-B36)</f>
        <v>7.4602369371209232E-2</v>
      </c>
    </row>
    <row r="37" spans="2:9" x14ac:dyDescent="0.2">
      <c r="B37">
        <v>5.5330000000000004</v>
      </c>
      <c r="C37">
        <v>35</v>
      </c>
      <c r="D37">
        <f t="shared" ref="D37:D58" si="6">(B38+B37)/2</f>
        <v>5.556</v>
      </c>
      <c r="E37">
        <f t="shared" si="1"/>
        <v>2.7585000000000002</v>
      </c>
      <c r="F37">
        <f t="shared" ref="F37:F58" si="7">(C37*1.5)/100</f>
        <v>0.52500000000000002</v>
      </c>
      <c r="G37">
        <f t="shared" ref="G37:G58" si="8">(F38-F37)/(D38-D37)</f>
        <v>0.32608695652173758</v>
      </c>
      <c r="H37">
        <f t="shared" si="4"/>
        <v>0.26958978152173757</v>
      </c>
      <c r="I37">
        <f t="shared" ref="I37:I58" si="9">(G38-G37)/(B38-B37)</f>
        <v>7.7899416273803562E-2</v>
      </c>
    </row>
    <row r="38" spans="2:9" x14ac:dyDescent="0.2">
      <c r="B38">
        <v>5.5789999999999997</v>
      </c>
      <c r="C38">
        <v>36</v>
      </c>
      <c r="D38">
        <f t="shared" si="6"/>
        <v>5.6020000000000003</v>
      </c>
      <c r="E38">
        <f t="shared" si="1"/>
        <v>2.8045000000000004</v>
      </c>
      <c r="F38">
        <f t="shared" si="7"/>
        <v>0.54</v>
      </c>
      <c r="G38">
        <f t="shared" si="8"/>
        <v>0.3296703296703325</v>
      </c>
      <c r="H38">
        <f t="shared" si="4"/>
        <v>0.27317315467033249</v>
      </c>
      <c r="I38">
        <f t="shared" si="9"/>
        <v>0.16105047858819546</v>
      </c>
    </row>
    <row r="39" spans="2:9" x14ac:dyDescent="0.2">
      <c r="B39">
        <v>5.625</v>
      </c>
      <c r="C39">
        <v>37</v>
      </c>
      <c r="D39">
        <f t="shared" si="6"/>
        <v>5.6475</v>
      </c>
      <c r="E39">
        <f t="shared" si="1"/>
        <v>2.85</v>
      </c>
      <c r="F39">
        <f t="shared" si="7"/>
        <v>0.55500000000000005</v>
      </c>
      <c r="G39">
        <f t="shared" si="8"/>
        <v>0.33707865168538953</v>
      </c>
      <c r="H39">
        <f t="shared" si="4"/>
        <v>0.28058147668538952</v>
      </c>
      <c r="I39">
        <f t="shared" si="9"/>
        <v>8.5120871637731521E-2</v>
      </c>
    </row>
    <row r="40" spans="2:9" x14ac:dyDescent="0.2">
      <c r="B40">
        <v>5.67</v>
      </c>
      <c r="C40">
        <v>38</v>
      </c>
      <c r="D40">
        <f t="shared" si="6"/>
        <v>5.6920000000000002</v>
      </c>
      <c r="E40">
        <f t="shared" si="1"/>
        <v>2.8945000000000003</v>
      </c>
      <c r="F40">
        <f t="shared" si="7"/>
        <v>0.56999999999999995</v>
      </c>
      <c r="G40">
        <f t="shared" si="8"/>
        <v>0.34090909090908744</v>
      </c>
      <c r="H40">
        <f t="shared" si="4"/>
        <v>0.28441191590908743</v>
      </c>
      <c r="I40">
        <f t="shared" si="9"/>
        <v>3.1288103421254066E-13</v>
      </c>
    </row>
    <row r="41" spans="2:9" x14ac:dyDescent="0.2">
      <c r="B41">
        <v>5.7140000000000004</v>
      </c>
      <c r="C41">
        <v>39</v>
      </c>
      <c r="D41">
        <f t="shared" si="6"/>
        <v>5.7360000000000007</v>
      </c>
      <c r="E41">
        <f t="shared" si="1"/>
        <v>2.9385000000000008</v>
      </c>
      <c r="F41">
        <f t="shared" si="7"/>
        <v>0.58499999999999996</v>
      </c>
      <c r="G41">
        <f t="shared" si="8"/>
        <v>0.34090909090910121</v>
      </c>
      <c r="H41">
        <f t="shared" si="4"/>
        <v>0.2844119159091012</v>
      </c>
      <c r="I41">
        <f t="shared" si="9"/>
        <v>8.9056711313560882E-2</v>
      </c>
    </row>
    <row r="42" spans="2:9" x14ac:dyDescent="0.2">
      <c r="B42">
        <v>5.758</v>
      </c>
      <c r="C42">
        <v>40</v>
      </c>
      <c r="D42">
        <f t="shared" si="6"/>
        <v>5.7799999999999994</v>
      </c>
      <c r="E42">
        <f t="shared" si="1"/>
        <v>2.9824999999999995</v>
      </c>
      <c r="F42">
        <f t="shared" si="7"/>
        <v>0.6</v>
      </c>
      <c r="G42">
        <f t="shared" si="8"/>
        <v>0.34482758620689785</v>
      </c>
      <c r="H42">
        <f t="shared" si="4"/>
        <v>0.28833041120689784</v>
      </c>
      <c r="I42">
        <f t="shared" si="9"/>
        <v>0.18439977872016378</v>
      </c>
    </row>
    <row r="43" spans="2:9" x14ac:dyDescent="0.2">
      <c r="B43">
        <v>5.8019999999999996</v>
      </c>
      <c r="C43">
        <v>41</v>
      </c>
      <c r="D43">
        <f t="shared" si="6"/>
        <v>5.8234999999999992</v>
      </c>
      <c r="E43">
        <f t="shared" si="1"/>
        <v>3.0259999999999994</v>
      </c>
      <c r="F43">
        <f t="shared" si="7"/>
        <v>0.61499999999999999</v>
      </c>
      <c r="G43">
        <f t="shared" si="8"/>
        <v>0.35294117647058498</v>
      </c>
      <c r="H43">
        <f t="shared" si="4"/>
        <v>0.29644400147058497</v>
      </c>
      <c r="I43">
        <f t="shared" si="9"/>
        <v>9.7713504006373034E-2</v>
      </c>
    </row>
    <row r="44" spans="2:9" x14ac:dyDescent="0.2">
      <c r="B44">
        <v>5.8449999999999998</v>
      </c>
      <c r="C44">
        <v>42</v>
      </c>
      <c r="D44">
        <f t="shared" si="6"/>
        <v>5.8659999999999997</v>
      </c>
      <c r="E44">
        <f t="shared" si="1"/>
        <v>3.0684999999999998</v>
      </c>
      <c r="F44">
        <f t="shared" si="7"/>
        <v>0.63</v>
      </c>
      <c r="G44">
        <f t="shared" si="8"/>
        <v>0.35714285714285904</v>
      </c>
      <c r="H44">
        <f t="shared" si="4"/>
        <v>0.30064568214285903</v>
      </c>
      <c r="I44">
        <f t="shared" si="9"/>
        <v>-1.7975039446312136E-13</v>
      </c>
    </row>
    <row r="45" spans="2:9" x14ac:dyDescent="0.2">
      <c r="B45">
        <v>5.8869999999999996</v>
      </c>
      <c r="C45">
        <v>43</v>
      </c>
      <c r="D45">
        <f t="shared" si="6"/>
        <v>5.9079999999999995</v>
      </c>
      <c r="E45">
        <f t="shared" si="1"/>
        <v>3.1104999999999996</v>
      </c>
      <c r="F45">
        <f t="shared" si="7"/>
        <v>0.64500000000000002</v>
      </c>
      <c r="G45">
        <f t="shared" si="8"/>
        <v>0.35714285714285149</v>
      </c>
      <c r="H45">
        <f t="shared" si="4"/>
        <v>0.30064568214285148</v>
      </c>
      <c r="I45">
        <f t="shared" si="9"/>
        <v>0.10245061880185853</v>
      </c>
    </row>
    <row r="46" spans="2:9" x14ac:dyDescent="0.2">
      <c r="B46">
        <v>5.9290000000000003</v>
      </c>
      <c r="C46">
        <v>44</v>
      </c>
      <c r="D46">
        <f t="shared" si="6"/>
        <v>5.95</v>
      </c>
      <c r="E46">
        <f t="shared" si="1"/>
        <v>3.1525000000000003</v>
      </c>
      <c r="F46">
        <f t="shared" si="7"/>
        <v>0.66</v>
      </c>
      <c r="G46">
        <f t="shared" si="8"/>
        <v>0.36144578313252962</v>
      </c>
      <c r="H46">
        <f t="shared" si="4"/>
        <v>0.30494860813252961</v>
      </c>
      <c r="I46">
        <f t="shared" si="9"/>
        <v>0.21249017232953818</v>
      </c>
    </row>
    <row r="47" spans="2:9" x14ac:dyDescent="0.2">
      <c r="B47">
        <v>5.9710000000000001</v>
      </c>
      <c r="C47">
        <v>45</v>
      </c>
      <c r="D47">
        <f t="shared" si="6"/>
        <v>5.9915000000000003</v>
      </c>
      <c r="E47">
        <f t="shared" si="1"/>
        <v>3.1940000000000004</v>
      </c>
      <c r="F47">
        <f t="shared" si="7"/>
        <v>0.67500000000000004</v>
      </c>
      <c r="G47">
        <f t="shared" si="8"/>
        <v>0.37037037037037018</v>
      </c>
      <c r="H47">
        <f t="shared" si="4"/>
        <v>0.31387319537037017</v>
      </c>
      <c r="I47">
        <f t="shared" si="9"/>
        <v>0.11291779584483419</v>
      </c>
    </row>
    <row r="48" spans="2:9" x14ac:dyDescent="0.2">
      <c r="B48">
        <v>6.0119999999999996</v>
      </c>
      <c r="C48">
        <v>46</v>
      </c>
      <c r="D48">
        <f t="shared" si="6"/>
        <v>6.032</v>
      </c>
      <c r="E48">
        <f t="shared" si="1"/>
        <v>3.2345000000000002</v>
      </c>
      <c r="F48">
        <f t="shared" si="7"/>
        <v>0.69</v>
      </c>
      <c r="G48">
        <f t="shared" si="8"/>
        <v>0.37500000000000833</v>
      </c>
      <c r="H48">
        <f t="shared" si="4"/>
        <v>0.31850282500000832</v>
      </c>
      <c r="I48">
        <f t="shared" si="9"/>
        <v>-4.1633363423443335E-13</v>
      </c>
    </row>
    <row r="49" spans="2:9" x14ac:dyDescent="0.2">
      <c r="B49">
        <v>6.0519999999999996</v>
      </c>
      <c r="C49">
        <v>47</v>
      </c>
      <c r="D49">
        <f t="shared" si="6"/>
        <v>6.0719999999999992</v>
      </c>
      <c r="E49">
        <f t="shared" si="1"/>
        <v>3.2744999999999993</v>
      </c>
      <c r="F49">
        <f t="shared" si="7"/>
        <v>0.70499999999999996</v>
      </c>
      <c r="G49">
        <f t="shared" si="8"/>
        <v>0.37499999999999167</v>
      </c>
      <c r="H49">
        <f t="shared" si="4"/>
        <v>0.31850282499999166</v>
      </c>
      <c r="I49">
        <f t="shared" si="9"/>
        <v>0.11867088607609005</v>
      </c>
    </row>
    <row r="50" spans="2:9" x14ac:dyDescent="0.2">
      <c r="B50">
        <v>6.0919999999999996</v>
      </c>
      <c r="C50">
        <v>48</v>
      </c>
      <c r="D50">
        <f t="shared" si="6"/>
        <v>6.1120000000000001</v>
      </c>
      <c r="E50">
        <f t="shared" si="1"/>
        <v>3.3145000000000002</v>
      </c>
      <c r="F50">
        <f t="shared" si="7"/>
        <v>0.72</v>
      </c>
      <c r="G50">
        <f t="shared" si="8"/>
        <v>0.37974683544303528</v>
      </c>
      <c r="H50">
        <f t="shared" si="4"/>
        <v>0.32324966044303527</v>
      </c>
      <c r="I50">
        <f t="shared" si="9"/>
        <v>0.12171372930881569</v>
      </c>
    </row>
    <row r="51" spans="2:9" x14ac:dyDescent="0.2">
      <c r="B51">
        <v>6.1319999999999997</v>
      </c>
      <c r="C51">
        <v>49</v>
      </c>
      <c r="D51">
        <f t="shared" si="6"/>
        <v>6.1515000000000004</v>
      </c>
      <c r="E51">
        <f t="shared" si="1"/>
        <v>3.3540000000000005</v>
      </c>
      <c r="F51">
        <f t="shared" si="7"/>
        <v>0.73499999999999999</v>
      </c>
      <c r="G51">
        <f t="shared" si="8"/>
        <v>0.38461538461538791</v>
      </c>
      <c r="H51">
        <f t="shared" si="4"/>
        <v>0.3281182096153879</v>
      </c>
      <c r="I51">
        <f t="shared" si="9"/>
        <v>0</v>
      </c>
    </row>
    <row r="52" spans="2:9" x14ac:dyDescent="0.2">
      <c r="B52">
        <v>6.1710000000000003</v>
      </c>
      <c r="C52">
        <v>50</v>
      </c>
      <c r="D52">
        <f t="shared" si="6"/>
        <v>6.1905000000000001</v>
      </c>
      <c r="E52">
        <f t="shared" si="1"/>
        <v>3.3930000000000002</v>
      </c>
      <c r="F52">
        <f t="shared" si="7"/>
        <v>0.75</v>
      </c>
      <c r="G52">
        <f t="shared" si="8"/>
        <v>0.38461538461538791</v>
      </c>
      <c r="H52">
        <f t="shared" si="4"/>
        <v>0.3281182096153879</v>
      </c>
      <c r="I52">
        <f t="shared" si="9"/>
        <v>0.12807705115390539</v>
      </c>
    </row>
    <row r="53" spans="2:9" x14ac:dyDescent="0.2">
      <c r="B53">
        <v>6.21</v>
      </c>
      <c r="C53">
        <v>51</v>
      </c>
      <c r="D53">
        <f t="shared" si="6"/>
        <v>6.2294999999999998</v>
      </c>
      <c r="E53">
        <f t="shared" si="1"/>
        <v>3.4319999999999999</v>
      </c>
      <c r="F53">
        <f t="shared" si="7"/>
        <v>0.76500000000000001</v>
      </c>
      <c r="G53">
        <f t="shared" si="8"/>
        <v>0.38961038961039018</v>
      </c>
      <c r="H53">
        <f t="shared" si="4"/>
        <v>0.33311321461039017</v>
      </c>
      <c r="I53">
        <f t="shared" si="9"/>
        <v>0.13144749986847917</v>
      </c>
    </row>
    <row r="54" spans="2:9" x14ac:dyDescent="0.2">
      <c r="B54">
        <v>6.2489999999999997</v>
      </c>
      <c r="C54">
        <v>52</v>
      </c>
      <c r="D54">
        <f t="shared" si="6"/>
        <v>6.2679999999999998</v>
      </c>
      <c r="E54">
        <f t="shared" si="1"/>
        <v>3.4704999999999999</v>
      </c>
      <c r="F54">
        <f t="shared" si="7"/>
        <v>0.78</v>
      </c>
      <c r="G54">
        <f t="shared" si="8"/>
        <v>0.39473684210526083</v>
      </c>
      <c r="H54">
        <f t="shared" si="4"/>
        <v>0.33823966710526082</v>
      </c>
      <c r="I54">
        <f t="shared" si="9"/>
        <v>0.13850415512457434</v>
      </c>
    </row>
    <row r="55" spans="2:9" x14ac:dyDescent="0.2">
      <c r="B55">
        <v>6.2869999999999999</v>
      </c>
      <c r="C55">
        <v>53</v>
      </c>
      <c r="D55">
        <f t="shared" si="6"/>
        <v>6.306</v>
      </c>
      <c r="E55">
        <f t="shared" si="1"/>
        <v>3.5085000000000002</v>
      </c>
      <c r="F55">
        <f t="shared" si="7"/>
        <v>0.79500000000000004</v>
      </c>
      <c r="G55">
        <f t="shared" si="8"/>
        <v>0.39999999999999469</v>
      </c>
      <c r="H55">
        <f t="shared" si="4"/>
        <v>0.34350282499999468</v>
      </c>
      <c r="I55">
        <f t="shared" si="9"/>
        <v>0.14224751066891148</v>
      </c>
    </row>
    <row r="56" spans="2:9" x14ac:dyDescent="0.2">
      <c r="B56">
        <v>6.3250000000000002</v>
      </c>
      <c r="C56">
        <v>54</v>
      </c>
      <c r="D56">
        <f t="shared" si="6"/>
        <v>6.3435000000000006</v>
      </c>
      <c r="E56">
        <f t="shared" si="1"/>
        <v>3.5460000000000007</v>
      </c>
      <c r="F56">
        <f t="shared" si="7"/>
        <v>0.81</v>
      </c>
      <c r="G56">
        <f t="shared" si="8"/>
        <v>0.40540540540541337</v>
      </c>
      <c r="H56">
        <f>G56-0.056497175</f>
        <v>0.34890823040541336</v>
      </c>
      <c r="I56">
        <f t="shared" si="9"/>
        <v>-4.4558951123469214E-13</v>
      </c>
    </row>
    <row r="57" spans="2:9" x14ac:dyDescent="0.2">
      <c r="B57">
        <v>6.3620000000000001</v>
      </c>
      <c r="C57">
        <v>55</v>
      </c>
      <c r="D57">
        <f t="shared" si="6"/>
        <v>6.3804999999999996</v>
      </c>
      <c r="E57">
        <f t="shared" si="1"/>
        <v>3.5829999999999997</v>
      </c>
      <c r="F57">
        <f t="shared" si="7"/>
        <v>0.82499999999999996</v>
      </c>
      <c r="G57">
        <f t="shared" si="8"/>
        <v>0.40540540540539688</v>
      </c>
      <c r="H57">
        <f t="shared" si="4"/>
        <v>0.34890823040539687</v>
      </c>
      <c r="I57">
        <f t="shared" si="9"/>
        <v>5.2660578600463618E-13</v>
      </c>
    </row>
    <row r="58" spans="2:9" x14ac:dyDescent="0.2">
      <c r="B58">
        <v>6.399</v>
      </c>
      <c r="C58">
        <v>56</v>
      </c>
      <c r="D58">
        <f t="shared" si="6"/>
        <v>6.4175000000000004</v>
      </c>
      <c r="E58">
        <f t="shared" si="1"/>
        <v>3.6200000000000006</v>
      </c>
      <c r="F58">
        <f t="shared" si="7"/>
        <v>0.84</v>
      </c>
      <c r="G58">
        <f t="shared" si="8"/>
        <v>0.40540540540541636</v>
      </c>
      <c r="H58">
        <f t="shared" si="4"/>
        <v>0.34890823040541635</v>
      </c>
      <c r="I58">
        <f t="shared" si="9"/>
        <v>0.1500945595721847</v>
      </c>
    </row>
    <row r="59" spans="2:9" x14ac:dyDescent="0.2">
      <c r="B59">
        <v>6.4359999999999999</v>
      </c>
      <c r="C59">
        <v>57</v>
      </c>
      <c r="D59">
        <f>(B60+B59)/2</f>
        <v>6.4544999999999995</v>
      </c>
      <c r="E59">
        <f>D59-2.7975</f>
        <v>3.6569999999999996</v>
      </c>
      <c r="F59">
        <f>(C59*1.5)/100</f>
        <v>0.85499999999999998</v>
      </c>
      <c r="G59">
        <f>(F60-F59)/(D60-D59)</f>
        <v>0.41095890410958719</v>
      </c>
      <c r="H59">
        <f t="shared" si="4"/>
        <v>0.35446172910958718</v>
      </c>
      <c r="I59">
        <f>(G60-G59)/(B60-B59)</f>
        <v>0.15426385289390129</v>
      </c>
    </row>
    <row r="60" spans="2:9" x14ac:dyDescent="0.2">
      <c r="B60">
        <v>6.4729999999999999</v>
      </c>
      <c r="C60">
        <v>58</v>
      </c>
      <c r="D60">
        <f t="shared" ref="D60:D76" si="10">(B61+B60)/2</f>
        <v>6.4909999999999997</v>
      </c>
      <c r="E60">
        <f t="shared" si="1"/>
        <v>3.6934999999999998</v>
      </c>
      <c r="F60">
        <f t="shared" ref="F60:F76" si="11">(C60*1.5)/100</f>
        <v>0.87</v>
      </c>
      <c r="G60">
        <f t="shared" ref="G60:G76" si="12">(F61-F60)/(D61-D60)</f>
        <v>0.41666666666666152</v>
      </c>
      <c r="H60">
        <f t="shared" si="4"/>
        <v>0.36016949166666151</v>
      </c>
      <c r="I60">
        <f t="shared" ref="I60:I76" si="13">(G61-G60)/(B61-B60)</f>
        <v>0.16301512780405622</v>
      </c>
    </row>
    <row r="61" spans="2:9" x14ac:dyDescent="0.2">
      <c r="B61">
        <v>6.5090000000000003</v>
      </c>
      <c r="C61">
        <v>59</v>
      </c>
      <c r="D61">
        <f t="shared" si="10"/>
        <v>6.5270000000000001</v>
      </c>
      <c r="E61">
        <f t="shared" si="1"/>
        <v>3.7295000000000003</v>
      </c>
      <c r="F61">
        <f t="shared" si="11"/>
        <v>0.88500000000000001</v>
      </c>
      <c r="G61">
        <f t="shared" si="12"/>
        <v>0.42253521126760762</v>
      </c>
      <c r="H61">
        <f t="shared" si="4"/>
        <v>0.36603803626760761</v>
      </c>
      <c r="I61">
        <f t="shared" si="13"/>
        <v>0.16767270288387945</v>
      </c>
    </row>
    <row r="62" spans="2:9" x14ac:dyDescent="0.2">
      <c r="B62">
        <v>6.5449999999999999</v>
      </c>
      <c r="C62">
        <v>60</v>
      </c>
      <c r="D62">
        <f t="shared" si="10"/>
        <v>6.5625</v>
      </c>
      <c r="E62">
        <f t="shared" si="1"/>
        <v>3.7650000000000001</v>
      </c>
      <c r="F62">
        <f t="shared" si="11"/>
        <v>0.9</v>
      </c>
      <c r="G62">
        <f t="shared" si="12"/>
        <v>0.42857142857142722</v>
      </c>
      <c r="H62">
        <f t="shared" si="4"/>
        <v>0.3720742535714272</v>
      </c>
      <c r="I62">
        <f t="shared" si="13"/>
        <v>0</v>
      </c>
    </row>
    <row r="63" spans="2:9" x14ac:dyDescent="0.2">
      <c r="B63">
        <v>6.58</v>
      </c>
      <c r="C63">
        <v>61</v>
      </c>
      <c r="D63">
        <f t="shared" si="10"/>
        <v>6.5975000000000001</v>
      </c>
      <c r="E63">
        <f t="shared" si="1"/>
        <v>3.8000000000000003</v>
      </c>
      <c r="F63">
        <f t="shared" si="11"/>
        <v>0.91500000000000004</v>
      </c>
      <c r="G63">
        <f t="shared" si="12"/>
        <v>0.42857142857142722</v>
      </c>
      <c r="H63">
        <f t="shared" si="4"/>
        <v>0.3720742535714272</v>
      </c>
      <c r="I63">
        <f t="shared" si="13"/>
        <v>-0.17246335153779072</v>
      </c>
    </row>
    <row r="64" spans="2:9" x14ac:dyDescent="0.2">
      <c r="B64">
        <v>6.6150000000000002</v>
      </c>
      <c r="C64">
        <v>62</v>
      </c>
      <c r="D64">
        <f t="shared" si="10"/>
        <v>6.6325000000000003</v>
      </c>
      <c r="E64">
        <f t="shared" si="1"/>
        <v>3.8350000000000004</v>
      </c>
      <c r="F64">
        <f t="shared" si="11"/>
        <v>0.93</v>
      </c>
      <c r="G64">
        <f t="shared" si="12"/>
        <v>0.42253521126760452</v>
      </c>
      <c r="H64">
        <f t="shared" si="4"/>
        <v>0.36603803626760451</v>
      </c>
      <c r="I64">
        <f t="shared" si="13"/>
        <v>-0.33075163308592259</v>
      </c>
    </row>
    <row r="65" spans="2:9" x14ac:dyDescent="0.2">
      <c r="B65">
        <v>6.65</v>
      </c>
      <c r="C65">
        <v>63</v>
      </c>
      <c r="D65">
        <f t="shared" si="10"/>
        <v>6.6680000000000001</v>
      </c>
      <c r="E65">
        <f t="shared" si="1"/>
        <v>3.8705000000000003</v>
      </c>
      <c r="F65">
        <f t="shared" si="11"/>
        <v>0.94499999999999995</v>
      </c>
      <c r="G65">
        <f t="shared" si="12"/>
        <v>0.41095890410959718</v>
      </c>
      <c r="H65">
        <f t="shared" si="4"/>
        <v>0.35446172910959717</v>
      </c>
      <c r="I65">
        <f t="shared" si="13"/>
        <v>-0.15426385289445452</v>
      </c>
    </row>
    <row r="66" spans="2:9" x14ac:dyDescent="0.2">
      <c r="B66">
        <v>6.6859999999999999</v>
      </c>
      <c r="C66">
        <v>64</v>
      </c>
      <c r="D66">
        <f t="shared" si="10"/>
        <v>6.7044999999999995</v>
      </c>
      <c r="E66">
        <f t="shared" si="1"/>
        <v>3.9069999999999996</v>
      </c>
      <c r="F66">
        <f t="shared" si="11"/>
        <v>0.96</v>
      </c>
      <c r="G66">
        <f t="shared" si="12"/>
        <v>0.40540540540539688</v>
      </c>
      <c r="H66">
        <f t="shared" si="4"/>
        <v>0.34890823040539687</v>
      </c>
      <c r="I66">
        <f t="shared" si="13"/>
        <v>-0.28833954865232619</v>
      </c>
    </row>
    <row r="67" spans="2:9" x14ac:dyDescent="0.2">
      <c r="B67">
        <v>6.7229999999999999</v>
      </c>
      <c r="C67">
        <v>65</v>
      </c>
      <c r="D67">
        <f t="shared" si="10"/>
        <v>6.7415000000000003</v>
      </c>
      <c r="E67">
        <f t="shared" si="1"/>
        <v>3.9440000000000004</v>
      </c>
      <c r="F67">
        <f t="shared" si="11"/>
        <v>0.97499999999999998</v>
      </c>
      <c r="G67">
        <f t="shared" si="12"/>
        <v>0.39473684210526083</v>
      </c>
      <c r="H67">
        <f t="shared" si="4"/>
        <v>0.33823966710526082</v>
      </c>
      <c r="I67">
        <f t="shared" si="13"/>
        <v>-0.40513531519536106</v>
      </c>
    </row>
    <row r="68" spans="2:9" x14ac:dyDescent="0.2">
      <c r="B68">
        <v>6.76</v>
      </c>
      <c r="C68">
        <v>66</v>
      </c>
      <c r="D68">
        <f t="shared" si="10"/>
        <v>6.7795000000000005</v>
      </c>
      <c r="E68">
        <f t="shared" ref="E68:E76" si="14">D68-2.7975</f>
        <v>3.9820000000000007</v>
      </c>
      <c r="F68">
        <f t="shared" si="11"/>
        <v>0.99</v>
      </c>
      <c r="G68">
        <f t="shared" si="12"/>
        <v>0.3797468354430325</v>
      </c>
      <c r="H68">
        <f t="shared" ref="H68:H71" si="15">G68-0.056497175</f>
        <v>0.32324966044303249</v>
      </c>
      <c r="I68">
        <f t="shared" si="13"/>
        <v>-0.12171372930823925</v>
      </c>
    </row>
    <row r="69" spans="2:9" x14ac:dyDescent="0.2">
      <c r="B69">
        <v>6.7990000000000004</v>
      </c>
      <c r="C69">
        <v>67</v>
      </c>
      <c r="D69">
        <f t="shared" si="10"/>
        <v>6.8190000000000008</v>
      </c>
      <c r="E69">
        <f t="shared" si="14"/>
        <v>4.0215000000000014</v>
      </c>
      <c r="F69">
        <f t="shared" si="11"/>
        <v>1.0049999999999999</v>
      </c>
      <c r="G69">
        <f t="shared" si="12"/>
        <v>0.3750000000000111</v>
      </c>
      <c r="H69">
        <f t="shared" si="15"/>
        <v>0.31850282500001109</v>
      </c>
      <c r="I69">
        <f t="shared" si="13"/>
        <v>-1.3877787807814444E-13</v>
      </c>
    </row>
    <row r="70" spans="2:9" x14ac:dyDescent="0.2">
      <c r="B70">
        <v>6.8390000000000004</v>
      </c>
      <c r="C70">
        <v>68</v>
      </c>
      <c r="D70">
        <f t="shared" si="10"/>
        <v>6.859</v>
      </c>
      <c r="E70">
        <f t="shared" si="14"/>
        <v>4.0615000000000006</v>
      </c>
      <c r="F70">
        <f t="shared" si="11"/>
        <v>1.02</v>
      </c>
      <c r="G70">
        <f t="shared" si="12"/>
        <v>0.37500000000000555</v>
      </c>
      <c r="H70">
        <f t="shared" si="15"/>
        <v>0.31850282500000554</v>
      </c>
      <c r="I70">
        <f t="shared" si="13"/>
        <v>-0.22865853658551666</v>
      </c>
    </row>
    <row r="71" spans="2:9" x14ac:dyDescent="0.2">
      <c r="B71">
        <v>6.8789999999999996</v>
      </c>
      <c r="C71">
        <v>69</v>
      </c>
      <c r="D71">
        <f t="shared" si="10"/>
        <v>6.8989999999999991</v>
      </c>
      <c r="E71">
        <f t="shared" si="14"/>
        <v>4.1014999999999997</v>
      </c>
      <c r="F71">
        <f t="shared" si="11"/>
        <v>1.0349999999999999</v>
      </c>
      <c r="G71">
        <f t="shared" si="12"/>
        <v>0.36585365853658508</v>
      </c>
      <c r="H71">
        <f t="shared" si="15"/>
        <v>0.30935648353658507</v>
      </c>
      <c r="I71">
        <f t="shared" si="13"/>
        <v>-0.32281205165006738</v>
      </c>
    </row>
    <row r="72" spans="2:9" x14ac:dyDescent="0.2">
      <c r="B72">
        <v>6.9189999999999996</v>
      </c>
      <c r="C72">
        <v>70</v>
      </c>
      <c r="D72">
        <f t="shared" si="10"/>
        <v>6.9399999999999995</v>
      </c>
      <c r="E72">
        <f t="shared" si="14"/>
        <v>4.1425000000000001</v>
      </c>
      <c r="F72">
        <f t="shared" si="11"/>
        <v>1.05</v>
      </c>
      <c r="G72">
        <f t="shared" si="12"/>
        <v>0.35294117647058237</v>
      </c>
      <c r="H72">
        <f>G72-0.056497175</f>
        <v>0.29644400147058236</v>
      </c>
      <c r="I72">
        <f t="shared" si="13"/>
        <v>-9.7713504005900786E-2</v>
      </c>
    </row>
    <row r="73" spans="2:9" x14ac:dyDescent="0.2">
      <c r="B73">
        <v>6.9610000000000003</v>
      </c>
      <c r="C73">
        <v>71</v>
      </c>
      <c r="D73">
        <f t="shared" si="10"/>
        <v>6.9824999999999999</v>
      </c>
      <c r="E73">
        <f t="shared" si="14"/>
        <v>4.1850000000000005</v>
      </c>
      <c r="F73">
        <f t="shared" si="11"/>
        <v>1.0649999999999999</v>
      </c>
      <c r="G73">
        <f t="shared" si="12"/>
        <v>0.34883720930233447</v>
      </c>
      <c r="H73">
        <f t="shared" ref="H73:H76" si="16">G73-0.056497175</f>
        <v>0.29234003430233446</v>
      </c>
      <c r="I73">
        <f t="shared" si="13"/>
        <v>-4.5570782289847328E-13</v>
      </c>
    </row>
    <row r="74" spans="2:9" x14ac:dyDescent="0.2">
      <c r="B74">
        <v>7.0039999999999996</v>
      </c>
      <c r="C74">
        <v>72</v>
      </c>
      <c r="D74">
        <f t="shared" si="10"/>
        <v>7.0254999999999992</v>
      </c>
      <c r="E74">
        <f t="shared" si="14"/>
        <v>4.2279999999999998</v>
      </c>
      <c r="F74">
        <f t="shared" si="11"/>
        <v>1.08</v>
      </c>
      <c r="G74">
        <f t="shared" si="12"/>
        <v>0.34883720930231488</v>
      </c>
      <c r="H74">
        <f t="shared" si="16"/>
        <v>0.29234003430231487</v>
      </c>
      <c r="I74">
        <f t="shared" si="13"/>
        <v>-8.2114962789819987</v>
      </c>
    </row>
    <row r="75" spans="2:9" x14ac:dyDescent="0.2">
      <c r="B75">
        <v>7.0469999999999997</v>
      </c>
      <c r="C75">
        <v>73</v>
      </c>
      <c r="D75">
        <f t="shared" si="10"/>
        <v>7.0685000000000002</v>
      </c>
      <c r="E75">
        <f t="shared" si="14"/>
        <v>4.2710000000000008</v>
      </c>
      <c r="F75">
        <f t="shared" si="11"/>
        <v>1.095</v>
      </c>
      <c r="G75">
        <f t="shared" si="12"/>
        <v>-4.2571306939123378E-3</v>
      </c>
      <c r="H75">
        <f t="shared" si="16"/>
        <v>-6.0754305693912332E-2</v>
      </c>
      <c r="I75">
        <f t="shared" si="13"/>
        <v>7.3807952787084021</v>
      </c>
    </row>
    <row r="76" spans="2:9" x14ac:dyDescent="0.2">
      <c r="B76">
        <v>7.09</v>
      </c>
      <c r="C76">
        <v>74</v>
      </c>
      <c r="D76">
        <f t="shared" si="10"/>
        <v>3.5449999999999999</v>
      </c>
      <c r="E76">
        <f t="shared" si="14"/>
        <v>0.74750000000000005</v>
      </c>
      <c r="F76">
        <f t="shared" si="11"/>
        <v>1.1100000000000001</v>
      </c>
      <c r="G76">
        <f t="shared" si="12"/>
        <v>0.31311706629055008</v>
      </c>
      <c r="H76">
        <f t="shared" si="16"/>
        <v>0.25661989129055007</v>
      </c>
      <c r="I76">
        <f t="shared" si="13"/>
        <v>4.4163196938018345E-2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D04C5-0208-234F-87A7-FC63B7DB68DB}">
  <dimension ref="A1:I18"/>
  <sheetViews>
    <sheetView workbookViewId="0">
      <selection activeCell="C18" sqref="C18"/>
    </sheetView>
  </sheetViews>
  <sheetFormatPr baseColWidth="10" defaultRowHeight="15" x14ac:dyDescent="0.2"/>
  <sheetData>
    <row r="1" spans="1:9" x14ac:dyDescent="0.2">
      <c r="A1" t="s">
        <v>25</v>
      </c>
    </row>
    <row r="2" spans="1:9" ht="16" thickBot="1" x14ac:dyDescent="0.25"/>
    <row r="3" spans="1:9" x14ac:dyDescent="0.2">
      <c r="A3" s="6" t="s">
        <v>26</v>
      </c>
      <c r="B3" s="6"/>
    </row>
    <row r="4" spans="1:9" x14ac:dyDescent="0.2">
      <c r="A4" s="3" t="s">
        <v>27</v>
      </c>
      <c r="B4" s="3">
        <v>0.99988412087554857</v>
      </c>
    </row>
    <row r="5" spans="1:9" x14ac:dyDescent="0.2">
      <c r="A5" s="3" t="s">
        <v>28</v>
      </c>
      <c r="B5" s="3">
        <v>0.99976825517906853</v>
      </c>
    </row>
    <row r="6" spans="1:9" x14ac:dyDescent="0.2">
      <c r="A6" s="3" t="s">
        <v>29</v>
      </c>
      <c r="B6" s="3">
        <v>0.99976053035170409</v>
      </c>
    </row>
    <row r="7" spans="1:9" x14ac:dyDescent="0.2">
      <c r="A7" s="3" t="s">
        <v>30</v>
      </c>
      <c r="B7" s="3">
        <v>1.3881936506232803E-3</v>
      </c>
    </row>
    <row r="8" spans="1:9" ht="16" thickBot="1" x14ac:dyDescent="0.25">
      <c r="A8" s="4" t="s">
        <v>31</v>
      </c>
      <c r="B8" s="4">
        <v>32</v>
      </c>
    </row>
    <row r="10" spans="1:9" ht="16" thickBot="1" x14ac:dyDescent="0.25">
      <c r="A10" t="s">
        <v>32</v>
      </c>
    </row>
    <row r="11" spans="1:9" x14ac:dyDescent="0.2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">
      <c r="A12" s="3" t="s">
        <v>33</v>
      </c>
      <c r="B12" s="3">
        <v>1</v>
      </c>
      <c r="C12" s="3">
        <v>0.24940816533085991</v>
      </c>
      <c r="D12" s="3">
        <v>0.24940816533085991</v>
      </c>
      <c r="E12" s="3">
        <v>129422.73115241788</v>
      </c>
      <c r="F12" s="3">
        <v>4.3147806673172491E-56</v>
      </c>
    </row>
    <row r="13" spans="1:9" x14ac:dyDescent="0.2">
      <c r="A13" s="3" t="s">
        <v>34</v>
      </c>
      <c r="B13" s="3">
        <v>30</v>
      </c>
      <c r="C13" s="3">
        <v>5.7812448348923703E-5</v>
      </c>
      <c r="D13" s="3">
        <v>1.9270816116307901E-6</v>
      </c>
      <c r="E13" s="3"/>
      <c r="F13" s="3"/>
    </row>
    <row r="14" spans="1:9" ht="16" thickBot="1" x14ac:dyDescent="0.25">
      <c r="A14" s="4" t="s">
        <v>35</v>
      </c>
      <c r="B14" s="4">
        <v>31</v>
      </c>
      <c r="C14" s="4">
        <v>0.24946597777920884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42</v>
      </c>
      <c r="C16" s="5" t="s">
        <v>30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">
      <c r="A17" s="3" t="s">
        <v>36</v>
      </c>
      <c r="B17" s="3">
        <v>-1.7510136932974985E-3</v>
      </c>
      <c r="C17" s="3">
        <v>5.9455206978807173E-4</v>
      </c>
      <c r="D17" s="3">
        <v>-2.9450972963926403</v>
      </c>
      <c r="E17" s="3">
        <v>6.1850893830270367E-3</v>
      </c>
      <c r="F17" s="3">
        <v>-2.9652510092625685E-3</v>
      </c>
      <c r="G17" s="3">
        <v>-5.367763773324282E-4</v>
      </c>
      <c r="H17" s="3">
        <v>-2.9652510092625685E-3</v>
      </c>
      <c r="I17" s="3">
        <v>-5.367763773324282E-4</v>
      </c>
    </row>
    <row r="18" spans="1:9" ht="16" thickBot="1" x14ac:dyDescent="0.25">
      <c r="A18" s="4" t="s">
        <v>49</v>
      </c>
      <c r="B18" s="4">
        <v>0.16466361164301899</v>
      </c>
      <c r="C18" s="4">
        <v>4.5771206109968497E-4</v>
      </c>
      <c r="D18" s="4">
        <v>359.75370901829194</v>
      </c>
      <c r="E18" s="4">
        <v>4.3147806673172491E-56</v>
      </c>
      <c r="F18" s="4">
        <v>0.16372883890771806</v>
      </c>
      <c r="G18" s="4">
        <v>0.16559838437831959</v>
      </c>
      <c r="H18" s="4">
        <v>0.16372883890771806</v>
      </c>
      <c r="I18" s="4">
        <v>0.16559838437831959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0A08-6229-224A-91B5-A1E0B66B0FB3}">
  <dimension ref="A1:I72"/>
  <sheetViews>
    <sheetView topLeftCell="F1" workbookViewId="0">
      <selection activeCell="V10" sqref="V10"/>
    </sheetView>
  </sheetViews>
  <sheetFormatPr baseColWidth="10" defaultRowHeight="15" x14ac:dyDescent="0.2"/>
  <cols>
    <col min="1" max="1" width="12.83203125" bestFit="1" customWidth="1"/>
    <col min="4" max="4" width="13" bestFit="1" customWidth="1"/>
    <col min="5" max="5" width="13.83203125" bestFit="1" customWidth="1"/>
    <col min="6" max="6" width="10.5" bestFit="1" customWidth="1"/>
    <col min="7" max="7" width="12.33203125" customWidth="1"/>
    <col min="8" max="8" width="18.6640625" bestFit="1" customWidth="1"/>
    <col min="9" max="9" width="16.83203125" bestFit="1" customWidth="1"/>
  </cols>
  <sheetData>
    <row r="1" spans="1:9" x14ac:dyDescent="0.2">
      <c r="A1" t="s">
        <v>13</v>
      </c>
    </row>
    <row r="2" spans="1:9" x14ac:dyDescent="0.2">
      <c r="A2" t="s">
        <v>17</v>
      </c>
      <c r="B2" t="s">
        <v>3</v>
      </c>
      <c r="C2" t="s">
        <v>4</v>
      </c>
      <c r="D2" t="s">
        <v>24</v>
      </c>
      <c r="E2" t="s">
        <v>23</v>
      </c>
      <c r="F2" t="s">
        <v>18</v>
      </c>
      <c r="G2" t="s">
        <v>19</v>
      </c>
      <c r="H2" t="s">
        <v>21</v>
      </c>
      <c r="I2" t="s">
        <v>22</v>
      </c>
    </row>
    <row r="3" spans="1:9" x14ac:dyDescent="0.2">
      <c r="B3">
        <v>1.2330000000000001</v>
      </c>
      <c r="C3">
        <v>1</v>
      </c>
      <c r="D3">
        <f>(B4+B3)/2</f>
        <v>1.3315000000000001</v>
      </c>
      <c r="E3">
        <f>D3-1.3315</f>
        <v>0</v>
      </c>
      <c r="F3">
        <f>(C3*1.5)/100</f>
        <v>1.4999999999999999E-2</v>
      </c>
      <c r="G3">
        <f>(F4-F3)/(D4-D3)</f>
        <v>8.8235294117647092E-2</v>
      </c>
      <c r="H3">
        <f>G3-0.088235294</f>
        <v>1.1764708651718081E-10</v>
      </c>
      <c r="I3">
        <f>(G4-G3)/(B4-B3)</f>
        <v>0.13781381353791067</v>
      </c>
    </row>
    <row r="4" spans="1:9" x14ac:dyDescent="0.2">
      <c r="B4">
        <v>1.43</v>
      </c>
      <c r="C4">
        <v>2</v>
      </c>
      <c r="D4">
        <f t="shared" ref="D4:D40" si="0">(B5+B4)/2</f>
        <v>1.5015000000000001</v>
      </c>
      <c r="E4">
        <f t="shared" ref="E4:E67" si="1">D4-1.3315</f>
        <v>0.17000000000000015</v>
      </c>
      <c r="F4">
        <f t="shared" ref="F4:F40" si="2">(C4*1.5)/100</f>
        <v>0.03</v>
      </c>
      <c r="G4">
        <f t="shared" ref="G4:G40" si="3">(F5-F4)/(D5-D4)</f>
        <v>0.11538461538461547</v>
      </c>
      <c r="H4">
        <f t="shared" ref="H4:H67" si="4">G4-0.088235294</f>
        <v>2.7149321384615469E-2</v>
      </c>
      <c r="I4">
        <f t="shared" ref="I4:I40" si="5">(G5-G4)/(B5-B4)</f>
        <v>0.14670644041273456</v>
      </c>
    </row>
    <row r="5" spans="1:9" x14ac:dyDescent="0.2">
      <c r="B5">
        <v>1.573</v>
      </c>
      <c r="C5">
        <v>3</v>
      </c>
      <c r="D5">
        <f t="shared" si="0"/>
        <v>1.6315</v>
      </c>
      <c r="E5">
        <f t="shared" si="1"/>
        <v>0.30000000000000004</v>
      </c>
      <c r="F5">
        <f t="shared" si="2"/>
        <v>4.4999999999999998E-2</v>
      </c>
      <c r="G5">
        <f t="shared" si="3"/>
        <v>0.13636363636363652</v>
      </c>
      <c r="H5">
        <f t="shared" si="4"/>
        <v>4.8128342363636514E-2</v>
      </c>
      <c r="I5">
        <f t="shared" si="5"/>
        <v>0.14942322634629987</v>
      </c>
    </row>
    <row r="6" spans="1:9" x14ac:dyDescent="0.2">
      <c r="B6">
        <v>1.69</v>
      </c>
      <c r="C6">
        <v>4</v>
      </c>
      <c r="D6">
        <f t="shared" si="0"/>
        <v>1.7414999999999998</v>
      </c>
      <c r="E6">
        <f t="shared" si="1"/>
        <v>0.40999999999999992</v>
      </c>
      <c r="F6">
        <f t="shared" si="2"/>
        <v>0.06</v>
      </c>
      <c r="G6">
        <f t="shared" si="3"/>
        <v>0.1538461538461536</v>
      </c>
      <c r="H6">
        <f t="shared" si="4"/>
        <v>6.5610859846153599E-2</v>
      </c>
      <c r="I6">
        <f t="shared" si="5"/>
        <v>0.15189681143276842</v>
      </c>
    </row>
    <row r="7" spans="1:9" x14ac:dyDescent="0.2">
      <c r="B7">
        <v>1.7929999999999999</v>
      </c>
      <c r="C7">
        <v>5</v>
      </c>
      <c r="D7">
        <f t="shared" si="0"/>
        <v>1.839</v>
      </c>
      <c r="E7">
        <f t="shared" si="1"/>
        <v>0.50750000000000006</v>
      </c>
      <c r="F7">
        <f t="shared" si="2"/>
        <v>7.4999999999999997E-2</v>
      </c>
      <c r="G7">
        <f t="shared" si="3"/>
        <v>0.16949152542372875</v>
      </c>
      <c r="H7">
        <f t="shared" si="4"/>
        <v>8.1256231423728745E-2</v>
      </c>
      <c r="I7">
        <f t="shared" si="5"/>
        <v>0.1582342862051378</v>
      </c>
    </row>
    <row r="8" spans="1:9" x14ac:dyDescent="0.2">
      <c r="B8">
        <v>1.885</v>
      </c>
      <c r="C8">
        <v>6</v>
      </c>
      <c r="D8">
        <f t="shared" si="0"/>
        <v>1.9275</v>
      </c>
      <c r="E8">
        <f t="shared" si="1"/>
        <v>0.59600000000000009</v>
      </c>
      <c r="F8">
        <f t="shared" si="2"/>
        <v>0.09</v>
      </c>
      <c r="G8">
        <f t="shared" si="3"/>
        <v>0.18404907975460144</v>
      </c>
      <c r="H8">
        <f t="shared" si="4"/>
        <v>9.5813785754601435E-2</v>
      </c>
      <c r="I8">
        <f t="shared" si="5"/>
        <v>0.15669813291799944</v>
      </c>
    </row>
    <row r="9" spans="1:9" x14ac:dyDescent="0.2">
      <c r="B9">
        <v>1.97</v>
      </c>
      <c r="C9">
        <v>7</v>
      </c>
      <c r="D9">
        <f t="shared" si="0"/>
        <v>2.0089999999999999</v>
      </c>
      <c r="E9">
        <f t="shared" si="1"/>
        <v>0.67749999999999999</v>
      </c>
      <c r="F9">
        <f t="shared" si="2"/>
        <v>0.105</v>
      </c>
      <c r="G9">
        <f t="shared" si="3"/>
        <v>0.19736842105263139</v>
      </c>
      <c r="H9">
        <f t="shared" si="4"/>
        <v>0.10913312705263138</v>
      </c>
      <c r="I9">
        <f t="shared" si="5"/>
        <v>0.15925370176383197</v>
      </c>
    </row>
    <row r="10" spans="1:9" x14ac:dyDescent="0.2">
      <c r="B10">
        <v>2.048</v>
      </c>
      <c r="C10">
        <v>8</v>
      </c>
      <c r="D10">
        <f t="shared" si="0"/>
        <v>2.085</v>
      </c>
      <c r="E10">
        <f t="shared" si="1"/>
        <v>0.75350000000000006</v>
      </c>
      <c r="F10">
        <f t="shared" si="2"/>
        <v>0.12</v>
      </c>
      <c r="G10">
        <f t="shared" si="3"/>
        <v>0.20979020979021029</v>
      </c>
      <c r="H10">
        <f t="shared" si="4"/>
        <v>0.12155491579021029</v>
      </c>
      <c r="I10">
        <f t="shared" si="5"/>
        <v>0.16800016800014378</v>
      </c>
    </row>
    <row r="11" spans="1:9" x14ac:dyDescent="0.2">
      <c r="B11">
        <v>2.1219999999999999</v>
      </c>
      <c r="C11">
        <v>9</v>
      </c>
      <c r="D11">
        <f t="shared" si="0"/>
        <v>2.1564999999999999</v>
      </c>
      <c r="E11">
        <f t="shared" si="1"/>
        <v>0.82499999999999996</v>
      </c>
      <c r="F11">
        <f t="shared" si="2"/>
        <v>0.13500000000000001</v>
      </c>
      <c r="G11">
        <f t="shared" si="3"/>
        <v>0.22222222222222091</v>
      </c>
      <c r="H11">
        <f t="shared" si="4"/>
        <v>0.13398692822222091</v>
      </c>
      <c r="I11">
        <f t="shared" si="5"/>
        <v>0.14979590308208432</v>
      </c>
    </row>
    <row r="12" spans="1:9" x14ac:dyDescent="0.2">
      <c r="B12">
        <v>2.1909999999999998</v>
      </c>
      <c r="C12">
        <v>10</v>
      </c>
      <c r="D12">
        <f t="shared" si="0"/>
        <v>2.2240000000000002</v>
      </c>
      <c r="E12">
        <f t="shared" si="1"/>
        <v>0.89250000000000029</v>
      </c>
      <c r="F12">
        <f t="shared" si="2"/>
        <v>0.15</v>
      </c>
      <c r="G12">
        <f t="shared" si="3"/>
        <v>0.23255813953488472</v>
      </c>
      <c r="H12">
        <f t="shared" si="4"/>
        <v>0.14432284553488473</v>
      </c>
      <c r="I12">
        <f t="shared" si="5"/>
        <v>0.17188332559858419</v>
      </c>
    </row>
    <row r="13" spans="1:9" x14ac:dyDescent="0.2">
      <c r="B13">
        <v>2.2570000000000001</v>
      </c>
      <c r="C13">
        <v>11</v>
      </c>
      <c r="D13">
        <f t="shared" si="0"/>
        <v>2.2885</v>
      </c>
      <c r="E13">
        <f t="shared" si="1"/>
        <v>0.95700000000000007</v>
      </c>
      <c r="F13">
        <f t="shared" si="2"/>
        <v>0.16500000000000001</v>
      </c>
      <c r="G13">
        <f t="shared" si="3"/>
        <v>0.24390243902439132</v>
      </c>
      <c r="H13">
        <f t="shared" si="4"/>
        <v>0.15566714502439133</v>
      </c>
      <c r="I13">
        <f t="shared" si="5"/>
        <v>0.16404522398732524</v>
      </c>
    </row>
    <row r="14" spans="1:9" x14ac:dyDescent="0.2">
      <c r="B14">
        <v>2.3199999999999998</v>
      </c>
      <c r="C14">
        <v>12</v>
      </c>
      <c r="D14">
        <f t="shared" si="0"/>
        <v>2.3499999999999996</v>
      </c>
      <c r="E14">
        <f t="shared" si="1"/>
        <v>1.0184999999999997</v>
      </c>
      <c r="F14">
        <f t="shared" si="2"/>
        <v>0.18</v>
      </c>
      <c r="G14">
        <f t="shared" si="3"/>
        <v>0.25423728813559276</v>
      </c>
      <c r="H14">
        <f t="shared" si="4"/>
        <v>0.16600199413559275</v>
      </c>
      <c r="I14">
        <f t="shared" si="5"/>
        <v>0.14867677668745533</v>
      </c>
    </row>
    <row r="15" spans="1:9" x14ac:dyDescent="0.2">
      <c r="B15">
        <v>2.38</v>
      </c>
      <c r="C15">
        <v>13</v>
      </c>
      <c r="D15">
        <f t="shared" si="0"/>
        <v>2.4089999999999998</v>
      </c>
      <c r="E15">
        <f t="shared" si="1"/>
        <v>1.0774999999999999</v>
      </c>
      <c r="F15">
        <f t="shared" si="2"/>
        <v>0.19500000000000001</v>
      </c>
      <c r="G15">
        <f t="shared" si="3"/>
        <v>0.26315789473684009</v>
      </c>
      <c r="H15">
        <f t="shared" si="4"/>
        <v>0.17492260073684007</v>
      </c>
      <c r="I15">
        <f t="shared" si="5"/>
        <v>0.16498927569714197</v>
      </c>
    </row>
    <row r="16" spans="1:9" x14ac:dyDescent="0.2">
      <c r="B16">
        <v>2.4380000000000002</v>
      </c>
      <c r="C16">
        <v>14</v>
      </c>
      <c r="D16">
        <f t="shared" si="0"/>
        <v>2.4660000000000002</v>
      </c>
      <c r="E16">
        <f t="shared" si="1"/>
        <v>1.1345000000000003</v>
      </c>
      <c r="F16">
        <f t="shared" si="2"/>
        <v>0.21</v>
      </c>
      <c r="G16">
        <f t="shared" si="3"/>
        <v>0.27272727272727437</v>
      </c>
      <c r="H16">
        <f t="shared" si="4"/>
        <v>0.18449197872727435</v>
      </c>
      <c r="I16">
        <f t="shared" si="5"/>
        <v>0.18377848566524943</v>
      </c>
    </row>
    <row r="17" spans="2:9" x14ac:dyDescent="0.2">
      <c r="B17">
        <v>2.4940000000000002</v>
      </c>
      <c r="C17">
        <v>15</v>
      </c>
      <c r="D17">
        <f t="shared" si="0"/>
        <v>2.5209999999999999</v>
      </c>
      <c r="E17">
        <f t="shared" si="1"/>
        <v>1.1895</v>
      </c>
      <c r="F17">
        <f t="shared" si="2"/>
        <v>0.22500000000000001</v>
      </c>
      <c r="G17">
        <f t="shared" si="3"/>
        <v>0.28301886792452835</v>
      </c>
      <c r="H17">
        <f t="shared" si="4"/>
        <v>0.19478357392452833</v>
      </c>
      <c r="I17">
        <f t="shared" si="5"/>
        <v>0.15265311107042034</v>
      </c>
    </row>
    <row r="18" spans="2:9" x14ac:dyDescent="0.2">
      <c r="B18">
        <v>2.548</v>
      </c>
      <c r="C18">
        <v>16</v>
      </c>
      <c r="D18">
        <f t="shared" si="0"/>
        <v>2.5739999999999998</v>
      </c>
      <c r="E18">
        <f t="shared" si="1"/>
        <v>1.2424999999999999</v>
      </c>
      <c r="F18">
        <f t="shared" si="2"/>
        <v>0.24</v>
      </c>
      <c r="G18">
        <f t="shared" si="3"/>
        <v>0.29126213592233102</v>
      </c>
      <c r="H18">
        <f t="shared" si="4"/>
        <v>0.203026841922331</v>
      </c>
      <c r="I18">
        <f t="shared" si="5"/>
        <v>0.16803584764745436</v>
      </c>
    </row>
    <row r="19" spans="2:9" x14ac:dyDescent="0.2">
      <c r="B19">
        <v>2.6</v>
      </c>
      <c r="C19">
        <v>17</v>
      </c>
      <c r="D19">
        <f t="shared" si="0"/>
        <v>2.6254999999999997</v>
      </c>
      <c r="E19">
        <f t="shared" si="1"/>
        <v>1.2939999999999998</v>
      </c>
      <c r="F19">
        <f t="shared" si="2"/>
        <v>0.255</v>
      </c>
      <c r="G19">
        <f t="shared" si="3"/>
        <v>0.29999999999999866</v>
      </c>
      <c r="H19">
        <f t="shared" si="4"/>
        <v>0.21176470599999864</v>
      </c>
      <c r="I19">
        <f t="shared" si="5"/>
        <v>0.12004801920770151</v>
      </c>
    </row>
    <row r="20" spans="2:9" x14ac:dyDescent="0.2">
      <c r="B20">
        <v>2.6509999999999998</v>
      </c>
      <c r="C20">
        <v>18</v>
      </c>
      <c r="D20">
        <f t="shared" si="0"/>
        <v>2.6755</v>
      </c>
      <c r="E20">
        <f t="shared" si="1"/>
        <v>1.3440000000000001</v>
      </c>
      <c r="F20">
        <f t="shared" si="2"/>
        <v>0.27</v>
      </c>
      <c r="G20">
        <f t="shared" si="3"/>
        <v>0.3061224489795914</v>
      </c>
      <c r="H20">
        <f t="shared" si="4"/>
        <v>0.21788715497959138</v>
      </c>
      <c r="I20">
        <f t="shared" si="5"/>
        <v>0.13015410245731737</v>
      </c>
    </row>
    <row r="21" spans="2:9" x14ac:dyDescent="0.2">
      <c r="B21">
        <v>2.7</v>
      </c>
      <c r="C21">
        <v>19</v>
      </c>
      <c r="D21">
        <f t="shared" si="0"/>
        <v>2.7244999999999999</v>
      </c>
      <c r="E21">
        <f t="shared" si="1"/>
        <v>1.393</v>
      </c>
      <c r="F21">
        <f t="shared" si="2"/>
        <v>0.28499999999999998</v>
      </c>
      <c r="G21">
        <f t="shared" si="3"/>
        <v>0.3125</v>
      </c>
      <c r="H21">
        <f t="shared" si="4"/>
        <v>0.22426470599999998</v>
      </c>
      <c r="I21">
        <f t="shared" si="5"/>
        <v>0.27728482697423673</v>
      </c>
    </row>
    <row r="22" spans="2:9" x14ac:dyDescent="0.2">
      <c r="B22">
        <v>2.7490000000000001</v>
      </c>
      <c r="C22">
        <v>20</v>
      </c>
      <c r="D22">
        <f t="shared" si="0"/>
        <v>2.7725</v>
      </c>
      <c r="E22">
        <f t="shared" si="1"/>
        <v>1.4410000000000001</v>
      </c>
      <c r="F22">
        <f t="shared" si="2"/>
        <v>0.3</v>
      </c>
      <c r="G22">
        <f t="shared" si="3"/>
        <v>0.32608695652173758</v>
      </c>
      <c r="H22">
        <f t="shared" si="4"/>
        <v>0.23785166252173756</v>
      </c>
      <c r="I22">
        <f t="shared" si="5"/>
        <v>0.15417823003397046</v>
      </c>
    </row>
    <row r="23" spans="2:9" x14ac:dyDescent="0.2">
      <c r="B23">
        <v>2.7959999999999998</v>
      </c>
      <c r="C23">
        <v>21</v>
      </c>
      <c r="D23">
        <f t="shared" si="0"/>
        <v>2.8185000000000002</v>
      </c>
      <c r="E23">
        <f t="shared" si="1"/>
        <v>1.4870000000000003</v>
      </c>
      <c r="F23">
        <f t="shared" si="2"/>
        <v>0.315</v>
      </c>
      <c r="G23">
        <f t="shared" si="3"/>
        <v>0.33333333333333415</v>
      </c>
      <c r="H23">
        <f t="shared" si="4"/>
        <v>0.24509803933333413</v>
      </c>
      <c r="I23">
        <f t="shared" si="5"/>
        <v>8.3229296712368284E-2</v>
      </c>
    </row>
    <row r="24" spans="2:9" x14ac:dyDescent="0.2">
      <c r="B24">
        <v>2.8410000000000002</v>
      </c>
      <c r="C24">
        <v>22</v>
      </c>
      <c r="D24">
        <f t="shared" si="0"/>
        <v>2.8635000000000002</v>
      </c>
      <c r="E24">
        <f t="shared" si="1"/>
        <v>1.5320000000000003</v>
      </c>
      <c r="F24">
        <f t="shared" si="2"/>
        <v>0.33</v>
      </c>
      <c r="G24">
        <f t="shared" si="3"/>
        <v>0.33707865168539075</v>
      </c>
      <c r="H24">
        <f t="shared" si="4"/>
        <v>0.24884335768539073</v>
      </c>
      <c r="I24">
        <f t="shared" si="5"/>
        <v>0.17219854492238029</v>
      </c>
    </row>
    <row r="25" spans="2:9" x14ac:dyDescent="0.2">
      <c r="B25">
        <v>2.8860000000000001</v>
      </c>
      <c r="C25">
        <v>23</v>
      </c>
      <c r="D25">
        <f t="shared" si="0"/>
        <v>2.9080000000000004</v>
      </c>
      <c r="E25">
        <f t="shared" si="1"/>
        <v>1.5765000000000005</v>
      </c>
      <c r="F25">
        <f t="shared" si="2"/>
        <v>0.34499999999999997</v>
      </c>
      <c r="G25">
        <f t="shared" si="3"/>
        <v>0.34482758620689785</v>
      </c>
      <c r="H25">
        <f t="shared" si="4"/>
        <v>0.25659229220689783</v>
      </c>
      <c r="I25">
        <f t="shared" si="5"/>
        <v>0.1843997787203297</v>
      </c>
    </row>
    <row r="26" spans="2:9" x14ac:dyDescent="0.2">
      <c r="B26">
        <v>2.93</v>
      </c>
      <c r="C26">
        <v>24</v>
      </c>
      <c r="D26">
        <f t="shared" si="0"/>
        <v>2.9515000000000002</v>
      </c>
      <c r="E26">
        <f t="shared" si="1"/>
        <v>1.6200000000000003</v>
      </c>
      <c r="F26">
        <f t="shared" si="2"/>
        <v>0.36</v>
      </c>
      <c r="G26">
        <f t="shared" si="3"/>
        <v>0.35294117647059237</v>
      </c>
      <c r="H26">
        <f t="shared" si="4"/>
        <v>0.26470588247059235</v>
      </c>
      <c r="I26">
        <f t="shared" si="5"/>
        <v>0.19778155027761188</v>
      </c>
    </row>
    <row r="27" spans="2:9" x14ac:dyDescent="0.2">
      <c r="B27">
        <v>2.9729999999999999</v>
      </c>
      <c r="C27">
        <v>25</v>
      </c>
      <c r="D27">
        <f t="shared" si="0"/>
        <v>2.9939999999999998</v>
      </c>
      <c r="E27">
        <f t="shared" si="1"/>
        <v>1.6624999999999999</v>
      </c>
      <c r="F27">
        <f t="shared" si="2"/>
        <v>0.375</v>
      </c>
      <c r="G27">
        <f t="shared" si="3"/>
        <v>0.36144578313252962</v>
      </c>
      <c r="H27">
        <f t="shared" si="4"/>
        <v>0.2732104891325296</v>
      </c>
      <c r="I27">
        <f t="shared" si="5"/>
        <v>0.21249017232950421</v>
      </c>
    </row>
    <row r="28" spans="2:9" x14ac:dyDescent="0.2">
      <c r="B28">
        <v>3.0150000000000001</v>
      </c>
      <c r="C28">
        <v>26</v>
      </c>
      <c r="D28">
        <f t="shared" si="0"/>
        <v>3.0354999999999999</v>
      </c>
      <c r="E28">
        <f t="shared" si="1"/>
        <v>1.704</v>
      </c>
      <c r="F28">
        <f t="shared" si="2"/>
        <v>0.39</v>
      </c>
      <c r="G28">
        <f t="shared" si="3"/>
        <v>0.37037037037036885</v>
      </c>
      <c r="H28">
        <f t="shared" si="4"/>
        <v>0.28213507637036883</v>
      </c>
      <c r="I28">
        <f t="shared" si="5"/>
        <v>0.11291779584462852</v>
      </c>
    </row>
    <row r="29" spans="2:9" x14ac:dyDescent="0.2">
      <c r="B29">
        <v>3.056</v>
      </c>
      <c r="C29">
        <v>27</v>
      </c>
      <c r="D29">
        <f t="shared" si="0"/>
        <v>3.0760000000000001</v>
      </c>
      <c r="E29">
        <f t="shared" si="1"/>
        <v>1.7445000000000002</v>
      </c>
      <c r="F29">
        <f t="shared" si="2"/>
        <v>0.40500000000000003</v>
      </c>
      <c r="G29">
        <f t="shared" si="3"/>
        <v>0.37499999999999861</v>
      </c>
      <c r="H29">
        <f t="shared" si="4"/>
        <v>0.28676470599999859</v>
      </c>
      <c r="I29">
        <f t="shared" si="5"/>
        <v>0.11867088607602344</v>
      </c>
    </row>
    <row r="30" spans="2:9" x14ac:dyDescent="0.2">
      <c r="B30">
        <v>3.0960000000000001</v>
      </c>
      <c r="C30">
        <v>28</v>
      </c>
      <c r="D30">
        <f t="shared" si="0"/>
        <v>3.1160000000000001</v>
      </c>
      <c r="E30">
        <f t="shared" si="1"/>
        <v>1.7845000000000002</v>
      </c>
      <c r="F30">
        <f t="shared" si="2"/>
        <v>0.42</v>
      </c>
      <c r="G30">
        <f t="shared" si="3"/>
        <v>0.37974683544303955</v>
      </c>
      <c r="H30">
        <f t="shared" si="4"/>
        <v>0.29151154144303953</v>
      </c>
      <c r="I30">
        <f t="shared" si="5"/>
        <v>0.12171372930870883</v>
      </c>
    </row>
    <row r="31" spans="2:9" x14ac:dyDescent="0.2">
      <c r="B31">
        <v>3.1360000000000001</v>
      </c>
      <c r="C31">
        <v>29</v>
      </c>
      <c r="D31">
        <f t="shared" si="0"/>
        <v>3.1555</v>
      </c>
      <c r="E31">
        <f t="shared" si="1"/>
        <v>1.8240000000000001</v>
      </c>
      <c r="F31">
        <f t="shared" si="2"/>
        <v>0.435</v>
      </c>
      <c r="G31">
        <f t="shared" si="3"/>
        <v>0.38461538461538791</v>
      </c>
      <c r="H31">
        <f>G31-0.088235294</f>
        <v>0.29638009061538789</v>
      </c>
      <c r="I31">
        <f t="shared" si="5"/>
        <v>0.25952455102238459</v>
      </c>
    </row>
    <row r="32" spans="2:9" x14ac:dyDescent="0.2">
      <c r="B32">
        <v>3.1749999999999998</v>
      </c>
      <c r="C32">
        <v>30</v>
      </c>
      <c r="D32">
        <f t="shared" si="0"/>
        <v>3.1944999999999997</v>
      </c>
      <c r="E32">
        <f t="shared" si="1"/>
        <v>1.8629999999999998</v>
      </c>
      <c r="F32">
        <f t="shared" si="2"/>
        <v>0.45</v>
      </c>
      <c r="G32">
        <f t="shared" si="3"/>
        <v>0.39473684210526083</v>
      </c>
      <c r="H32">
        <f t="shared" si="4"/>
        <v>0.30650154810526081</v>
      </c>
      <c r="I32">
        <f t="shared" si="5"/>
        <v>0.1349527665317195</v>
      </c>
    </row>
    <row r="33" spans="2:9" x14ac:dyDescent="0.2">
      <c r="B33">
        <v>3.214</v>
      </c>
      <c r="C33">
        <v>31</v>
      </c>
      <c r="D33">
        <f t="shared" si="0"/>
        <v>3.2324999999999999</v>
      </c>
      <c r="E33">
        <f t="shared" si="1"/>
        <v>1.901</v>
      </c>
      <c r="F33">
        <f t="shared" si="2"/>
        <v>0.46500000000000002</v>
      </c>
      <c r="G33">
        <f t="shared" si="3"/>
        <v>0.39999999999999791</v>
      </c>
      <c r="H33">
        <f t="shared" si="4"/>
        <v>0.31176470599999789</v>
      </c>
      <c r="I33">
        <f t="shared" si="5"/>
        <v>0.14609203798388817</v>
      </c>
    </row>
    <row r="34" spans="2:9" x14ac:dyDescent="0.2">
      <c r="B34">
        <v>3.2509999999999999</v>
      </c>
      <c r="C34">
        <v>32</v>
      </c>
      <c r="D34">
        <f t="shared" si="0"/>
        <v>3.27</v>
      </c>
      <c r="E34">
        <f t="shared" si="1"/>
        <v>1.9385000000000001</v>
      </c>
      <c r="F34">
        <f t="shared" si="2"/>
        <v>0.48</v>
      </c>
      <c r="G34">
        <f t="shared" si="3"/>
        <v>0.40540540540540176</v>
      </c>
      <c r="H34">
        <f t="shared" si="4"/>
        <v>0.31717011140540174</v>
      </c>
      <c r="I34">
        <f t="shared" si="5"/>
        <v>0.29634898055973558</v>
      </c>
    </row>
    <row r="35" spans="2:9" x14ac:dyDescent="0.2">
      <c r="B35">
        <v>3.2890000000000001</v>
      </c>
      <c r="C35">
        <v>33</v>
      </c>
      <c r="D35">
        <f t="shared" si="0"/>
        <v>3.3070000000000004</v>
      </c>
      <c r="E35">
        <f t="shared" si="1"/>
        <v>1.9755000000000005</v>
      </c>
      <c r="F35">
        <f t="shared" si="2"/>
        <v>0.495</v>
      </c>
      <c r="G35">
        <f t="shared" si="3"/>
        <v>0.41666666666667179</v>
      </c>
      <c r="H35">
        <f t="shared" si="4"/>
        <v>0.32843137266667177</v>
      </c>
      <c r="I35">
        <f t="shared" si="5"/>
        <v>-1.4186183092432544E-13</v>
      </c>
    </row>
    <row r="36" spans="2:9" x14ac:dyDescent="0.2">
      <c r="B36">
        <v>3.3250000000000002</v>
      </c>
      <c r="C36">
        <v>34</v>
      </c>
      <c r="D36">
        <f t="shared" si="0"/>
        <v>3.343</v>
      </c>
      <c r="E36">
        <f t="shared" si="1"/>
        <v>2.0114999999999998</v>
      </c>
      <c r="F36">
        <f t="shared" si="2"/>
        <v>0.51</v>
      </c>
      <c r="G36">
        <f t="shared" si="3"/>
        <v>0.41666666666666669</v>
      </c>
      <c r="H36">
        <f t="shared" si="4"/>
        <v>0.32843137266666667</v>
      </c>
      <c r="I36">
        <f t="shared" si="5"/>
        <v>0.16301512780391483</v>
      </c>
    </row>
    <row r="37" spans="2:9" x14ac:dyDescent="0.2">
      <c r="B37">
        <v>3.3610000000000002</v>
      </c>
      <c r="C37">
        <v>35</v>
      </c>
      <c r="D37">
        <f t="shared" si="0"/>
        <v>3.379</v>
      </c>
      <c r="E37">
        <f t="shared" si="1"/>
        <v>2.0475000000000003</v>
      </c>
      <c r="F37">
        <f t="shared" si="2"/>
        <v>0.52500000000000002</v>
      </c>
      <c r="G37">
        <f t="shared" si="3"/>
        <v>0.42253521126760762</v>
      </c>
      <c r="H37">
        <f t="shared" si="4"/>
        <v>0.3342999172676076</v>
      </c>
      <c r="I37">
        <f t="shared" si="5"/>
        <v>0.16767270288387945</v>
      </c>
    </row>
    <row r="38" spans="2:9" x14ac:dyDescent="0.2">
      <c r="B38">
        <v>3.3969999999999998</v>
      </c>
      <c r="C38">
        <v>36</v>
      </c>
      <c r="D38">
        <f t="shared" si="0"/>
        <v>3.4144999999999999</v>
      </c>
      <c r="E38">
        <f t="shared" si="1"/>
        <v>2.0830000000000002</v>
      </c>
      <c r="F38">
        <f t="shared" si="2"/>
        <v>0.54</v>
      </c>
      <c r="G38">
        <f t="shared" si="3"/>
        <v>0.42857142857142722</v>
      </c>
      <c r="H38">
        <f t="shared" si="4"/>
        <v>0.3403361345714272</v>
      </c>
      <c r="I38">
        <f t="shared" si="5"/>
        <v>0.1774622892634978</v>
      </c>
    </row>
    <row r="39" spans="2:9" x14ac:dyDescent="0.2">
      <c r="B39">
        <v>3.4319999999999999</v>
      </c>
      <c r="C39">
        <v>37</v>
      </c>
      <c r="D39">
        <f t="shared" si="0"/>
        <v>3.4495</v>
      </c>
      <c r="E39">
        <f t="shared" si="1"/>
        <v>2.1180000000000003</v>
      </c>
      <c r="F39">
        <f t="shared" si="2"/>
        <v>0.55500000000000005</v>
      </c>
      <c r="G39">
        <f t="shared" si="3"/>
        <v>0.43478260869564966</v>
      </c>
      <c r="H39">
        <f t="shared" si="4"/>
        <v>0.34654731469564964</v>
      </c>
      <c r="I39">
        <f t="shared" si="5"/>
        <v>0.18268176835967079</v>
      </c>
    </row>
    <row r="40" spans="2:9" x14ac:dyDescent="0.2">
      <c r="B40">
        <v>3.4670000000000001</v>
      </c>
      <c r="C40">
        <v>38</v>
      </c>
      <c r="D40">
        <f t="shared" si="0"/>
        <v>3.484</v>
      </c>
      <c r="E40">
        <f t="shared" si="1"/>
        <v>2.1524999999999999</v>
      </c>
      <c r="F40">
        <f t="shared" si="2"/>
        <v>0.56999999999999995</v>
      </c>
      <c r="G40">
        <f t="shared" si="3"/>
        <v>0.44117647058823817</v>
      </c>
      <c r="H40">
        <f t="shared" si="4"/>
        <v>0.35294117658823815</v>
      </c>
      <c r="I40">
        <f t="shared" si="5"/>
        <v>0.19366833651799573</v>
      </c>
    </row>
    <row r="41" spans="2:9" x14ac:dyDescent="0.2">
      <c r="B41">
        <v>3.5009999999999999</v>
      </c>
      <c r="C41">
        <v>39</v>
      </c>
      <c r="D41">
        <f>(B42+B41)/2</f>
        <v>3.5179999999999998</v>
      </c>
      <c r="E41">
        <f>D41-1.3315</f>
        <v>2.1864999999999997</v>
      </c>
      <c r="F41">
        <f>(C41*1.5)/100</f>
        <v>0.58499999999999996</v>
      </c>
      <c r="G41">
        <f>(F42-F41)/(D42-D41)</f>
        <v>0.44776119402984998</v>
      </c>
      <c r="H41">
        <f t="shared" si="4"/>
        <v>0.35952590002984997</v>
      </c>
      <c r="I41">
        <f>(G42-G41)/(B42-B41)</f>
        <v>0.19953707398823362</v>
      </c>
    </row>
    <row r="42" spans="2:9" x14ac:dyDescent="0.2">
      <c r="B42">
        <v>3.5350000000000001</v>
      </c>
      <c r="C42">
        <v>40</v>
      </c>
      <c r="D42">
        <f t="shared" ref="D42:D60" si="6">(B43+B42)/2</f>
        <v>3.5514999999999999</v>
      </c>
      <c r="E42">
        <f t="shared" si="1"/>
        <v>2.2199999999999998</v>
      </c>
      <c r="F42">
        <f t="shared" ref="F42:F60" si="7">(C42*1.5)/100</f>
        <v>0.6</v>
      </c>
      <c r="G42">
        <f t="shared" ref="G42:G60" si="8">(F43-F42)/(D43-D42)</f>
        <v>0.45454545454544998</v>
      </c>
      <c r="H42">
        <f t="shared" si="4"/>
        <v>0.36631016054544996</v>
      </c>
      <c r="I42">
        <f t="shared" ref="I42:I60" si="9">(G43-G42)/(B43-B42)</f>
        <v>0.21190930281865286</v>
      </c>
    </row>
    <row r="43" spans="2:9" x14ac:dyDescent="0.2">
      <c r="B43">
        <v>3.5680000000000001</v>
      </c>
      <c r="C43">
        <v>41</v>
      </c>
      <c r="D43">
        <f t="shared" si="6"/>
        <v>3.5845000000000002</v>
      </c>
      <c r="E43">
        <f t="shared" si="1"/>
        <v>2.2530000000000001</v>
      </c>
      <c r="F43">
        <f t="shared" si="7"/>
        <v>0.61499999999999999</v>
      </c>
      <c r="G43">
        <f t="shared" si="8"/>
        <v>0.46153846153846551</v>
      </c>
      <c r="H43">
        <f t="shared" si="4"/>
        <v>0.37330316753846549</v>
      </c>
      <c r="I43">
        <f t="shared" si="9"/>
        <v>0.21853146853134886</v>
      </c>
    </row>
    <row r="44" spans="2:9" x14ac:dyDescent="0.2">
      <c r="B44">
        <v>3.601</v>
      </c>
      <c r="C44">
        <v>42</v>
      </c>
      <c r="D44">
        <f t="shared" si="6"/>
        <v>3.617</v>
      </c>
      <c r="E44">
        <f t="shared" si="1"/>
        <v>2.2854999999999999</v>
      </c>
      <c r="F44">
        <f t="shared" si="7"/>
        <v>0.63</v>
      </c>
      <c r="G44">
        <f t="shared" si="8"/>
        <v>0.46875</v>
      </c>
      <c r="H44">
        <f t="shared" si="4"/>
        <v>0.38051470599999998</v>
      </c>
      <c r="I44">
        <f t="shared" si="9"/>
        <v>0</v>
      </c>
    </row>
    <row r="45" spans="2:9" x14ac:dyDescent="0.2">
      <c r="B45">
        <v>3.633</v>
      </c>
      <c r="C45">
        <v>43</v>
      </c>
      <c r="D45">
        <f t="shared" si="6"/>
        <v>3.649</v>
      </c>
      <c r="E45">
        <f t="shared" si="1"/>
        <v>2.3174999999999999</v>
      </c>
      <c r="F45">
        <f t="shared" si="7"/>
        <v>0.64500000000000002</v>
      </c>
      <c r="G45">
        <f t="shared" si="8"/>
        <v>0.46875</v>
      </c>
      <c r="H45">
        <f t="shared" si="4"/>
        <v>0.38051470599999998</v>
      </c>
      <c r="I45">
        <f t="shared" si="9"/>
        <v>0</v>
      </c>
    </row>
    <row r="46" spans="2:9" x14ac:dyDescent="0.2">
      <c r="B46">
        <v>3.665</v>
      </c>
      <c r="C46">
        <v>44</v>
      </c>
      <c r="D46">
        <f t="shared" si="6"/>
        <v>3.681</v>
      </c>
      <c r="E46">
        <f t="shared" si="1"/>
        <v>2.3494999999999999</v>
      </c>
      <c r="F46">
        <f t="shared" si="7"/>
        <v>0.66</v>
      </c>
      <c r="G46">
        <f t="shared" si="8"/>
        <v>0.46875</v>
      </c>
      <c r="H46">
        <f t="shared" si="4"/>
        <v>0.38051470599999998</v>
      </c>
      <c r="I46">
        <f t="shared" si="9"/>
        <v>0.23251488095234871</v>
      </c>
    </row>
    <row r="47" spans="2:9" x14ac:dyDescent="0.2">
      <c r="B47">
        <v>3.6970000000000001</v>
      </c>
      <c r="C47">
        <v>45</v>
      </c>
      <c r="D47">
        <f t="shared" si="6"/>
        <v>3.7130000000000001</v>
      </c>
      <c r="E47">
        <f t="shared" si="1"/>
        <v>2.3815</v>
      </c>
      <c r="F47">
        <f t="shared" si="7"/>
        <v>0.67500000000000004</v>
      </c>
      <c r="G47">
        <f t="shared" si="8"/>
        <v>0.47619047619047516</v>
      </c>
      <c r="H47">
        <f t="shared" si="4"/>
        <v>0.38795518219047515</v>
      </c>
      <c r="I47">
        <f t="shared" si="9"/>
        <v>0.24001536098308143</v>
      </c>
    </row>
    <row r="48" spans="2:9" x14ac:dyDescent="0.2">
      <c r="B48">
        <v>3.7290000000000001</v>
      </c>
      <c r="C48">
        <v>46</v>
      </c>
      <c r="D48">
        <f t="shared" si="6"/>
        <v>3.7444999999999999</v>
      </c>
      <c r="E48">
        <f t="shared" si="1"/>
        <v>2.4130000000000003</v>
      </c>
      <c r="F48">
        <f t="shared" si="7"/>
        <v>0.69</v>
      </c>
      <c r="G48">
        <f t="shared" si="8"/>
        <v>0.48387096774193378</v>
      </c>
      <c r="H48">
        <f t="shared" si="4"/>
        <v>0.39563567374193376</v>
      </c>
      <c r="I48">
        <f t="shared" si="9"/>
        <v>0.25588099827715388</v>
      </c>
    </row>
    <row r="49" spans="2:9" x14ac:dyDescent="0.2">
      <c r="B49">
        <v>3.76</v>
      </c>
      <c r="C49">
        <v>47</v>
      </c>
      <c r="D49">
        <f t="shared" si="6"/>
        <v>3.7755000000000001</v>
      </c>
      <c r="E49">
        <f t="shared" si="1"/>
        <v>2.444</v>
      </c>
      <c r="F49">
        <f t="shared" si="7"/>
        <v>0.70499999999999996</v>
      </c>
      <c r="G49">
        <f t="shared" si="8"/>
        <v>0.49180327868852547</v>
      </c>
      <c r="H49">
        <f t="shared" si="4"/>
        <v>0.40356798468852545</v>
      </c>
      <c r="I49">
        <f t="shared" si="9"/>
        <v>0.26441036488615405</v>
      </c>
    </row>
    <row r="50" spans="2:9" x14ac:dyDescent="0.2">
      <c r="B50">
        <v>3.7909999999999999</v>
      </c>
      <c r="C50">
        <v>48</v>
      </c>
      <c r="D50">
        <f t="shared" si="6"/>
        <v>3.806</v>
      </c>
      <c r="E50">
        <f t="shared" si="1"/>
        <v>2.4744999999999999</v>
      </c>
      <c r="F50">
        <f t="shared" si="7"/>
        <v>0.72</v>
      </c>
      <c r="G50">
        <f t="shared" si="8"/>
        <v>0.49999999999999628</v>
      </c>
      <c r="H50">
        <f t="shared" si="4"/>
        <v>0.41176470599999626</v>
      </c>
      <c r="I50">
        <f t="shared" si="9"/>
        <v>4.9404924595819052E-13</v>
      </c>
    </row>
    <row r="51" spans="2:9" x14ac:dyDescent="0.2">
      <c r="B51">
        <v>3.8210000000000002</v>
      </c>
      <c r="C51">
        <v>49</v>
      </c>
      <c r="D51">
        <f t="shared" si="6"/>
        <v>3.8360000000000003</v>
      </c>
      <c r="E51">
        <f t="shared" si="1"/>
        <v>2.5045000000000002</v>
      </c>
      <c r="F51">
        <f t="shared" si="7"/>
        <v>0.73499999999999999</v>
      </c>
      <c r="G51">
        <f t="shared" si="8"/>
        <v>0.5000000000000111</v>
      </c>
      <c r="H51">
        <f t="shared" si="4"/>
        <v>0.41176470600001108</v>
      </c>
      <c r="I51">
        <f t="shared" si="9"/>
        <v>-4.9404924595819789E-13</v>
      </c>
    </row>
    <row r="52" spans="2:9" x14ac:dyDescent="0.2">
      <c r="B52">
        <v>3.851</v>
      </c>
      <c r="C52">
        <v>50</v>
      </c>
      <c r="D52">
        <f t="shared" si="6"/>
        <v>3.8659999999999997</v>
      </c>
      <c r="E52">
        <f t="shared" si="1"/>
        <v>2.5344999999999995</v>
      </c>
      <c r="F52">
        <f t="shared" si="7"/>
        <v>0.75</v>
      </c>
      <c r="G52">
        <f t="shared" si="8"/>
        <v>0.49999999999999628</v>
      </c>
      <c r="H52">
        <f t="shared" si="4"/>
        <v>0.41176470599999626</v>
      </c>
      <c r="I52">
        <f t="shared" si="9"/>
        <v>0.28248587570631012</v>
      </c>
    </row>
    <row r="53" spans="2:9" x14ac:dyDescent="0.2">
      <c r="B53">
        <v>3.8809999999999998</v>
      </c>
      <c r="C53">
        <v>51</v>
      </c>
      <c r="D53">
        <f t="shared" si="6"/>
        <v>3.8959999999999999</v>
      </c>
      <c r="E53">
        <f t="shared" si="1"/>
        <v>2.5644999999999998</v>
      </c>
      <c r="F53">
        <f t="shared" si="7"/>
        <v>0.76500000000000001</v>
      </c>
      <c r="G53">
        <f t="shared" si="8"/>
        <v>0.50847457627118553</v>
      </c>
      <c r="H53">
        <f t="shared" si="4"/>
        <v>0.42023928227118551</v>
      </c>
      <c r="I53">
        <f t="shared" si="9"/>
        <v>0.29222676797204195</v>
      </c>
    </row>
    <row r="54" spans="2:9" x14ac:dyDescent="0.2">
      <c r="B54">
        <v>3.911</v>
      </c>
      <c r="C54">
        <v>52</v>
      </c>
      <c r="D54">
        <f t="shared" si="6"/>
        <v>3.9255</v>
      </c>
      <c r="E54">
        <f t="shared" si="1"/>
        <v>2.5940000000000003</v>
      </c>
      <c r="F54">
        <f t="shared" si="7"/>
        <v>0.78</v>
      </c>
      <c r="G54">
        <f t="shared" si="8"/>
        <v>0.51724137931034686</v>
      </c>
      <c r="H54">
        <f t="shared" si="4"/>
        <v>0.42900608531034684</v>
      </c>
      <c r="I54">
        <f t="shared" si="9"/>
        <v>-2.756415785276259E-13</v>
      </c>
    </row>
    <row r="55" spans="2:9" x14ac:dyDescent="0.2">
      <c r="B55">
        <v>3.94</v>
      </c>
      <c r="C55">
        <v>53</v>
      </c>
      <c r="D55">
        <f t="shared" si="6"/>
        <v>3.9544999999999999</v>
      </c>
      <c r="E55">
        <f t="shared" si="1"/>
        <v>2.6230000000000002</v>
      </c>
      <c r="F55">
        <f t="shared" si="7"/>
        <v>0.79500000000000004</v>
      </c>
      <c r="G55">
        <f t="shared" si="8"/>
        <v>0.51724137931033887</v>
      </c>
      <c r="H55">
        <f t="shared" si="4"/>
        <v>0.42900608531033885</v>
      </c>
      <c r="I55">
        <f t="shared" si="9"/>
        <v>0.31291069528752918</v>
      </c>
    </row>
    <row r="56" spans="2:9" x14ac:dyDescent="0.2">
      <c r="B56">
        <v>3.9689999999999999</v>
      </c>
      <c r="C56">
        <v>54</v>
      </c>
      <c r="D56">
        <f t="shared" si="6"/>
        <v>3.9835000000000003</v>
      </c>
      <c r="E56">
        <f t="shared" si="1"/>
        <v>2.6520000000000001</v>
      </c>
      <c r="F56">
        <f t="shared" si="7"/>
        <v>0.81</v>
      </c>
      <c r="G56">
        <f t="shared" si="8"/>
        <v>0.52631578947367719</v>
      </c>
      <c r="H56">
        <f>G56-0.088235294</f>
        <v>0.43808049547367717</v>
      </c>
      <c r="I56">
        <f t="shared" si="9"/>
        <v>0.32408607726265326</v>
      </c>
    </row>
    <row r="57" spans="2:9" x14ac:dyDescent="0.2">
      <c r="B57">
        <v>3.9980000000000002</v>
      </c>
      <c r="C57">
        <v>55</v>
      </c>
      <c r="D57">
        <f t="shared" si="6"/>
        <v>4.0120000000000005</v>
      </c>
      <c r="E57">
        <f t="shared" si="1"/>
        <v>2.6805000000000003</v>
      </c>
      <c r="F57">
        <f t="shared" si="7"/>
        <v>0.82499999999999996</v>
      </c>
      <c r="G57">
        <f t="shared" si="8"/>
        <v>0.53571428571429425</v>
      </c>
      <c r="H57">
        <f t="shared" si="4"/>
        <v>0.44747899171429423</v>
      </c>
      <c r="I57">
        <f t="shared" si="9"/>
        <v>0</v>
      </c>
    </row>
    <row r="58" spans="2:9" x14ac:dyDescent="0.2">
      <c r="B58">
        <v>4.0259999999999998</v>
      </c>
      <c r="C58">
        <v>56</v>
      </c>
      <c r="D58">
        <f t="shared" si="6"/>
        <v>4.04</v>
      </c>
      <c r="E58">
        <f t="shared" si="1"/>
        <v>2.7084999999999999</v>
      </c>
      <c r="F58">
        <f t="shared" si="7"/>
        <v>0.84</v>
      </c>
      <c r="G58">
        <f t="shared" si="8"/>
        <v>0.53571428571429425</v>
      </c>
      <c r="H58">
        <f t="shared" si="4"/>
        <v>0.44747899171429423</v>
      </c>
      <c r="I58">
        <f t="shared" si="9"/>
        <v>-6.0665758131302181E-13</v>
      </c>
    </row>
    <row r="59" spans="2:9" x14ac:dyDescent="0.2">
      <c r="B59">
        <v>4.0540000000000003</v>
      </c>
      <c r="C59">
        <v>57</v>
      </c>
      <c r="D59">
        <f t="shared" si="6"/>
        <v>4.0679999999999996</v>
      </c>
      <c r="E59">
        <f t="shared" si="1"/>
        <v>2.7364999999999995</v>
      </c>
      <c r="F59">
        <f t="shared" si="7"/>
        <v>0.85499999999999998</v>
      </c>
      <c r="G59">
        <f t="shared" si="8"/>
        <v>0.53571428571427726</v>
      </c>
      <c r="H59">
        <f t="shared" si="4"/>
        <v>0.44747899171427724</v>
      </c>
      <c r="I59">
        <f t="shared" si="9"/>
        <v>0</v>
      </c>
    </row>
    <row r="60" spans="2:9" x14ac:dyDescent="0.2">
      <c r="B60">
        <v>4.0819999999999999</v>
      </c>
      <c r="C60">
        <v>58</v>
      </c>
      <c r="D60">
        <f t="shared" si="6"/>
        <v>4.0960000000000001</v>
      </c>
      <c r="E60">
        <f t="shared" si="1"/>
        <v>2.7645</v>
      </c>
      <c r="F60">
        <f t="shared" si="7"/>
        <v>0.87</v>
      </c>
      <c r="G60">
        <f t="shared" si="8"/>
        <v>0.53571428571427726</v>
      </c>
      <c r="H60">
        <f t="shared" si="4"/>
        <v>0.44747899171427724</v>
      </c>
      <c r="I60">
        <f t="shared" si="9"/>
        <v>0.34786641929540429</v>
      </c>
    </row>
    <row r="61" spans="2:9" x14ac:dyDescent="0.2">
      <c r="B61">
        <v>4.1100000000000003</v>
      </c>
      <c r="C61">
        <v>59</v>
      </c>
      <c r="D61">
        <f>(B62+B61)/2</f>
        <v>4.1240000000000006</v>
      </c>
      <c r="E61">
        <f>D61-1.3315</f>
        <v>2.7925000000000004</v>
      </c>
      <c r="F61">
        <f>(C61*1.5)/100</f>
        <v>0.88500000000000001</v>
      </c>
      <c r="G61">
        <f>(F62-F61)/(D62-D61)</f>
        <v>0.54545454545454874</v>
      </c>
      <c r="H61">
        <f t="shared" si="4"/>
        <v>0.45721925145454873</v>
      </c>
      <c r="I61">
        <f>(G62-G61)/(B62-B61)</f>
        <v>0.36075036075082051</v>
      </c>
    </row>
    <row r="62" spans="2:9" x14ac:dyDescent="0.2">
      <c r="B62">
        <v>4.1379999999999999</v>
      </c>
      <c r="C62">
        <v>60</v>
      </c>
      <c r="D62">
        <f t="shared" ref="D62:D72" si="10">(B63+B62)/2</f>
        <v>4.1515000000000004</v>
      </c>
      <c r="E62">
        <f t="shared" si="1"/>
        <v>2.8200000000000003</v>
      </c>
      <c r="F62">
        <f t="shared" ref="F62:F72" si="11">(C62*1.5)/100</f>
        <v>0.9</v>
      </c>
      <c r="G62">
        <f t="shared" ref="G62:G72" si="12">(F63-F62)/(D63-D62)</f>
        <v>0.55555555555557157</v>
      </c>
      <c r="H62">
        <f t="shared" si="4"/>
        <v>0.46732026155557155</v>
      </c>
      <c r="I62">
        <f t="shared" ref="I62:I72" si="13">(G63-G62)/(B63-B62)</f>
        <v>-1.3528273151913877E-12</v>
      </c>
    </row>
    <row r="63" spans="2:9" x14ac:dyDescent="0.2">
      <c r="B63">
        <v>4.165</v>
      </c>
      <c r="C63">
        <v>61</v>
      </c>
      <c r="D63">
        <f t="shared" si="10"/>
        <v>4.1784999999999997</v>
      </c>
      <c r="E63">
        <f t="shared" si="1"/>
        <v>2.8469999999999995</v>
      </c>
      <c r="F63">
        <f t="shared" si="11"/>
        <v>0.91500000000000004</v>
      </c>
      <c r="G63">
        <f t="shared" si="12"/>
        <v>0.55555555555553504</v>
      </c>
      <c r="H63">
        <f t="shared" si="4"/>
        <v>0.46732026155553502</v>
      </c>
      <c r="I63">
        <f t="shared" si="13"/>
        <v>1.2006856414464596E-12</v>
      </c>
    </row>
    <row r="64" spans="2:9" x14ac:dyDescent="0.2">
      <c r="B64">
        <v>4.1920000000000002</v>
      </c>
      <c r="C64">
        <v>62</v>
      </c>
      <c r="D64">
        <f t="shared" si="10"/>
        <v>4.2055000000000007</v>
      </c>
      <c r="E64">
        <f t="shared" si="1"/>
        <v>2.8740000000000006</v>
      </c>
      <c r="F64">
        <f t="shared" si="11"/>
        <v>0.93</v>
      </c>
      <c r="G64">
        <f t="shared" si="12"/>
        <v>0.55555555555556746</v>
      </c>
      <c r="H64">
        <f t="shared" si="4"/>
        <v>0.46732026155556744</v>
      </c>
      <c r="I64">
        <f t="shared" si="13"/>
        <v>-0.37411148522291349</v>
      </c>
    </row>
    <row r="65" spans="2:9" x14ac:dyDescent="0.2">
      <c r="B65">
        <v>4.2190000000000003</v>
      </c>
      <c r="C65">
        <v>63</v>
      </c>
      <c r="D65">
        <f t="shared" si="10"/>
        <v>4.2324999999999999</v>
      </c>
      <c r="E65">
        <f t="shared" si="1"/>
        <v>2.9009999999999998</v>
      </c>
      <c r="F65">
        <f t="shared" si="11"/>
        <v>0.94499999999999995</v>
      </c>
      <c r="G65">
        <f t="shared" si="12"/>
        <v>0.54545454545454874</v>
      </c>
      <c r="H65">
        <f t="shared" si="4"/>
        <v>0.45721925145454873</v>
      </c>
      <c r="I65">
        <f t="shared" si="13"/>
        <v>-0.36075036075079392</v>
      </c>
    </row>
    <row r="66" spans="2:9" x14ac:dyDescent="0.2">
      <c r="B66">
        <v>4.2460000000000004</v>
      </c>
      <c r="C66">
        <v>64</v>
      </c>
      <c r="D66">
        <f t="shared" si="10"/>
        <v>4.26</v>
      </c>
      <c r="E66">
        <f t="shared" si="1"/>
        <v>2.9284999999999997</v>
      </c>
      <c r="F66">
        <f t="shared" si="11"/>
        <v>0.96</v>
      </c>
      <c r="G66">
        <f t="shared" si="12"/>
        <v>0.53571428571427726</v>
      </c>
      <c r="H66">
        <f t="shared" si="4"/>
        <v>0.44747899171427724</v>
      </c>
      <c r="I66">
        <f t="shared" si="13"/>
        <v>-0.33566058002071064</v>
      </c>
    </row>
    <row r="67" spans="2:9" x14ac:dyDescent="0.2">
      <c r="B67">
        <v>4.274</v>
      </c>
      <c r="C67">
        <v>65</v>
      </c>
      <c r="D67">
        <f t="shared" si="10"/>
        <v>4.2880000000000003</v>
      </c>
      <c r="E67">
        <f t="shared" si="1"/>
        <v>2.9565000000000001</v>
      </c>
      <c r="F67">
        <f t="shared" si="11"/>
        <v>0.97499999999999998</v>
      </c>
      <c r="G67">
        <f t="shared" si="12"/>
        <v>0.5263157894736975</v>
      </c>
      <c r="H67">
        <f t="shared" si="4"/>
        <v>0.43808049547369748</v>
      </c>
      <c r="I67">
        <f t="shared" si="13"/>
        <v>-0.32408607726323363</v>
      </c>
    </row>
    <row r="68" spans="2:9" x14ac:dyDescent="0.2">
      <c r="B68">
        <v>4.3019999999999996</v>
      </c>
      <c r="C68">
        <v>66</v>
      </c>
      <c r="D68">
        <f t="shared" si="10"/>
        <v>4.3164999999999996</v>
      </c>
      <c r="E68">
        <f t="shared" ref="E68:E72" si="14">D68-1.3315</f>
        <v>2.9849999999999994</v>
      </c>
      <c r="F68">
        <f t="shared" si="11"/>
        <v>0.99</v>
      </c>
      <c r="G68">
        <f t="shared" si="12"/>
        <v>0.5172413793103271</v>
      </c>
      <c r="H68">
        <f t="shared" ref="H68:H72" si="15">G68-0.088235294</f>
        <v>0.42900608531032708</v>
      </c>
      <c r="I68">
        <f t="shared" si="13"/>
        <v>-0.30230355307344831</v>
      </c>
    </row>
    <row r="69" spans="2:9" x14ac:dyDescent="0.2">
      <c r="B69">
        <v>4.3310000000000004</v>
      </c>
      <c r="C69">
        <v>67</v>
      </c>
      <c r="D69">
        <f t="shared" si="10"/>
        <v>4.3455000000000004</v>
      </c>
      <c r="E69">
        <f t="shared" si="14"/>
        <v>3.0140000000000002</v>
      </c>
      <c r="F69">
        <f t="shared" si="11"/>
        <v>1.0049999999999999</v>
      </c>
      <c r="G69">
        <f t="shared" si="12"/>
        <v>0.50847457627119685</v>
      </c>
      <c r="H69">
        <f t="shared" si="15"/>
        <v>0.42023928227119683</v>
      </c>
      <c r="I69">
        <f t="shared" si="13"/>
        <v>-0.29222676797204966</v>
      </c>
    </row>
    <row r="70" spans="2:9" x14ac:dyDescent="0.2">
      <c r="B70">
        <v>4.3600000000000003</v>
      </c>
      <c r="C70">
        <v>68</v>
      </c>
      <c r="D70">
        <f t="shared" si="10"/>
        <v>4.375</v>
      </c>
      <c r="E70">
        <f t="shared" si="14"/>
        <v>3.0434999999999999</v>
      </c>
      <c r="F70">
        <f t="shared" si="11"/>
        <v>1.02</v>
      </c>
      <c r="G70">
        <f t="shared" si="12"/>
        <v>0.50000000000000744</v>
      </c>
      <c r="H70">
        <f t="shared" si="15"/>
        <v>0.41176470600000742</v>
      </c>
      <c r="I70">
        <f t="shared" si="13"/>
        <v>-16.894457099469101</v>
      </c>
    </row>
    <row r="71" spans="2:9" x14ac:dyDescent="0.2">
      <c r="B71">
        <v>4.3899999999999997</v>
      </c>
      <c r="C71">
        <v>69</v>
      </c>
      <c r="D71">
        <f t="shared" si="10"/>
        <v>4.4049999999999994</v>
      </c>
      <c r="E71">
        <f t="shared" si="14"/>
        <v>3.0734999999999992</v>
      </c>
      <c r="F71">
        <f t="shared" si="11"/>
        <v>1.0349999999999999</v>
      </c>
      <c r="G71">
        <f t="shared" si="12"/>
        <v>-6.8337129840547279E-3</v>
      </c>
      <c r="H71">
        <f t="shared" si="15"/>
        <v>-9.5069006984054738E-2</v>
      </c>
      <c r="I71">
        <f t="shared" si="13"/>
        <v>16.064894505199881</v>
      </c>
    </row>
    <row r="72" spans="2:9" x14ac:dyDescent="0.2">
      <c r="B72">
        <v>4.42</v>
      </c>
      <c r="C72">
        <v>70</v>
      </c>
      <c r="D72">
        <f t="shared" si="10"/>
        <v>2.21</v>
      </c>
      <c r="E72">
        <f t="shared" si="14"/>
        <v>0.87850000000000006</v>
      </c>
      <c r="F72">
        <f t="shared" si="11"/>
        <v>1.05</v>
      </c>
      <c r="G72">
        <f t="shared" si="12"/>
        <v>0.47511312217194573</v>
      </c>
      <c r="H72">
        <f t="shared" si="15"/>
        <v>0.38687782817194571</v>
      </c>
      <c r="I72">
        <f t="shared" si="13"/>
        <v>0.10749165659998773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CC4B-86B6-034D-A5E5-500878A7DB2B}">
  <dimension ref="A1:I18"/>
  <sheetViews>
    <sheetView workbookViewId="0">
      <selection activeCell="J34" sqref="J34"/>
    </sheetView>
  </sheetViews>
  <sheetFormatPr baseColWidth="10" defaultRowHeight="15" x14ac:dyDescent="0.2"/>
  <sheetData>
    <row r="1" spans="1:9" x14ac:dyDescent="0.2">
      <c r="A1" t="s">
        <v>25</v>
      </c>
    </row>
    <row r="2" spans="1:9" ht="16" thickBot="1" x14ac:dyDescent="0.25"/>
    <row r="3" spans="1:9" x14ac:dyDescent="0.2">
      <c r="A3" s="6" t="s">
        <v>26</v>
      </c>
      <c r="B3" s="6"/>
    </row>
    <row r="4" spans="1:9" x14ac:dyDescent="0.2">
      <c r="A4" s="3" t="s">
        <v>27</v>
      </c>
      <c r="B4" s="3">
        <v>0.99969507811101088</v>
      </c>
    </row>
    <row r="5" spans="1:9" x14ac:dyDescent="0.2">
      <c r="A5" s="3" t="s">
        <v>28</v>
      </c>
      <c r="B5" s="3">
        <v>0.99939024919938013</v>
      </c>
    </row>
    <row r="6" spans="1:9" x14ac:dyDescent="0.2">
      <c r="A6" s="3" t="s">
        <v>29</v>
      </c>
      <c r="B6" s="3">
        <v>0.9993684723850722</v>
      </c>
    </row>
    <row r="7" spans="1:9" x14ac:dyDescent="0.2">
      <c r="A7" s="3" t="s">
        <v>30</v>
      </c>
      <c r="B7" s="3">
        <v>4.1432242022532333E-3</v>
      </c>
    </row>
    <row r="8" spans="1:9" ht="16" thickBot="1" x14ac:dyDescent="0.25">
      <c r="A8" s="4" t="s">
        <v>31</v>
      </c>
      <c r="B8" s="4">
        <v>30</v>
      </c>
    </row>
    <row r="10" spans="1:9" ht="16" thickBot="1" x14ac:dyDescent="0.25">
      <c r="A10" t="s">
        <v>32</v>
      </c>
    </row>
    <row r="11" spans="1:9" x14ac:dyDescent="0.2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">
      <c r="A12" s="3" t="s">
        <v>33</v>
      </c>
      <c r="B12" s="3">
        <v>1</v>
      </c>
      <c r="C12" s="3">
        <v>0.78780299902011064</v>
      </c>
      <c r="D12" s="3">
        <v>0.78780299902011064</v>
      </c>
      <c r="E12" s="3">
        <v>45892.398909749776</v>
      </c>
      <c r="F12" s="3">
        <v>1.4680510663284111E-46</v>
      </c>
    </row>
    <row r="13" spans="1:9" x14ac:dyDescent="0.2">
      <c r="A13" s="3" t="s">
        <v>34</v>
      </c>
      <c r="B13" s="3">
        <v>28</v>
      </c>
      <c r="C13" s="3">
        <v>4.8065659012383428E-4</v>
      </c>
      <c r="D13" s="3">
        <v>1.716630679013694E-5</v>
      </c>
      <c r="E13" s="3"/>
      <c r="F13" s="3"/>
    </row>
    <row r="14" spans="1:9" ht="16" thickBot="1" x14ac:dyDescent="0.25">
      <c r="A14" s="4" t="s">
        <v>35</v>
      </c>
      <c r="B14" s="4">
        <v>29</v>
      </c>
      <c r="C14" s="4">
        <v>0.7882836556102345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42</v>
      </c>
      <c r="C16" s="5" t="s">
        <v>30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">
      <c r="A17" s="3" t="s">
        <v>36</v>
      </c>
      <c r="B17" s="3">
        <v>-3.8323321736234428E-3</v>
      </c>
      <c r="C17" s="3">
        <v>1.825530448475207E-3</v>
      </c>
      <c r="D17" s="3">
        <v>-2.0992978653543894</v>
      </c>
      <c r="E17" s="3">
        <v>4.4929861163669538E-2</v>
      </c>
      <c r="F17" s="3">
        <v>-7.5717617818447328E-3</v>
      </c>
      <c r="G17" s="3">
        <v>-9.2902565402153223E-5</v>
      </c>
      <c r="H17" s="3">
        <v>-7.5717617818447328E-3</v>
      </c>
      <c r="I17" s="3">
        <v>-9.2902565402153223E-5</v>
      </c>
    </row>
    <row r="18" spans="1:9" ht="16" thickBot="1" x14ac:dyDescent="0.25">
      <c r="A18" s="4" t="s">
        <v>49</v>
      </c>
      <c r="B18" s="4">
        <v>0.59155700065416905</v>
      </c>
      <c r="C18" s="4">
        <v>2.7613802752096302E-3</v>
      </c>
      <c r="D18" s="4">
        <v>214.22511269631707</v>
      </c>
      <c r="E18" s="4">
        <v>1.4680510663284321E-46</v>
      </c>
      <c r="F18" s="4">
        <v>0.58590056957721748</v>
      </c>
      <c r="G18" s="4">
        <v>0.59721343173112129</v>
      </c>
      <c r="H18" s="4">
        <v>0.58590056957721748</v>
      </c>
      <c r="I18" s="4">
        <v>0.59721343173112129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1020D-D770-A646-A33A-B9BBF3077203}">
  <dimension ref="A1:I76"/>
  <sheetViews>
    <sheetView topLeftCell="E2" workbookViewId="0">
      <selection activeCell="J3" sqref="J3"/>
    </sheetView>
  </sheetViews>
  <sheetFormatPr baseColWidth="10" defaultRowHeight="15" x14ac:dyDescent="0.2"/>
  <cols>
    <col min="1" max="1" width="12.83203125" bestFit="1" customWidth="1"/>
    <col min="4" max="4" width="13" bestFit="1" customWidth="1"/>
    <col min="5" max="5" width="13.83203125" bestFit="1" customWidth="1"/>
    <col min="7" max="7" width="12.1640625" bestFit="1" customWidth="1"/>
    <col min="8" max="8" width="18.6640625" bestFit="1" customWidth="1"/>
    <col min="9" max="9" width="16.83203125" bestFit="1" customWidth="1"/>
  </cols>
  <sheetData>
    <row r="1" spans="1:9" x14ac:dyDescent="0.2">
      <c r="A1" t="s">
        <v>12</v>
      </c>
    </row>
    <row r="2" spans="1:9" x14ac:dyDescent="0.2">
      <c r="A2" t="s">
        <v>17</v>
      </c>
      <c r="B2" t="s">
        <v>3</v>
      </c>
      <c r="C2" t="s">
        <v>4</v>
      </c>
      <c r="D2" t="s">
        <v>24</v>
      </c>
      <c r="E2" t="s">
        <v>23</v>
      </c>
      <c r="F2" t="s">
        <v>18</v>
      </c>
      <c r="G2" t="s">
        <v>19</v>
      </c>
      <c r="H2" t="s">
        <v>21</v>
      </c>
      <c r="I2" t="s">
        <v>22</v>
      </c>
    </row>
    <row r="3" spans="1:9" x14ac:dyDescent="0.2">
      <c r="B3">
        <v>1.0009999999999999</v>
      </c>
      <c r="C3">
        <v>1</v>
      </c>
      <c r="D3">
        <f>(B4+B3)/2</f>
        <v>1.0539999999999998</v>
      </c>
      <c r="E3">
        <f>D3-1.054</f>
        <v>0</v>
      </c>
      <c r="F3">
        <f>(C3*1.5)/100</f>
        <v>1.4999999999999999E-2</v>
      </c>
      <c r="G3">
        <f>(F4-F3)/(D4-D3)</f>
        <v>0.16483516483516447</v>
      </c>
      <c r="H3">
        <f>G3-0.164835165</f>
        <v>-1.64835534111063E-10</v>
      </c>
      <c r="I3">
        <f>(G4-G3)/(B4-B3)</f>
        <v>0.49581263691190308</v>
      </c>
    </row>
    <row r="4" spans="1:9" x14ac:dyDescent="0.2">
      <c r="B4">
        <v>1.107</v>
      </c>
      <c r="C4">
        <v>2</v>
      </c>
      <c r="D4">
        <f t="shared" ref="D4:D67" si="0">(B5+B4)/2</f>
        <v>1.145</v>
      </c>
      <c r="E4">
        <f t="shared" ref="E4:E67" si="1">D4-1.054</f>
        <v>9.099999999999997E-2</v>
      </c>
      <c r="F4">
        <f t="shared" ref="F4:F67" si="2">(C4*1.5)/100</f>
        <v>0.03</v>
      </c>
      <c r="G4">
        <f t="shared" ref="G4:G67" si="3">(F5-F4)/(D5-D4)</f>
        <v>0.21739130434782625</v>
      </c>
      <c r="H4">
        <f t="shared" ref="H4:H67" si="4">G4-0.164835165</f>
        <v>5.2556139347826242E-2</v>
      </c>
      <c r="I4">
        <f t="shared" ref="I4:I67" si="5">(G5-G4)/(B5-B4)</f>
        <v>0.51340726397934422</v>
      </c>
    </row>
    <row r="5" spans="1:9" x14ac:dyDescent="0.2">
      <c r="B5">
        <v>1.1830000000000001</v>
      </c>
      <c r="C5">
        <v>3</v>
      </c>
      <c r="D5">
        <f t="shared" si="0"/>
        <v>1.214</v>
      </c>
      <c r="E5">
        <f t="shared" si="1"/>
        <v>0.15999999999999992</v>
      </c>
      <c r="F5">
        <f t="shared" si="2"/>
        <v>4.4999999999999998E-2</v>
      </c>
      <c r="G5">
        <f t="shared" si="3"/>
        <v>0.25641025641025644</v>
      </c>
      <c r="H5">
        <f t="shared" si="4"/>
        <v>9.1575091410256437E-2</v>
      </c>
      <c r="I5">
        <f t="shared" si="5"/>
        <v>0.51695616211744744</v>
      </c>
    </row>
    <row r="6" spans="1:9" x14ac:dyDescent="0.2">
      <c r="B6">
        <v>1.2450000000000001</v>
      </c>
      <c r="C6">
        <v>4</v>
      </c>
      <c r="D6">
        <f t="shared" si="0"/>
        <v>1.2725</v>
      </c>
      <c r="E6">
        <f t="shared" si="1"/>
        <v>0.21849999999999992</v>
      </c>
      <c r="F6">
        <f t="shared" si="2"/>
        <v>0.06</v>
      </c>
      <c r="G6">
        <f t="shared" si="3"/>
        <v>0.28846153846153821</v>
      </c>
      <c r="H6">
        <f t="shared" si="4"/>
        <v>0.12362637346153821</v>
      </c>
      <c r="I6">
        <f t="shared" si="5"/>
        <v>0.55795268561227362</v>
      </c>
    </row>
    <row r="7" spans="1:9" x14ac:dyDescent="0.2">
      <c r="B7">
        <v>1.3</v>
      </c>
      <c r="C7">
        <v>5</v>
      </c>
      <c r="D7">
        <f t="shared" si="0"/>
        <v>1.3245</v>
      </c>
      <c r="E7">
        <f t="shared" si="1"/>
        <v>0.27049999999999996</v>
      </c>
      <c r="F7">
        <f t="shared" si="2"/>
        <v>7.4999999999999997E-2</v>
      </c>
      <c r="G7">
        <f t="shared" si="3"/>
        <v>0.31914893617021323</v>
      </c>
      <c r="H7">
        <f t="shared" si="4"/>
        <v>0.15431377117021322</v>
      </c>
      <c r="I7">
        <f t="shared" si="5"/>
        <v>0.6058831251451624</v>
      </c>
    </row>
    <row r="8" spans="1:9" x14ac:dyDescent="0.2">
      <c r="B8">
        <v>1.349</v>
      </c>
      <c r="C8">
        <v>6</v>
      </c>
      <c r="D8">
        <f t="shared" si="0"/>
        <v>1.3714999999999999</v>
      </c>
      <c r="E8">
        <f t="shared" si="1"/>
        <v>0.31749999999999989</v>
      </c>
      <c r="F8">
        <f t="shared" si="2"/>
        <v>0.09</v>
      </c>
      <c r="G8">
        <f t="shared" si="3"/>
        <v>0.34883720930232615</v>
      </c>
      <c r="H8">
        <f t="shared" si="4"/>
        <v>0.18400204430232614</v>
      </c>
      <c r="I8">
        <f t="shared" si="5"/>
        <v>0.58139534883719024</v>
      </c>
    </row>
    <row r="9" spans="1:9" x14ac:dyDescent="0.2">
      <c r="B9">
        <v>1.3939999999999999</v>
      </c>
      <c r="C9">
        <v>7</v>
      </c>
      <c r="D9">
        <f t="shared" si="0"/>
        <v>1.4144999999999999</v>
      </c>
      <c r="E9">
        <f t="shared" si="1"/>
        <v>0.36049999999999982</v>
      </c>
      <c r="F9">
        <f t="shared" si="2"/>
        <v>0.105</v>
      </c>
      <c r="G9">
        <f t="shared" si="3"/>
        <v>0.37499999999999967</v>
      </c>
      <c r="H9">
        <f t="shared" si="4"/>
        <v>0.21016483499999966</v>
      </c>
      <c r="I9">
        <f t="shared" si="5"/>
        <v>0.48138639281130308</v>
      </c>
    </row>
    <row r="10" spans="1:9" x14ac:dyDescent="0.2">
      <c r="B10">
        <v>1.4350000000000001</v>
      </c>
      <c r="C10">
        <v>8</v>
      </c>
      <c r="D10">
        <f t="shared" si="0"/>
        <v>1.4544999999999999</v>
      </c>
      <c r="E10">
        <f t="shared" si="1"/>
        <v>0.40049999999999986</v>
      </c>
      <c r="F10">
        <f t="shared" si="2"/>
        <v>0.12</v>
      </c>
      <c r="G10">
        <f t="shared" si="3"/>
        <v>0.39473684210526316</v>
      </c>
      <c r="H10">
        <f t="shared" si="4"/>
        <v>0.22990167710526316</v>
      </c>
      <c r="I10">
        <f t="shared" si="5"/>
        <v>0.5623031938821228</v>
      </c>
    </row>
    <row r="11" spans="1:9" x14ac:dyDescent="0.2">
      <c r="B11">
        <v>1.474</v>
      </c>
      <c r="C11">
        <v>9</v>
      </c>
      <c r="D11">
        <f t="shared" si="0"/>
        <v>1.4924999999999999</v>
      </c>
      <c r="E11">
        <f t="shared" si="1"/>
        <v>0.43849999999999989</v>
      </c>
      <c r="F11">
        <f t="shared" si="2"/>
        <v>0.13500000000000001</v>
      </c>
      <c r="G11">
        <f t="shared" si="3"/>
        <v>0.41666666666666591</v>
      </c>
      <c r="H11">
        <f t="shared" si="4"/>
        <v>0.2518315016666659</v>
      </c>
      <c r="I11">
        <f t="shared" si="5"/>
        <v>0.66242713301538991</v>
      </c>
    </row>
    <row r="12" spans="1:9" x14ac:dyDescent="0.2">
      <c r="B12">
        <v>1.5109999999999999</v>
      </c>
      <c r="C12">
        <v>10</v>
      </c>
      <c r="D12">
        <f t="shared" si="0"/>
        <v>1.5285</v>
      </c>
      <c r="E12">
        <f t="shared" si="1"/>
        <v>0.47449999999999992</v>
      </c>
      <c r="F12">
        <f t="shared" si="2"/>
        <v>0.15</v>
      </c>
      <c r="G12">
        <f t="shared" si="3"/>
        <v>0.44117647058823528</v>
      </c>
      <c r="H12">
        <f t="shared" si="4"/>
        <v>0.27634130558823528</v>
      </c>
      <c r="I12">
        <f t="shared" si="5"/>
        <v>0.58177117000645973</v>
      </c>
    </row>
    <row r="13" spans="1:9" x14ac:dyDescent="0.2">
      <c r="B13">
        <v>1.546</v>
      </c>
      <c r="C13">
        <v>11</v>
      </c>
      <c r="D13">
        <f t="shared" si="0"/>
        <v>1.5625</v>
      </c>
      <c r="E13">
        <f t="shared" si="1"/>
        <v>0.50849999999999995</v>
      </c>
      <c r="F13">
        <f t="shared" si="2"/>
        <v>0.16500000000000001</v>
      </c>
      <c r="G13">
        <f t="shared" si="3"/>
        <v>0.46153846153846145</v>
      </c>
      <c r="H13">
        <f t="shared" si="4"/>
        <v>0.29670329653846145</v>
      </c>
      <c r="I13">
        <f t="shared" si="5"/>
        <v>0.67674261222654009</v>
      </c>
    </row>
    <row r="14" spans="1:9" x14ac:dyDescent="0.2">
      <c r="B14">
        <v>1.579</v>
      </c>
      <c r="C14">
        <v>12</v>
      </c>
      <c r="D14">
        <f t="shared" si="0"/>
        <v>1.595</v>
      </c>
      <c r="E14">
        <f t="shared" si="1"/>
        <v>0.54099999999999993</v>
      </c>
      <c r="F14">
        <f t="shared" si="2"/>
        <v>0.18</v>
      </c>
      <c r="G14">
        <f t="shared" si="3"/>
        <v>0.48387096774193722</v>
      </c>
      <c r="H14">
        <f t="shared" si="4"/>
        <v>0.31903580274193721</v>
      </c>
      <c r="I14">
        <f t="shared" si="5"/>
        <v>0.50403225806431751</v>
      </c>
    </row>
    <row r="15" spans="1:9" x14ac:dyDescent="0.2">
      <c r="B15">
        <v>1.611</v>
      </c>
      <c r="C15">
        <v>13</v>
      </c>
      <c r="D15">
        <f t="shared" si="0"/>
        <v>1.6259999999999999</v>
      </c>
      <c r="E15">
        <f t="shared" si="1"/>
        <v>0.57199999999999984</v>
      </c>
      <c r="F15">
        <f t="shared" si="2"/>
        <v>0.19500000000000001</v>
      </c>
      <c r="G15">
        <f t="shared" si="3"/>
        <v>0.49999999999999539</v>
      </c>
      <c r="H15">
        <f t="shared" si="4"/>
        <v>0.33516483499999539</v>
      </c>
      <c r="I15">
        <f t="shared" si="5"/>
        <v>0.2824858757064635</v>
      </c>
    </row>
    <row r="16" spans="1:9" x14ac:dyDescent="0.2">
      <c r="B16">
        <v>1.641</v>
      </c>
      <c r="C16">
        <v>14</v>
      </c>
      <c r="D16">
        <f t="shared" si="0"/>
        <v>1.6560000000000001</v>
      </c>
      <c r="E16">
        <f t="shared" si="1"/>
        <v>0.60200000000000009</v>
      </c>
      <c r="F16">
        <f t="shared" si="2"/>
        <v>0.21</v>
      </c>
      <c r="G16">
        <f t="shared" si="3"/>
        <v>0.5084745762711893</v>
      </c>
      <c r="H16">
        <f t="shared" si="4"/>
        <v>0.3436394112711893</v>
      </c>
      <c r="I16">
        <f t="shared" si="5"/>
        <v>0.90799031476984571</v>
      </c>
    </row>
    <row r="17" spans="2:9" x14ac:dyDescent="0.2">
      <c r="B17">
        <v>1.671</v>
      </c>
      <c r="C17">
        <v>15</v>
      </c>
      <c r="D17">
        <f t="shared" si="0"/>
        <v>1.6855</v>
      </c>
      <c r="E17">
        <f t="shared" si="1"/>
        <v>0.63149999999999995</v>
      </c>
      <c r="F17">
        <f t="shared" si="2"/>
        <v>0.22500000000000001</v>
      </c>
      <c r="G17">
        <f t="shared" si="3"/>
        <v>0.5357142857142847</v>
      </c>
      <c r="H17">
        <f t="shared" si="4"/>
        <v>0.37087912071428469</v>
      </c>
      <c r="I17">
        <f t="shared" si="5"/>
        <v>0.68418171866459176</v>
      </c>
    </row>
    <row r="18" spans="2:9" x14ac:dyDescent="0.2">
      <c r="B18">
        <v>1.7</v>
      </c>
      <c r="C18">
        <v>16</v>
      </c>
      <c r="D18">
        <f t="shared" si="0"/>
        <v>1.7135</v>
      </c>
      <c r="E18">
        <f t="shared" si="1"/>
        <v>0.65949999999999998</v>
      </c>
      <c r="F18">
        <f t="shared" si="2"/>
        <v>0.24</v>
      </c>
      <c r="G18">
        <f t="shared" si="3"/>
        <v>0.5555555555555578</v>
      </c>
      <c r="H18">
        <f t="shared" si="4"/>
        <v>0.39072039055555779</v>
      </c>
      <c r="I18">
        <f t="shared" si="5"/>
        <v>0.38822889975925767</v>
      </c>
    </row>
    <row r="19" spans="2:9" x14ac:dyDescent="0.2">
      <c r="B19">
        <v>1.7270000000000001</v>
      </c>
      <c r="C19">
        <v>17</v>
      </c>
      <c r="D19">
        <f t="shared" si="0"/>
        <v>1.7404999999999999</v>
      </c>
      <c r="E19">
        <f t="shared" si="1"/>
        <v>0.68649999999999989</v>
      </c>
      <c r="F19">
        <f t="shared" si="2"/>
        <v>0.255</v>
      </c>
      <c r="G19">
        <f t="shared" si="3"/>
        <v>0.56603773584905781</v>
      </c>
      <c r="H19">
        <f t="shared" si="4"/>
        <v>0.4012025708490578</v>
      </c>
      <c r="I19">
        <f t="shared" si="5"/>
        <v>0.40316078051896675</v>
      </c>
    </row>
    <row r="20" spans="2:9" x14ac:dyDescent="0.2">
      <c r="B20">
        <v>1.754</v>
      </c>
      <c r="C20">
        <v>18</v>
      </c>
      <c r="D20">
        <f t="shared" si="0"/>
        <v>1.7669999999999999</v>
      </c>
      <c r="E20">
        <f t="shared" si="1"/>
        <v>0.71299999999999986</v>
      </c>
      <c r="F20">
        <f t="shared" si="2"/>
        <v>0.27</v>
      </c>
      <c r="G20">
        <f t="shared" si="3"/>
        <v>0.57692307692306988</v>
      </c>
      <c r="H20">
        <f t="shared" si="4"/>
        <v>0.41208791192306987</v>
      </c>
      <c r="I20">
        <f t="shared" si="5"/>
        <v>0.88757396449741321</v>
      </c>
    </row>
    <row r="21" spans="2:9" x14ac:dyDescent="0.2">
      <c r="B21">
        <v>1.78</v>
      </c>
      <c r="C21">
        <v>19</v>
      </c>
      <c r="D21">
        <f t="shared" si="0"/>
        <v>1.7930000000000001</v>
      </c>
      <c r="E21">
        <f t="shared" si="1"/>
        <v>0.7390000000000001</v>
      </c>
      <c r="F21">
        <f t="shared" si="2"/>
        <v>0.28499999999999998</v>
      </c>
      <c r="G21">
        <f t="shared" si="3"/>
        <v>0.60000000000000264</v>
      </c>
      <c r="H21">
        <f t="shared" si="4"/>
        <v>0.43516483500000264</v>
      </c>
      <c r="I21">
        <f t="shared" si="5"/>
        <v>0.96153846153835909</v>
      </c>
    </row>
    <row r="22" spans="2:9" x14ac:dyDescent="0.2">
      <c r="B22">
        <v>1.806</v>
      </c>
      <c r="C22">
        <v>20</v>
      </c>
      <c r="D22">
        <f t="shared" si="0"/>
        <v>1.8180000000000001</v>
      </c>
      <c r="E22">
        <f t="shared" si="1"/>
        <v>0.76400000000000001</v>
      </c>
      <c r="F22">
        <f t="shared" si="2"/>
        <v>0.3</v>
      </c>
      <c r="G22">
        <f t="shared" si="3"/>
        <v>0.625</v>
      </c>
      <c r="H22">
        <f t="shared" si="4"/>
        <v>0.46016483499999999</v>
      </c>
      <c r="I22">
        <f t="shared" si="5"/>
        <v>0</v>
      </c>
    </row>
    <row r="23" spans="2:9" x14ac:dyDescent="0.2">
      <c r="B23">
        <v>1.83</v>
      </c>
      <c r="C23">
        <v>21</v>
      </c>
      <c r="D23">
        <f t="shared" si="0"/>
        <v>1.8420000000000001</v>
      </c>
      <c r="E23">
        <f t="shared" si="1"/>
        <v>0.78800000000000003</v>
      </c>
      <c r="F23">
        <f t="shared" si="2"/>
        <v>0.315</v>
      </c>
      <c r="G23">
        <f t="shared" si="3"/>
        <v>0.625</v>
      </c>
      <c r="H23">
        <f t="shared" si="4"/>
        <v>0.46016483499999999</v>
      </c>
      <c r="I23">
        <f t="shared" si="5"/>
        <v>0.55407801418448599</v>
      </c>
    </row>
    <row r="24" spans="2:9" x14ac:dyDescent="0.2">
      <c r="B24">
        <v>1.8540000000000001</v>
      </c>
      <c r="C24">
        <v>22</v>
      </c>
      <c r="D24">
        <f t="shared" si="0"/>
        <v>1.8660000000000001</v>
      </c>
      <c r="E24">
        <f t="shared" si="1"/>
        <v>0.81200000000000006</v>
      </c>
      <c r="F24">
        <f t="shared" si="2"/>
        <v>0.33</v>
      </c>
      <c r="G24">
        <f t="shared" si="3"/>
        <v>0.63829787234042767</v>
      </c>
      <c r="H24">
        <f t="shared" si="4"/>
        <v>0.47346270734042767</v>
      </c>
      <c r="I24">
        <f t="shared" si="5"/>
        <v>0.57816836262698346</v>
      </c>
    </row>
    <row r="25" spans="2:9" x14ac:dyDescent="0.2">
      <c r="B25">
        <v>1.8779999999999999</v>
      </c>
      <c r="C25">
        <v>23</v>
      </c>
      <c r="D25">
        <f t="shared" si="0"/>
        <v>1.8895</v>
      </c>
      <c r="E25">
        <f t="shared" si="1"/>
        <v>0.83549999999999991</v>
      </c>
      <c r="F25">
        <f t="shared" si="2"/>
        <v>0.34499999999999997</v>
      </c>
      <c r="G25">
        <f t="shared" si="3"/>
        <v>0.65217391304347516</v>
      </c>
      <c r="H25">
        <f t="shared" si="4"/>
        <v>0.48733874804347516</v>
      </c>
      <c r="I25">
        <f t="shared" si="5"/>
        <v>0.63011972274752392</v>
      </c>
    </row>
    <row r="26" spans="2:9" x14ac:dyDescent="0.2">
      <c r="B26">
        <v>1.901</v>
      </c>
      <c r="C26">
        <v>24</v>
      </c>
      <c r="D26">
        <f t="shared" si="0"/>
        <v>1.9125000000000001</v>
      </c>
      <c r="E26">
        <f t="shared" si="1"/>
        <v>0.85850000000000004</v>
      </c>
      <c r="F26">
        <f t="shared" si="2"/>
        <v>0.36</v>
      </c>
      <c r="G26">
        <f t="shared" si="3"/>
        <v>0.66666666666666829</v>
      </c>
      <c r="H26">
        <f t="shared" si="4"/>
        <v>0.50183150166666834</v>
      </c>
      <c r="I26">
        <f t="shared" si="5"/>
        <v>0.65876152832697465</v>
      </c>
    </row>
    <row r="27" spans="2:9" x14ac:dyDescent="0.2">
      <c r="B27">
        <v>1.9239999999999999</v>
      </c>
      <c r="C27">
        <v>25</v>
      </c>
      <c r="D27">
        <f t="shared" si="0"/>
        <v>1.9350000000000001</v>
      </c>
      <c r="E27">
        <f t="shared" si="1"/>
        <v>0.88100000000000001</v>
      </c>
      <c r="F27">
        <f t="shared" si="2"/>
        <v>0.375</v>
      </c>
      <c r="G27">
        <f t="shared" si="3"/>
        <v>0.68181818181818865</v>
      </c>
      <c r="H27">
        <f t="shared" si="4"/>
        <v>0.51698301681818859</v>
      </c>
      <c r="I27">
        <f t="shared" si="5"/>
        <v>0.72073803574821538</v>
      </c>
    </row>
    <row r="28" spans="2:9" x14ac:dyDescent="0.2">
      <c r="B28">
        <v>1.946</v>
      </c>
      <c r="C28">
        <v>26</v>
      </c>
      <c r="D28">
        <f t="shared" si="0"/>
        <v>1.9569999999999999</v>
      </c>
      <c r="E28">
        <f t="shared" si="1"/>
        <v>0.9029999999999998</v>
      </c>
      <c r="F28">
        <f t="shared" si="2"/>
        <v>0.39</v>
      </c>
      <c r="G28">
        <f t="shared" si="3"/>
        <v>0.6976744186046494</v>
      </c>
      <c r="H28">
        <f t="shared" si="4"/>
        <v>0.53283925360464934</v>
      </c>
      <c r="I28">
        <f t="shared" si="5"/>
        <v>0.75505889459390874</v>
      </c>
    </row>
    <row r="29" spans="2:9" x14ac:dyDescent="0.2">
      <c r="B29">
        <v>1.968</v>
      </c>
      <c r="C29">
        <v>27</v>
      </c>
      <c r="D29">
        <f t="shared" si="0"/>
        <v>1.9784999999999999</v>
      </c>
      <c r="E29">
        <f t="shared" si="1"/>
        <v>0.92449999999999988</v>
      </c>
      <c r="F29">
        <f t="shared" si="2"/>
        <v>0.40500000000000003</v>
      </c>
      <c r="G29">
        <f t="shared" si="3"/>
        <v>0.71428571428571541</v>
      </c>
      <c r="H29">
        <f t="shared" si="4"/>
        <v>0.54945054928571535</v>
      </c>
      <c r="I29">
        <f t="shared" si="5"/>
        <v>-5.9211894646674649E-13</v>
      </c>
    </row>
    <row r="30" spans="2:9" x14ac:dyDescent="0.2">
      <c r="B30">
        <v>1.9890000000000001</v>
      </c>
      <c r="C30">
        <v>28</v>
      </c>
      <c r="D30">
        <f t="shared" si="0"/>
        <v>1.9994999999999998</v>
      </c>
      <c r="E30">
        <f t="shared" si="1"/>
        <v>0.94549999999999979</v>
      </c>
      <c r="F30">
        <f t="shared" si="2"/>
        <v>0.42</v>
      </c>
      <c r="G30">
        <f t="shared" si="3"/>
        <v>0.71428571428570298</v>
      </c>
      <c r="H30">
        <f t="shared" si="4"/>
        <v>0.54945054928570292</v>
      </c>
      <c r="I30">
        <f t="shared" si="5"/>
        <v>0.82960013273629118</v>
      </c>
    </row>
    <row r="31" spans="2:9" x14ac:dyDescent="0.2">
      <c r="B31">
        <v>2.0099999999999998</v>
      </c>
      <c r="C31">
        <v>29</v>
      </c>
      <c r="D31">
        <f t="shared" si="0"/>
        <v>2.0205000000000002</v>
      </c>
      <c r="E31">
        <f t="shared" si="1"/>
        <v>0.96650000000000014</v>
      </c>
      <c r="F31">
        <f t="shared" si="2"/>
        <v>0.435</v>
      </c>
      <c r="G31">
        <f t="shared" si="3"/>
        <v>0.73170731707316483</v>
      </c>
      <c r="H31">
        <f t="shared" si="4"/>
        <v>0.56687215207316477</v>
      </c>
      <c r="I31">
        <f t="shared" si="5"/>
        <v>0.87108013937388173</v>
      </c>
    </row>
    <row r="32" spans="2:9" x14ac:dyDescent="0.2">
      <c r="B32">
        <v>2.0310000000000001</v>
      </c>
      <c r="C32">
        <v>30</v>
      </c>
      <c r="D32">
        <f t="shared" si="0"/>
        <v>2.0410000000000004</v>
      </c>
      <c r="E32">
        <f t="shared" si="1"/>
        <v>0.98700000000000032</v>
      </c>
      <c r="F32">
        <f t="shared" si="2"/>
        <v>0.45</v>
      </c>
      <c r="G32">
        <f t="shared" si="3"/>
        <v>0.75000000000001665</v>
      </c>
      <c r="H32">
        <f t="shared" si="4"/>
        <v>0.5851648350000167</v>
      </c>
      <c r="I32">
        <f t="shared" si="5"/>
        <v>0.9615384615378133</v>
      </c>
    </row>
    <row r="33" spans="2:9" x14ac:dyDescent="0.2">
      <c r="B33">
        <v>2.0510000000000002</v>
      </c>
      <c r="C33">
        <v>31</v>
      </c>
      <c r="D33">
        <f t="shared" si="0"/>
        <v>2.0609999999999999</v>
      </c>
      <c r="E33">
        <f t="shared" si="1"/>
        <v>1.0069999999999999</v>
      </c>
      <c r="F33">
        <f t="shared" si="2"/>
        <v>0.46500000000000002</v>
      </c>
      <c r="G33">
        <f t="shared" si="3"/>
        <v>0.76923076923077294</v>
      </c>
      <c r="H33">
        <f t="shared" si="4"/>
        <v>0.60439560423077299</v>
      </c>
      <c r="I33">
        <f>(G34-G33)/(B34-B33)</f>
        <v>1.4432899320127022E-13</v>
      </c>
    </row>
    <row r="34" spans="2:9" x14ac:dyDescent="0.2">
      <c r="B34">
        <v>2.0710000000000002</v>
      </c>
      <c r="C34">
        <v>32</v>
      </c>
      <c r="D34">
        <f t="shared" si="0"/>
        <v>2.0804999999999998</v>
      </c>
      <c r="E34">
        <f t="shared" si="1"/>
        <v>1.0264999999999997</v>
      </c>
      <c r="F34">
        <f t="shared" si="2"/>
        <v>0.48</v>
      </c>
      <c r="G34">
        <f t="shared" si="3"/>
        <v>0.76923076923077582</v>
      </c>
      <c r="H34">
        <f t="shared" si="4"/>
        <v>0.60439560423077587</v>
      </c>
      <c r="I34">
        <f t="shared" si="5"/>
        <v>-9.2323809416198757E-13</v>
      </c>
    </row>
    <row r="35" spans="2:9" x14ac:dyDescent="0.2">
      <c r="B35">
        <v>2.09</v>
      </c>
      <c r="C35">
        <v>33</v>
      </c>
      <c r="D35">
        <f t="shared" si="0"/>
        <v>2.0999999999999996</v>
      </c>
      <c r="E35">
        <f t="shared" si="1"/>
        <v>1.0459999999999996</v>
      </c>
      <c r="F35">
        <f t="shared" si="2"/>
        <v>0.495</v>
      </c>
      <c r="G35">
        <f t="shared" si="3"/>
        <v>0.76923076923075828</v>
      </c>
      <c r="H35">
        <f>G35-0.164835165</f>
        <v>0.60439560423075833</v>
      </c>
      <c r="I35">
        <f t="shared" si="5"/>
        <v>2.0790020790027488</v>
      </c>
    </row>
    <row r="36" spans="2:9" x14ac:dyDescent="0.2">
      <c r="B36">
        <v>2.11</v>
      </c>
      <c r="C36">
        <v>34</v>
      </c>
      <c r="D36">
        <f t="shared" si="0"/>
        <v>2.1194999999999999</v>
      </c>
      <c r="E36">
        <f t="shared" si="1"/>
        <v>1.0654999999999999</v>
      </c>
      <c r="F36">
        <f t="shared" si="2"/>
        <v>0.51</v>
      </c>
      <c r="G36">
        <f t="shared" si="3"/>
        <v>0.8108108108108133</v>
      </c>
      <c r="H36">
        <f t="shared" si="4"/>
        <v>0.64597564581081324</v>
      </c>
      <c r="I36">
        <f t="shared" si="5"/>
        <v>0</v>
      </c>
    </row>
    <row r="37" spans="2:9" x14ac:dyDescent="0.2">
      <c r="B37">
        <v>2.129</v>
      </c>
      <c r="C37">
        <v>35</v>
      </c>
      <c r="D37">
        <f t="shared" si="0"/>
        <v>2.1379999999999999</v>
      </c>
      <c r="E37">
        <f t="shared" si="1"/>
        <v>1.0839999999999999</v>
      </c>
      <c r="F37">
        <f t="shared" si="2"/>
        <v>0.52500000000000002</v>
      </c>
      <c r="G37">
        <f t="shared" si="3"/>
        <v>0.8108108108108133</v>
      </c>
      <c r="H37">
        <f t="shared" si="4"/>
        <v>0.64597564581081324</v>
      </c>
      <c r="I37">
        <f t="shared" si="5"/>
        <v>0</v>
      </c>
    </row>
    <row r="38" spans="2:9" x14ac:dyDescent="0.2">
      <c r="B38">
        <v>2.1469999999999998</v>
      </c>
      <c r="C38">
        <v>36</v>
      </c>
      <c r="D38">
        <f>(B39+B38)/2</f>
        <v>2.1564999999999999</v>
      </c>
      <c r="E38">
        <f t="shared" si="1"/>
        <v>1.1024999999999998</v>
      </c>
      <c r="F38">
        <f t="shared" si="2"/>
        <v>0.54</v>
      </c>
      <c r="G38">
        <f t="shared" si="3"/>
        <v>0.8108108108108133</v>
      </c>
      <c r="H38">
        <f t="shared" si="4"/>
        <v>0.64597564581081324</v>
      </c>
      <c r="I38">
        <f t="shared" si="5"/>
        <v>1.1853959222370258</v>
      </c>
    </row>
    <row r="39" spans="2:9" x14ac:dyDescent="0.2">
      <c r="B39">
        <v>2.1659999999999999</v>
      </c>
      <c r="C39">
        <v>37</v>
      </c>
      <c r="D39">
        <f t="shared" si="0"/>
        <v>2.1749999999999998</v>
      </c>
      <c r="E39">
        <f t="shared" si="1"/>
        <v>1.1209999999999998</v>
      </c>
      <c r="F39">
        <f t="shared" si="2"/>
        <v>0.55500000000000005</v>
      </c>
      <c r="G39">
        <f t="shared" si="3"/>
        <v>0.83333333333331694</v>
      </c>
      <c r="H39">
        <f t="shared" si="4"/>
        <v>0.66849816833331688</v>
      </c>
      <c r="I39">
        <f t="shared" si="5"/>
        <v>3.3923481307990446E-13</v>
      </c>
    </row>
    <row r="40" spans="2:9" x14ac:dyDescent="0.2">
      <c r="B40">
        <v>2.1840000000000002</v>
      </c>
      <c r="C40">
        <v>38</v>
      </c>
      <c r="D40">
        <f t="shared" si="0"/>
        <v>2.1930000000000001</v>
      </c>
      <c r="E40">
        <f t="shared" si="1"/>
        <v>1.139</v>
      </c>
      <c r="F40">
        <f t="shared" si="2"/>
        <v>0.56999999999999995</v>
      </c>
      <c r="G40">
        <f>(F41-F40)/(D41-D40)</f>
        <v>0.83333333333332305</v>
      </c>
      <c r="H40">
        <f t="shared" si="4"/>
        <v>0.6684981683333231</v>
      </c>
      <c r="I40">
        <f t="shared" si="5"/>
        <v>1.3227513227517589</v>
      </c>
    </row>
    <row r="41" spans="2:9" x14ac:dyDescent="0.2">
      <c r="B41">
        <v>2.202</v>
      </c>
      <c r="C41">
        <v>39</v>
      </c>
      <c r="D41">
        <f t="shared" si="0"/>
        <v>2.2110000000000003</v>
      </c>
      <c r="E41">
        <f t="shared" si="1"/>
        <v>1.1570000000000003</v>
      </c>
      <c r="F41">
        <f t="shared" si="2"/>
        <v>0.58499999999999996</v>
      </c>
      <c r="G41">
        <f t="shared" si="3"/>
        <v>0.85714285714285443</v>
      </c>
      <c r="H41">
        <f t="shared" si="4"/>
        <v>0.69230769214285437</v>
      </c>
      <c r="I41">
        <f t="shared" si="5"/>
        <v>1.2089095157029323E-12</v>
      </c>
    </row>
    <row r="42" spans="2:9" x14ac:dyDescent="0.2">
      <c r="B42">
        <v>2.2200000000000002</v>
      </c>
      <c r="C42">
        <v>40</v>
      </c>
      <c r="D42">
        <f t="shared" si="0"/>
        <v>2.2285000000000004</v>
      </c>
      <c r="E42">
        <f t="shared" si="1"/>
        <v>1.1745000000000003</v>
      </c>
      <c r="F42">
        <f t="shared" si="2"/>
        <v>0.6</v>
      </c>
      <c r="G42">
        <f t="shared" si="3"/>
        <v>0.85714285714287619</v>
      </c>
      <c r="H42">
        <f t="shared" si="4"/>
        <v>0.69230769214287613</v>
      </c>
      <c r="I42">
        <f t="shared" si="5"/>
        <v>0</v>
      </c>
    </row>
    <row r="43" spans="2:9" x14ac:dyDescent="0.2">
      <c r="B43">
        <v>2.2370000000000001</v>
      </c>
      <c r="C43">
        <v>41</v>
      </c>
      <c r="D43">
        <f t="shared" si="0"/>
        <v>2.246</v>
      </c>
      <c r="E43">
        <f t="shared" si="1"/>
        <v>1.1919999999999999</v>
      </c>
      <c r="F43">
        <f t="shared" si="2"/>
        <v>0.61499999999999999</v>
      </c>
      <c r="G43">
        <f t="shared" si="3"/>
        <v>0.85714285714287619</v>
      </c>
      <c r="H43">
        <f t="shared" si="4"/>
        <v>0.69230769214287613</v>
      </c>
      <c r="I43">
        <f t="shared" si="5"/>
        <v>1.4005602240876363</v>
      </c>
    </row>
    <row r="44" spans="2:9" x14ac:dyDescent="0.2">
      <c r="B44">
        <v>2.2549999999999999</v>
      </c>
      <c r="C44">
        <v>42</v>
      </c>
      <c r="D44">
        <f t="shared" si="0"/>
        <v>2.2634999999999996</v>
      </c>
      <c r="E44">
        <f t="shared" si="1"/>
        <v>1.2094999999999996</v>
      </c>
      <c r="F44">
        <f t="shared" si="2"/>
        <v>0.63</v>
      </c>
      <c r="G44">
        <f t="shared" si="3"/>
        <v>0.88235294117645335</v>
      </c>
      <c r="H44">
        <f t="shared" si="4"/>
        <v>0.71751777617645329</v>
      </c>
      <c r="I44">
        <f t="shared" si="5"/>
        <v>0</v>
      </c>
    </row>
    <row r="45" spans="2:9" x14ac:dyDescent="0.2">
      <c r="B45">
        <v>2.2719999999999998</v>
      </c>
      <c r="C45">
        <v>43</v>
      </c>
      <c r="D45">
        <f t="shared" si="0"/>
        <v>2.2805</v>
      </c>
      <c r="E45">
        <f t="shared" si="1"/>
        <v>1.2264999999999999</v>
      </c>
      <c r="F45">
        <f>(C45*1.5)/100</f>
        <v>0.64500000000000002</v>
      </c>
      <c r="G45">
        <f t="shared" si="3"/>
        <v>0.88235294117645335</v>
      </c>
      <c r="H45">
        <f t="shared" si="4"/>
        <v>0.71751777617645329</v>
      </c>
      <c r="I45">
        <f t="shared" si="5"/>
        <v>1.5728216420276753</v>
      </c>
    </row>
    <row r="46" spans="2:9" x14ac:dyDescent="0.2">
      <c r="B46">
        <v>2.2890000000000001</v>
      </c>
      <c r="C46">
        <v>44</v>
      </c>
      <c r="D46">
        <f t="shared" si="0"/>
        <v>2.2975000000000003</v>
      </c>
      <c r="E46">
        <f t="shared" si="1"/>
        <v>1.2435000000000003</v>
      </c>
      <c r="F46">
        <f t="shared" si="2"/>
        <v>0.66</v>
      </c>
      <c r="G46">
        <f t="shared" si="3"/>
        <v>0.90909090909092438</v>
      </c>
      <c r="H46">
        <f t="shared" si="4"/>
        <v>0.74425574409092432</v>
      </c>
      <c r="I46">
        <f t="shared" si="5"/>
        <v>-3.9837414413020548E-13</v>
      </c>
    </row>
    <row r="47" spans="2:9" x14ac:dyDescent="0.2">
      <c r="B47">
        <v>2.306</v>
      </c>
      <c r="C47">
        <v>45</v>
      </c>
      <c r="D47">
        <f t="shared" si="0"/>
        <v>2.3140000000000001</v>
      </c>
      <c r="E47">
        <f t="shared" si="1"/>
        <v>1.26</v>
      </c>
      <c r="F47">
        <f t="shared" si="2"/>
        <v>0.67500000000000004</v>
      </c>
      <c r="G47">
        <f t="shared" si="3"/>
        <v>0.90909090909091761</v>
      </c>
      <c r="H47">
        <f t="shared" si="4"/>
        <v>0.74425574409091766</v>
      </c>
      <c r="I47">
        <f t="shared" si="5"/>
        <v>-1.1032841307212483E-12</v>
      </c>
    </row>
    <row r="48" spans="2:9" x14ac:dyDescent="0.2">
      <c r="B48">
        <v>2.3220000000000001</v>
      </c>
      <c r="C48">
        <v>46</v>
      </c>
      <c r="D48">
        <f t="shared" si="0"/>
        <v>2.3304999999999998</v>
      </c>
      <c r="E48">
        <f t="shared" si="1"/>
        <v>1.2764999999999997</v>
      </c>
      <c r="F48">
        <f t="shared" si="2"/>
        <v>0.69</v>
      </c>
      <c r="G48">
        <f t="shared" si="3"/>
        <v>0.90909090909089996</v>
      </c>
      <c r="H48">
        <f t="shared" si="4"/>
        <v>0.7442557440908999</v>
      </c>
      <c r="I48">
        <f t="shared" si="5"/>
        <v>1.6711229946529531</v>
      </c>
    </row>
    <row r="49" spans="2:9" x14ac:dyDescent="0.2">
      <c r="B49">
        <v>2.339</v>
      </c>
      <c r="C49">
        <v>47</v>
      </c>
      <c r="D49">
        <f t="shared" si="0"/>
        <v>2.347</v>
      </c>
      <c r="E49">
        <f t="shared" si="1"/>
        <v>1.2929999999999999</v>
      </c>
      <c r="F49">
        <f t="shared" si="2"/>
        <v>0.70499999999999996</v>
      </c>
      <c r="G49">
        <f t="shared" si="3"/>
        <v>0.9375</v>
      </c>
      <c r="H49">
        <f t="shared" si="4"/>
        <v>0.77266483500000005</v>
      </c>
      <c r="I49">
        <f t="shared" si="5"/>
        <v>0</v>
      </c>
    </row>
    <row r="50" spans="2:9" x14ac:dyDescent="0.2">
      <c r="B50">
        <v>2.355</v>
      </c>
      <c r="C50">
        <v>48</v>
      </c>
      <c r="D50">
        <f t="shared" si="0"/>
        <v>2.363</v>
      </c>
      <c r="E50">
        <f t="shared" si="1"/>
        <v>1.3089999999999999</v>
      </c>
      <c r="F50">
        <f t="shared" si="2"/>
        <v>0.72</v>
      </c>
      <c r="G50">
        <f t="shared" si="3"/>
        <v>0.9375</v>
      </c>
      <c r="H50">
        <f t="shared" si="4"/>
        <v>0.77266483500000005</v>
      </c>
      <c r="I50">
        <f t="shared" si="5"/>
        <v>1.890120967742581</v>
      </c>
    </row>
    <row r="51" spans="2:9" x14ac:dyDescent="0.2">
      <c r="B51">
        <v>2.371</v>
      </c>
      <c r="C51">
        <v>49</v>
      </c>
      <c r="D51">
        <f t="shared" si="0"/>
        <v>2.379</v>
      </c>
      <c r="E51">
        <f t="shared" si="1"/>
        <v>1.325</v>
      </c>
      <c r="F51">
        <f t="shared" si="2"/>
        <v>0.73499999999999999</v>
      </c>
      <c r="G51">
        <f t="shared" si="3"/>
        <v>0.96774193548388132</v>
      </c>
      <c r="H51">
        <f t="shared" si="4"/>
        <v>0.80290677048388126</v>
      </c>
      <c r="I51">
        <f t="shared" si="5"/>
        <v>-1.7277845820728983E-12</v>
      </c>
    </row>
    <row r="52" spans="2:9" x14ac:dyDescent="0.2">
      <c r="B52">
        <v>2.387</v>
      </c>
      <c r="C52">
        <v>50</v>
      </c>
      <c r="D52">
        <f t="shared" si="0"/>
        <v>2.3944999999999999</v>
      </c>
      <c r="E52">
        <f t="shared" si="1"/>
        <v>1.3404999999999998</v>
      </c>
      <c r="F52">
        <f t="shared" si="2"/>
        <v>0.75</v>
      </c>
      <c r="G52">
        <f t="shared" si="3"/>
        <v>0.96774193548385368</v>
      </c>
      <c r="H52">
        <f t="shared" si="4"/>
        <v>0.80290677048385373</v>
      </c>
      <c r="I52">
        <f t="shared" si="5"/>
        <v>-2.0161290322568952</v>
      </c>
    </row>
    <row r="53" spans="2:9" x14ac:dyDescent="0.2">
      <c r="B53">
        <v>2.4020000000000001</v>
      </c>
      <c r="C53">
        <v>51</v>
      </c>
      <c r="D53">
        <f t="shared" si="0"/>
        <v>2.41</v>
      </c>
      <c r="E53">
        <f t="shared" si="1"/>
        <v>1.3560000000000001</v>
      </c>
      <c r="F53">
        <f t="shared" si="2"/>
        <v>0.76500000000000001</v>
      </c>
      <c r="G53">
        <f t="shared" si="3"/>
        <v>0.9375</v>
      </c>
      <c r="H53">
        <f t="shared" si="4"/>
        <v>0.77266483500000005</v>
      </c>
      <c r="I53">
        <f t="shared" si="5"/>
        <v>1.890120967742581</v>
      </c>
    </row>
    <row r="54" spans="2:9" x14ac:dyDescent="0.2">
      <c r="B54">
        <v>2.4180000000000001</v>
      </c>
      <c r="C54">
        <v>52</v>
      </c>
      <c r="D54">
        <f t="shared" si="0"/>
        <v>2.4260000000000002</v>
      </c>
      <c r="E54">
        <f t="shared" si="1"/>
        <v>1.3720000000000001</v>
      </c>
      <c r="F54">
        <f t="shared" si="2"/>
        <v>0.78</v>
      </c>
      <c r="G54">
        <f t="shared" si="3"/>
        <v>0.96774193548388132</v>
      </c>
      <c r="H54">
        <f t="shared" si="4"/>
        <v>0.80290677048388126</v>
      </c>
      <c r="I54">
        <f t="shared" si="5"/>
        <v>2.0161290322569507</v>
      </c>
    </row>
    <row r="55" spans="2:9" x14ac:dyDescent="0.2">
      <c r="B55">
        <v>2.4340000000000002</v>
      </c>
      <c r="C55">
        <v>53</v>
      </c>
      <c r="D55">
        <f t="shared" si="0"/>
        <v>2.4415</v>
      </c>
      <c r="E55">
        <f t="shared" si="1"/>
        <v>1.3875</v>
      </c>
      <c r="F55">
        <f t="shared" si="2"/>
        <v>0.79500000000000004</v>
      </c>
      <c r="G55">
        <f t="shared" si="3"/>
        <v>0.99999999999999256</v>
      </c>
      <c r="H55">
        <f t="shared" si="4"/>
        <v>0.8351648349999925</v>
      </c>
      <c r="I55">
        <f t="shared" si="5"/>
        <v>1.4876988529977415E-12</v>
      </c>
    </row>
    <row r="56" spans="2:9" x14ac:dyDescent="0.2">
      <c r="B56">
        <v>2.4489999999999998</v>
      </c>
      <c r="C56">
        <v>54</v>
      </c>
      <c r="D56">
        <f t="shared" si="0"/>
        <v>2.4565000000000001</v>
      </c>
      <c r="E56">
        <f t="shared" si="1"/>
        <v>1.4025000000000001</v>
      </c>
      <c r="F56">
        <f t="shared" si="2"/>
        <v>0.81</v>
      </c>
      <c r="G56">
        <f t="shared" si="3"/>
        <v>1.0000000000000149</v>
      </c>
      <c r="H56">
        <f t="shared" si="4"/>
        <v>0.83516483500001493</v>
      </c>
      <c r="I56">
        <f t="shared" si="5"/>
        <v>-3.4564943499996252E-12</v>
      </c>
    </row>
    <row r="57" spans="2:9" x14ac:dyDescent="0.2">
      <c r="B57">
        <v>2.464</v>
      </c>
      <c r="C57">
        <v>55</v>
      </c>
      <c r="D57">
        <f t="shared" si="0"/>
        <v>2.4714999999999998</v>
      </c>
      <c r="E57">
        <f t="shared" si="1"/>
        <v>1.4174999999999998</v>
      </c>
      <c r="F57">
        <f t="shared" si="2"/>
        <v>0.82499999999999996</v>
      </c>
      <c r="G57">
        <f t="shared" si="3"/>
        <v>0.99999999999996303</v>
      </c>
      <c r="H57">
        <f t="shared" si="4"/>
        <v>0.83516483499996297</v>
      </c>
      <c r="I57">
        <f t="shared" si="5"/>
        <v>3.9449924808346901E-12</v>
      </c>
    </row>
    <row r="58" spans="2:9" x14ac:dyDescent="0.2">
      <c r="B58">
        <v>2.4790000000000001</v>
      </c>
      <c r="C58">
        <v>56</v>
      </c>
      <c r="D58">
        <f t="shared" si="0"/>
        <v>2.4865000000000004</v>
      </c>
      <c r="E58">
        <f>D58-1.054</f>
        <v>1.4325000000000003</v>
      </c>
      <c r="F58">
        <f t="shared" si="2"/>
        <v>0.84</v>
      </c>
      <c r="G58">
        <f t="shared" si="3"/>
        <v>1.0000000000000222</v>
      </c>
      <c r="H58">
        <f t="shared" si="4"/>
        <v>0.83516483500002225</v>
      </c>
      <c r="I58">
        <f>(G59-G58)/(B59-B58)</f>
        <v>2.2988505747114152</v>
      </c>
    </row>
    <row r="59" spans="2:9" x14ac:dyDescent="0.2">
      <c r="B59">
        <v>2.4940000000000002</v>
      </c>
      <c r="C59">
        <v>57</v>
      </c>
      <c r="D59">
        <f t="shared" si="0"/>
        <v>2.5015000000000001</v>
      </c>
      <c r="E59">
        <f t="shared" si="1"/>
        <v>1.4475</v>
      </c>
      <c r="F59">
        <f t="shared" si="2"/>
        <v>0.85499999999999998</v>
      </c>
      <c r="G59">
        <f t="shared" si="3"/>
        <v>1.0344827586206937</v>
      </c>
      <c r="H59">
        <f t="shared" si="4"/>
        <v>0.86964759362069377</v>
      </c>
      <c r="I59">
        <f t="shared" si="5"/>
        <v>0</v>
      </c>
    </row>
    <row r="60" spans="2:9" x14ac:dyDescent="0.2">
      <c r="B60">
        <v>2.5089999999999999</v>
      </c>
      <c r="C60">
        <v>58</v>
      </c>
      <c r="D60">
        <f>(B61+B60)/2</f>
        <v>2.516</v>
      </c>
      <c r="E60">
        <f t="shared" si="1"/>
        <v>1.462</v>
      </c>
      <c r="F60">
        <f t="shared" si="2"/>
        <v>0.87</v>
      </c>
      <c r="G60">
        <f t="shared" si="3"/>
        <v>1.0344827586206937</v>
      </c>
      <c r="H60">
        <f t="shared" si="4"/>
        <v>0.86964759362069377</v>
      </c>
      <c r="I60">
        <f t="shared" si="5"/>
        <v>-2.4630541871907812</v>
      </c>
    </row>
    <row r="61" spans="2:9" x14ac:dyDescent="0.2">
      <c r="B61">
        <v>2.5230000000000001</v>
      </c>
      <c r="C61">
        <v>59</v>
      </c>
      <c r="D61">
        <f t="shared" si="0"/>
        <v>2.5305</v>
      </c>
      <c r="E61">
        <f t="shared" si="1"/>
        <v>1.4764999999999999</v>
      </c>
      <c r="F61">
        <f t="shared" si="2"/>
        <v>0.88500000000000001</v>
      </c>
      <c r="G61">
        <f t="shared" si="3"/>
        <v>1.0000000000000222</v>
      </c>
      <c r="H61">
        <f t="shared" si="4"/>
        <v>0.83516483500002225</v>
      </c>
      <c r="I61">
        <f t="shared" si="5"/>
        <v>2.2988505747093666</v>
      </c>
    </row>
    <row r="62" spans="2:9" x14ac:dyDescent="0.2">
      <c r="B62">
        <v>2.5379999999999998</v>
      </c>
      <c r="C62">
        <v>60</v>
      </c>
      <c r="D62">
        <f t="shared" si="0"/>
        <v>2.5454999999999997</v>
      </c>
      <c r="E62">
        <f t="shared" si="1"/>
        <v>1.4914999999999996</v>
      </c>
      <c r="F62">
        <f t="shared" si="2"/>
        <v>0.9</v>
      </c>
      <c r="G62">
        <f t="shared" si="3"/>
        <v>1.034482758620662</v>
      </c>
      <c r="H62">
        <f>G62-0.164835165</f>
        <v>0.86964759362066202</v>
      </c>
      <c r="I62">
        <f t="shared" si="5"/>
        <v>2.1168252336186142E-12</v>
      </c>
    </row>
    <row r="63" spans="2:9" x14ac:dyDescent="0.2">
      <c r="B63">
        <v>2.5529999999999999</v>
      </c>
      <c r="C63">
        <v>61</v>
      </c>
      <c r="D63">
        <f t="shared" si="0"/>
        <v>2.56</v>
      </c>
      <c r="E63">
        <f t="shared" si="1"/>
        <v>1.506</v>
      </c>
      <c r="F63">
        <f t="shared" si="2"/>
        <v>0.91500000000000004</v>
      </c>
      <c r="G63">
        <f t="shared" si="3"/>
        <v>1.0344827586206937</v>
      </c>
      <c r="H63">
        <f t="shared" si="4"/>
        <v>0.86964759362069377</v>
      </c>
      <c r="I63">
        <f t="shared" si="5"/>
        <v>-2.4630541871934222</v>
      </c>
    </row>
    <row r="64" spans="2:9" x14ac:dyDescent="0.2">
      <c r="B64">
        <v>2.5670000000000002</v>
      </c>
      <c r="C64">
        <v>62</v>
      </c>
      <c r="D64">
        <f t="shared" si="0"/>
        <v>2.5745</v>
      </c>
      <c r="E64">
        <f t="shared" si="1"/>
        <v>1.5205</v>
      </c>
      <c r="F64">
        <f t="shared" si="2"/>
        <v>0.93</v>
      </c>
      <c r="G64">
        <f t="shared" si="3"/>
        <v>0.99999999999998523</v>
      </c>
      <c r="H64">
        <f t="shared" si="4"/>
        <v>0.83516483499998517</v>
      </c>
      <c r="I64">
        <f t="shared" si="5"/>
        <v>-2.1505376344069735</v>
      </c>
    </row>
    <row r="65" spans="2:9" x14ac:dyDescent="0.2">
      <c r="B65">
        <v>2.5819999999999999</v>
      </c>
      <c r="C65">
        <v>63</v>
      </c>
      <c r="D65">
        <f t="shared" si="0"/>
        <v>2.5895000000000001</v>
      </c>
      <c r="E65">
        <f t="shared" si="1"/>
        <v>1.5355000000000001</v>
      </c>
      <c r="F65">
        <f t="shared" si="2"/>
        <v>0.94499999999999995</v>
      </c>
      <c r="G65">
        <f t="shared" si="3"/>
        <v>0.96774193548388132</v>
      </c>
      <c r="H65">
        <f t="shared" si="4"/>
        <v>0.80290677048388126</v>
      </c>
      <c r="I65">
        <f t="shared" si="5"/>
        <v>0</v>
      </c>
    </row>
    <row r="66" spans="2:9" x14ac:dyDescent="0.2">
      <c r="B66">
        <v>2.597</v>
      </c>
      <c r="C66">
        <v>64</v>
      </c>
      <c r="D66">
        <f t="shared" si="0"/>
        <v>2.605</v>
      </c>
      <c r="E66">
        <f t="shared" si="1"/>
        <v>1.5509999999999999</v>
      </c>
      <c r="F66">
        <f t="shared" si="2"/>
        <v>0.96</v>
      </c>
      <c r="G66">
        <f t="shared" si="3"/>
        <v>0.96774193548388132</v>
      </c>
      <c r="H66">
        <f t="shared" si="4"/>
        <v>0.80290677048388126</v>
      </c>
      <c r="I66">
        <f t="shared" si="5"/>
        <v>2.0161290322569507</v>
      </c>
    </row>
    <row r="67" spans="2:9" x14ac:dyDescent="0.2">
      <c r="B67">
        <v>2.613</v>
      </c>
      <c r="C67">
        <v>65</v>
      </c>
      <c r="D67">
        <f t="shared" si="0"/>
        <v>2.6204999999999998</v>
      </c>
      <c r="E67">
        <f t="shared" si="1"/>
        <v>1.5664999999999998</v>
      </c>
      <c r="F67">
        <f t="shared" si="2"/>
        <v>0.97499999999999998</v>
      </c>
      <c r="G67">
        <f t="shared" si="3"/>
        <v>0.99999999999999256</v>
      </c>
      <c r="H67">
        <f t="shared" si="4"/>
        <v>0.8351648349999925</v>
      </c>
      <c r="I67">
        <f t="shared" si="5"/>
        <v>-2.1505376344078719</v>
      </c>
    </row>
    <row r="68" spans="2:9" x14ac:dyDescent="0.2">
      <c r="B68">
        <v>2.6280000000000001</v>
      </c>
      <c r="C68">
        <v>66</v>
      </c>
      <c r="D68">
        <f t="shared" ref="D68:D75" si="6">(B69+B68)/2</f>
        <v>2.6355</v>
      </c>
      <c r="E68">
        <f t="shared" ref="E68:E75" si="7">D68-1.054</f>
        <v>1.5814999999999999</v>
      </c>
      <c r="F68">
        <f t="shared" ref="F68:F75" si="8">(C68*1.5)/100</f>
        <v>0.99</v>
      </c>
      <c r="G68">
        <f t="shared" ref="G68:G69" si="9">(F69-F68)/(D69-D68)</f>
        <v>0.96774193548387422</v>
      </c>
      <c r="H68">
        <f t="shared" ref="H68:H75" si="10">G68-0.164835165</f>
        <v>0.80290677048387415</v>
      </c>
      <c r="I68">
        <f t="shared" ref="I68:I75" si="11">(G69-G68)/(B69-B68)</f>
        <v>-8.9557990653097873E-13</v>
      </c>
    </row>
    <row r="69" spans="2:9" x14ac:dyDescent="0.2">
      <c r="B69">
        <v>2.6429999999999998</v>
      </c>
      <c r="C69">
        <v>67</v>
      </c>
      <c r="D69">
        <f t="shared" si="6"/>
        <v>2.6509999999999998</v>
      </c>
      <c r="E69">
        <f t="shared" si="7"/>
        <v>1.5969999999999998</v>
      </c>
      <c r="F69">
        <f t="shared" si="8"/>
        <v>1.0049999999999999</v>
      </c>
      <c r="G69">
        <f t="shared" si="9"/>
        <v>0.96774193548386078</v>
      </c>
      <c r="H69">
        <f t="shared" si="10"/>
        <v>0.80290677048386083</v>
      </c>
      <c r="I69">
        <f t="shared" si="11"/>
        <v>8.3960616237277393E-13</v>
      </c>
    </row>
    <row r="70" spans="2:9" x14ac:dyDescent="0.2">
      <c r="B70">
        <v>2.6589999999999998</v>
      </c>
      <c r="C70">
        <v>68</v>
      </c>
      <c r="D70">
        <f t="shared" si="6"/>
        <v>2.6665000000000001</v>
      </c>
      <c r="E70">
        <f t="shared" si="7"/>
        <v>1.6125</v>
      </c>
      <c r="F70">
        <f t="shared" si="8"/>
        <v>1.02</v>
      </c>
      <c r="G70">
        <f>(F71-F70)/(D71-D70)</f>
        <v>0.96774193548387422</v>
      </c>
      <c r="H70">
        <f t="shared" si="10"/>
        <v>0.80290677048387415</v>
      </c>
      <c r="I70">
        <f t="shared" si="11"/>
        <v>9.5479180117762675E-13</v>
      </c>
    </row>
    <row r="71" spans="2:9" x14ac:dyDescent="0.2">
      <c r="B71">
        <v>2.6739999999999999</v>
      </c>
      <c r="C71">
        <v>69</v>
      </c>
      <c r="D71">
        <f t="shared" si="6"/>
        <v>2.6819999999999999</v>
      </c>
      <c r="E71">
        <f t="shared" si="7"/>
        <v>1.6279999999999999</v>
      </c>
      <c r="F71">
        <f t="shared" si="8"/>
        <v>1.0349999999999999</v>
      </c>
      <c r="G71">
        <f t="shared" ref="G71:G75" si="12">(F72-F71)/(D72-D71)</f>
        <v>0.96774193548388854</v>
      </c>
      <c r="H71">
        <f t="shared" si="10"/>
        <v>0.80290677048388859</v>
      </c>
      <c r="I71">
        <f t="shared" si="11"/>
        <v>-47.381385098391405</v>
      </c>
    </row>
    <row r="72" spans="2:9" x14ac:dyDescent="0.2">
      <c r="B72">
        <v>2.69</v>
      </c>
      <c r="C72">
        <v>70</v>
      </c>
      <c r="D72">
        <f t="shared" si="6"/>
        <v>2.6974999999999998</v>
      </c>
      <c r="E72">
        <f t="shared" si="7"/>
        <v>1.6434999999999997</v>
      </c>
      <c r="F72">
        <f t="shared" si="8"/>
        <v>1.05</v>
      </c>
      <c r="G72">
        <f t="shared" si="12"/>
        <v>0.20963977390962546</v>
      </c>
      <c r="H72">
        <f t="shared" si="10"/>
        <v>4.4804608909625454E-2</v>
      </c>
      <c r="I72">
        <f t="shared" si="11"/>
        <v>-0.56962544850120689</v>
      </c>
    </row>
    <row r="73" spans="2:9" x14ac:dyDescent="0.2">
      <c r="B73">
        <v>2.7050000000000001</v>
      </c>
      <c r="C73">
        <v>71</v>
      </c>
      <c r="D73" s="2">
        <f t="shared" si="6"/>
        <v>2.76905130784708</v>
      </c>
      <c r="E73" s="2">
        <f t="shared" si="7"/>
        <v>1.7150513078470799</v>
      </c>
      <c r="F73">
        <f t="shared" si="8"/>
        <v>1.0649999999999999</v>
      </c>
      <c r="G73">
        <f t="shared" si="12"/>
        <v>0.20109539218210729</v>
      </c>
      <c r="H73">
        <f t="shared" si="10"/>
        <v>3.626022718210728E-2</v>
      </c>
      <c r="I73">
        <f t="shared" si="11"/>
        <v>-1.6524603232867141</v>
      </c>
    </row>
    <row r="74" spans="2:9" x14ac:dyDescent="0.2">
      <c r="B74" s="1">
        <v>2.8331026156941599</v>
      </c>
      <c r="C74">
        <v>72</v>
      </c>
      <c r="D74" s="2">
        <f t="shared" si="6"/>
        <v>2.8436427733064997</v>
      </c>
      <c r="E74" s="2">
        <f t="shared" si="7"/>
        <v>1.7896427733064997</v>
      </c>
      <c r="F74">
        <f t="shared" si="8"/>
        <v>1.08</v>
      </c>
      <c r="G74">
        <f t="shared" si="12"/>
        <v>-1.0589097561737728E-2</v>
      </c>
      <c r="H74">
        <f t="shared" si="10"/>
        <v>-0.17542426256173774</v>
      </c>
      <c r="I74">
        <f t="shared" si="11"/>
        <v>36.900965994676326</v>
      </c>
    </row>
    <row r="75" spans="2:9" x14ac:dyDescent="0.2">
      <c r="B75" s="1">
        <v>2.85418293091884</v>
      </c>
      <c r="C75">
        <v>73</v>
      </c>
      <c r="D75" s="2">
        <f t="shared" si="6"/>
        <v>1.42709146545942</v>
      </c>
      <c r="E75" s="2">
        <f t="shared" si="7"/>
        <v>0.37309146545941996</v>
      </c>
      <c r="F75">
        <f t="shared" si="8"/>
        <v>1.095</v>
      </c>
      <c r="G75">
        <f t="shared" si="12"/>
        <v>0.76729489770124115</v>
      </c>
      <c r="H75">
        <f t="shared" si="10"/>
        <v>0.60245973270124109</v>
      </c>
      <c r="I75">
        <f t="shared" si="11"/>
        <v>0.2688317169124923</v>
      </c>
    </row>
    <row r="76" spans="2:9" x14ac:dyDescent="0.2">
      <c r="E76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1ACB-0F04-4842-B3CE-148A2E78D6DF}">
  <dimension ref="A1:I18"/>
  <sheetViews>
    <sheetView workbookViewId="0">
      <selection activeCell="C18" sqref="C18"/>
    </sheetView>
  </sheetViews>
  <sheetFormatPr baseColWidth="10" defaultRowHeight="15" x14ac:dyDescent="0.2"/>
  <sheetData>
    <row r="1" spans="1:9" x14ac:dyDescent="0.2">
      <c r="A1" t="s">
        <v>25</v>
      </c>
    </row>
    <row r="2" spans="1:9" ht="16" thickBot="1" x14ac:dyDescent="0.25"/>
    <row r="3" spans="1:9" x14ac:dyDescent="0.2">
      <c r="A3" s="6" t="s">
        <v>26</v>
      </c>
      <c r="B3" s="6"/>
    </row>
    <row r="4" spans="1:9" x14ac:dyDescent="0.2">
      <c r="A4" s="3" t="s">
        <v>27</v>
      </c>
      <c r="B4" s="3">
        <v>0.99937851469307215</v>
      </c>
    </row>
    <row r="5" spans="1:9" x14ac:dyDescent="0.2">
      <c r="A5" s="3" t="s">
        <v>28</v>
      </c>
      <c r="B5" s="3">
        <v>0.9987574156301311</v>
      </c>
    </row>
    <row r="6" spans="1:9" x14ac:dyDescent="0.2">
      <c r="A6" s="3" t="s">
        <v>29</v>
      </c>
      <c r="B6" s="3">
        <v>0.9987056412813865</v>
      </c>
    </row>
    <row r="7" spans="1:9" x14ac:dyDescent="0.2">
      <c r="A7" s="3" t="s">
        <v>30</v>
      </c>
      <c r="B7" s="3">
        <v>7.3791898937026514E-3</v>
      </c>
    </row>
    <row r="8" spans="1:9" ht="16" thickBot="1" x14ac:dyDescent="0.25">
      <c r="A8" s="4" t="s">
        <v>31</v>
      </c>
      <c r="B8" s="4">
        <v>26</v>
      </c>
    </row>
    <row r="10" spans="1:9" ht="16" thickBot="1" x14ac:dyDescent="0.25">
      <c r="A10" t="s">
        <v>32</v>
      </c>
    </row>
    <row r="11" spans="1:9" x14ac:dyDescent="0.2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">
      <c r="A12" s="3" t="s">
        <v>33</v>
      </c>
      <c r="B12" s="3">
        <v>1</v>
      </c>
      <c r="C12" s="3">
        <v>1.0504194268185574</v>
      </c>
      <c r="D12" s="3">
        <v>1.0504194268185574</v>
      </c>
      <c r="E12" s="3">
        <v>19290.583847960792</v>
      </c>
      <c r="F12" s="3">
        <v>2.1851019050057648E-36</v>
      </c>
    </row>
    <row r="13" spans="1:9" x14ac:dyDescent="0.2">
      <c r="A13" s="3" t="s">
        <v>34</v>
      </c>
      <c r="B13" s="3">
        <v>24</v>
      </c>
      <c r="C13" s="3">
        <v>1.3068586436957603E-3</v>
      </c>
      <c r="D13" s="3">
        <v>5.4452443487323342E-5</v>
      </c>
      <c r="E13" s="3"/>
      <c r="F13" s="3"/>
    </row>
    <row r="14" spans="1:9" ht="16" thickBot="1" x14ac:dyDescent="0.25">
      <c r="A14" s="4" t="s">
        <v>35</v>
      </c>
      <c r="B14" s="4">
        <v>25</v>
      </c>
      <c r="C14" s="4">
        <v>1.0517262854622531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42</v>
      </c>
      <c r="C16" s="5" t="s">
        <v>30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">
      <c r="A17" s="3" t="s">
        <v>36</v>
      </c>
      <c r="B17" s="3">
        <v>-6.4736618751565778E-3</v>
      </c>
      <c r="C17" s="3">
        <v>3.436095280106008E-3</v>
      </c>
      <c r="D17" s="3">
        <v>-1.8840169865594814</v>
      </c>
      <c r="E17" s="3">
        <v>7.1733134093001333E-2</v>
      </c>
      <c r="F17" s="3">
        <v>-1.3565413981384215E-2</v>
      </c>
      <c r="G17" s="3">
        <v>6.1809023107105895E-4</v>
      </c>
      <c r="H17" s="3">
        <v>-1.3565413981384215E-2</v>
      </c>
      <c r="I17" s="3">
        <v>6.1809023107105895E-4</v>
      </c>
    </row>
    <row r="18" spans="1:9" ht="16" thickBot="1" x14ac:dyDescent="0.25">
      <c r="A18" s="4" t="s">
        <v>49</v>
      </c>
      <c r="B18" s="4">
        <v>1.0673442106864299</v>
      </c>
      <c r="C18" s="4">
        <v>7.6847866123245703E-3</v>
      </c>
      <c r="D18" s="4">
        <v>138.89054628721422</v>
      </c>
      <c r="E18" s="4">
        <v>2.1851019050057337E-36</v>
      </c>
      <c r="F18" s="4">
        <v>1.0514835906508355</v>
      </c>
      <c r="G18" s="4">
        <v>1.0832048307220257</v>
      </c>
      <c r="H18" s="4">
        <v>1.0514835906508355</v>
      </c>
      <c r="I18" s="4">
        <v>1.0832048307220257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3492-B3AA-9449-A1A9-8DB341FEF273}">
  <dimension ref="A1:I161"/>
  <sheetViews>
    <sheetView topLeftCell="D1" workbookViewId="0">
      <selection activeCell="K33" sqref="K33"/>
    </sheetView>
  </sheetViews>
  <sheetFormatPr baseColWidth="10" defaultRowHeight="15" x14ac:dyDescent="0.2"/>
  <cols>
    <col min="1" max="1" width="12.83203125" bestFit="1" customWidth="1"/>
    <col min="3" max="3" width="13.83203125" bestFit="1" customWidth="1"/>
    <col min="4" max="4" width="13.83203125" customWidth="1"/>
    <col min="6" max="6" width="10.6640625" customWidth="1"/>
    <col min="7" max="7" width="12.6640625" bestFit="1" customWidth="1"/>
    <col min="8" max="8" width="18.6640625" bestFit="1" customWidth="1"/>
    <col min="9" max="9" width="16.83203125" bestFit="1" customWidth="1"/>
  </cols>
  <sheetData>
    <row r="1" spans="1:9" x14ac:dyDescent="0.2">
      <c r="A1" t="s">
        <v>14</v>
      </c>
    </row>
    <row r="2" spans="1:9" x14ac:dyDescent="0.2">
      <c r="A2" t="s">
        <v>17</v>
      </c>
      <c r="B2" t="s">
        <v>3</v>
      </c>
      <c r="C2" t="s">
        <v>23</v>
      </c>
      <c r="D2" t="s">
        <v>24</v>
      </c>
      <c r="E2" t="s">
        <v>4</v>
      </c>
      <c r="F2" t="s">
        <v>18</v>
      </c>
      <c r="G2" t="s">
        <v>19</v>
      </c>
      <c r="H2" t="s">
        <v>21</v>
      </c>
      <c r="I2" t="s">
        <v>22</v>
      </c>
    </row>
    <row r="3" spans="1:9" x14ac:dyDescent="0.2">
      <c r="B3">
        <v>1.018</v>
      </c>
      <c r="C3">
        <f>D3-1.056</f>
        <v>0</v>
      </c>
      <c r="D3">
        <f>(B4+B3)/2</f>
        <v>1.056</v>
      </c>
      <c r="E3">
        <v>1</v>
      </c>
      <c r="F3">
        <f>(E3*1.5)/100</f>
        <v>1.4999999999999999E-2</v>
      </c>
      <c r="G3">
        <f>(F4-F3)/(D4-D3)</f>
        <v>0.22556390977443608</v>
      </c>
      <c r="H3">
        <f>G3-0.22556391</f>
        <v>-2.2556392864636621E-10</v>
      </c>
      <c r="I3">
        <f>(G4-G3)/(B4-B3)</f>
        <v>0.86445034405124488</v>
      </c>
    </row>
    <row r="4" spans="1:9" x14ac:dyDescent="0.2">
      <c r="B4">
        <v>1.0940000000000001</v>
      </c>
      <c r="C4">
        <f t="shared" ref="C4:C67" si="0">D4-1.056</f>
        <v>6.6500000000000004E-2</v>
      </c>
      <c r="D4">
        <f t="shared" ref="D4:D67" si="1">(B5+B4)/2</f>
        <v>1.1225000000000001</v>
      </c>
      <c r="E4">
        <v>2</v>
      </c>
      <c r="F4">
        <f t="shared" ref="F4:F67" si="2">(E4*1.5)/100</f>
        <v>0.03</v>
      </c>
      <c r="G4">
        <f t="shared" ref="G4:G67" si="3">(F5-F4)/(D5-D4)</f>
        <v>0.29126213592233074</v>
      </c>
      <c r="H4">
        <f t="shared" ref="H4:H67" si="4">G4-0.22556391</f>
        <v>6.5698225922330739E-2</v>
      </c>
      <c r="I4">
        <f t="shared" ref="I4:I67" si="5">(G5-G4)/(B5-B4)</f>
        <v>0.93974474183447565</v>
      </c>
    </row>
    <row r="5" spans="1:9" x14ac:dyDescent="0.2">
      <c r="B5">
        <v>1.151</v>
      </c>
      <c r="C5">
        <f t="shared" si="0"/>
        <v>0.11799999999999988</v>
      </c>
      <c r="D5">
        <f t="shared" si="1"/>
        <v>1.1739999999999999</v>
      </c>
      <c r="E5">
        <v>3</v>
      </c>
      <c r="F5">
        <f t="shared" si="2"/>
        <v>4.4999999999999998E-2</v>
      </c>
      <c r="G5">
        <f t="shared" si="3"/>
        <v>0.3448275862068958</v>
      </c>
      <c r="H5">
        <f t="shared" si="4"/>
        <v>0.11926367620689579</v>
      </c>
      <c r="I5">
        <f t="shared" si="5"/>
        <v>0.97353920442378172</v>
      </c>
    </row>
    <row r="6" spans="1:9" x14ac:dyDescent="0.2">
      <c r="B6">
        <v>1.1970000000000001</v>
      </c>
      <c r="C6">
        <f t="shared" si="0"/>
        <v>0.16149999999999998</v>
      </c>
      <c r="D6">
        <f t="shared" si="1"/>
        <v>1.2175</v>
      </c>
      <c r="E6">
        <v>4</v>
      </c>
      <c r="F6">
        <f t="shared" si="2"/>
        <v>0.06</v>
      </c>
      <c r="G6">
        <f t="shared" si="3"/>
        <v>0.3896103896103898</v>
      </c>
      <c r="H6">
        <f t="shared" si="4"/>
        <v>0.16404647961038979</v>
      </c>
      <c r="I6">
        <f t="shared" si="5"/>
        <v>1.1017614411039702</v>
      </c>
    </row>
    <row r="7" spans="1:9" x14ac:dyDescent="0.2">
      <c r="B7">
        <v>1.238</v>
      </c>
      <c r="C7">
        <f t="shared" si="0"/>
        <v>0.19999999999999996</v>
      </c>
      <c r="D7">
        <f t="shared" si="1"/>
        <v>1.256</v>
      </c>
      <c r="E7">
        <v>5</v>
      </c>
      <c r="F7">
        <f t="shared" si="2"/>
        <v>7.4999999999999997E-2</v>
      </c>
      <c r="G7">
        <f t="shared" si="3"/>
        <v>0.43478260869565249</v>
      </c>
      <c r="H7">
        <f t="shared" si="4"/>
        <v>0.20921869869565249</v>
      </c>
      <c r="I7">
        <f t="shared" si="5"/>
        <v>0.9435386473429731</v>
      </c>
    </row>
    <row r="8" spans="1:9" x14ac:dyDescent="0.2">
      <c r="B8">
        <v>1.274</v>
      </c>
      <c r="C8">
        <f t="shared" si="0"/>
        <v>0.23449999999999993</v>
      </c>
      <c r="D8">
        <f t="shared" si="1"/>
        <v>1.2905</v>
      </c>
      <c r="E8">
        <v>6</v>
      </c>
      <c r="F8">
        <f t="shared" si="2"/>
        <v>0.09</v>
      </c>
      <c r="G8">
        <f t="shared" si="3"/>
        <v>0.46874999999999956</v>
      </c>
      <c r="H8">
        <f t="shared" si="4"/>
        <v>0.24318608999999955</v>
      </c>
      <c r="I8">
        <f t="shared" si="5"/>
        <v>0.94696969696969935</v>
      </c>
    </row>
    <row r="9" spans="1:9" x14ac:dyDescent="0.2">
      <c r="B9">
        <v>1.3069999999999999</v>
      </c>
      <c r="C9">
        <f t="shared" si="0"/>
        <v>0.26649999999999996</v>
      </c>
      <c r="D9">
        <f t="shared" si="1"/>
        <v>1.3225</v>
      </c>
      <c r="E9">
        <v>7</v>
      </c>
      <c r="F9">
        <f t="shared" si="2"/>
        <v>0.105</v>
      </c>
      <c r="G9">
        <f t="shared" si="3"/>
        <v>0.49999999999999956</v>
      </c>
      <c r="H9">
        <f t="shared" si="4"/>
        <v>0.27443608999999958</v>
      </c>
      <c r="I9">
        <f t="shared" si="5"/>
        <v>1.1520737327189026</v>
      </c>
    </row>
    <row r="10" spans="1:9" x14ac:dyDescent="0.2">
      <c r="B10">
        <v>1.3380000000000001</v>
      </c>
      <c r="C10">
        <f t="shared" si="0"/>
        <v>0.29649999999999999</v>
      </c>
      <c r="D10">
        <f t="shared" si="1"/>
        <v>1.3525</v>
      </c>
      <c r="E10">
        <v>8</v>
      </c>
      <c r="F10">
        <f t="shared" si="2"/>
        <v>0.12</v>
      </c>
      <c r="G10">
        <f t="shared" si="3"/>
        <v>0.5357142857142857</v>
      </c>
      <c r="H10">
        <f t="shared" si="4"/>
        <v>0.31015037571428572</v>
      </c>
      <c r="I10">
        <f t="shared" si="5"/>
        <v>1.0456362115438307</v>
      </c>
    </row>
    <row r="11" spans="1:9" x14ac:dyDescent="0.2">
      <c r="B11">
        <v>1.367</v>
      </c>
      <c r="C11">
        <f t="shared" si="0"/>
        <v>0.32450000000000001</v>
      </c>
      <c r="D11">
        <f t="shared" si="1"/>
        <v>1.3805000000000001</v>
      </c>
      <c r="E11">
        <v>9</v>
      </c>
      <c r="F11">
        <f t="shared" si="2"/>
        <v>0.13500000000000001</v>
      </c>
      <c r="G11">
        <f t="shared" si="3"/>
        <v>0.5660377358490567</v>
      </c>
      <c r="H11">
        <f t="shared" si="4"/>
        <v>0.34047382584905672</v>
      </c>
      <c r="I11">
        <f t="shared" si="5"/>
        <v>0.82213178772552287</v>
      </c>
    </row>
    <row r="12" spans="1:9" x14ac:dyDescent="0.2">
      <c r="B12">
        <v>1.3939999999999999</v>
      </c>
      <c r="C12">
        <f t="shared" si="0"/>
        <v>0.35099999999999998</v>
      </c>
      <c r="D12">
        <f t="shared" si="1"/>
        <v>1.407</v>
      </c>
      <c r="E12">
        <v>10</v>
      </c>
      <c r="F12">
        <f t="shared" si="2"/>
        <v>0.15</v>
      </c>
      <c r="G12">
        <f t="shared" si="3"/>
        <v>0.58823529411764575</v>
      </c>
      <c r="H12">
        <f t="shared" si="4"/>
        <v>0.36267138411764577</v>
      </c>
      <c r="I12">
        <f t="shared" si="5"/>
        <v>1.4140271493212735</v>
      </c>
    </row>
    <row r="13" spans="1:9" x14ac:dyDescent="0.2">
      <c r="B13">
        <v>1.42</v>
      </c>
      <c r="C13">
        <f t="shared" si="0"/>
        <v>0.37650000000000006</v>
      </c>
      <c r="D13">
        <f t="shared" si="1"/>
        <v>1.4325000000000001</v>
      </c>
      <c r="E13">
        <v>11</v>
      </c>
      <c r="F13">
        <f t="shared" si="2"/>
        <v>0.16500000000000001</v>
      </c>
      <c r="G13">
        <f t="shared" si="3"/>
        <v>0.62499999999999889</v>
      </c>
      <c r="H13">
        <f t="shared" si="4"/>
        <v>0.39943608999999891</v>
      </c>
      <c r="I13">
        <f t="shared" si="5"/>
        <v>1.0869565217392938</v>
      </c>
    </row>
    <row r="14" spans="1:9" x14ac:dyDescent="0.2">
      <c r="B14">
        <v>1.4450000000000001</v>
      </c>
      <c r="C14">
        <f t="shared" si="0"/>
        <v>0.40050000000000008</v>
      </c>
      <c r="D14">
        <f t="shared" si="1"/>
        <v>1.4565000000000001</v>
      </c>
      <c r="E14">
        <v>12</v>
      </c>
      <c r="F14">
        <f t="shared" si="2"/>
        <v>0.18</v>
      </c>
      <c r="G14">
        <f t="shared" si="3"/>
        <v>0.65217391304348138</v>
      </c>
      <c r="H14">
        <f t="shared" si="4"/>
        <v>0.4266100030434814</v>
      </c>
      <c r="I14">
        <f t="shared" si="5"/>
        <v>0.63011972274720662</v>
      </c>
    </row>
    <row r="15" spans="1:9" x14ac:dyDescent="0.2">
      <c r="B15">
        <v>1.468</v>
      </c>
      <c r="C15">
        <f t="shared" si="0"/>
        <v>0.42349999999999999</v>
      </c>
      <c r="D15">
        <f t="shared" si="1"/>
        <v>1.4795</v>
      </c>
      <c r="E15">
        <v>13</v>
      </c>
      <c r="F15">
        <f t="shared" si="2"/>
        <v>0.19500000000000001</v>
      </c>
      <c r="G15">
        <f t="shared" si="3"/>
        <v>0.66666666666666707</v>
      </c>
      <c r="H15">
        <f t="shared" si="4"/>
        <v>0.4411027566666671</v>
      </c>
      <c r="I15">
        <f t="shared" si="5"/>
        <v>0.65876152832672208</v>
      </c>
    </row>
    <row r="16" spans="1:9" x14ac:dyDescent="0.2">
      <c r="B16">
        <v>1.4910000000000001</v>
      </c>
      <c r="C16">
        <f t="shared" si="0"/>
        <v>0.44599999999999995</v>
      </c>
      <c r="D16">
        <f t="shared" si="1"/>
        <v>1.502</v>
      </c>
      <c r="E16">
        <v>14</v>
      </c>
      <c r="F16">
        <f t="shared" si="2"/>
        <v>0.21</v>
      </c>
      <c r="G16">
        <f t="shared" si="3"/>
        <v>0.68181818181818177</v>
      </c>
      <c r="H16">
        <f t="shared" si="4"/>
        <v>0.45625427181818179</v>
      </c>
      <c r="I16">
        <f t="shared" si="5"/>
        <v>1.4757969303425125</v>
      </c>
    </row>
    <row r="17" spans="2:9" x14ac:dyDescent="0.2">
      <c r="B17">
        <v>1.5129999999999999</v>
      </c>
      <c r="C17">
        <f t="shared" si="0"/>
        <v>0.46799999999999997</v>
      </c>
      <c r="D17">
        <f t="shared" si="1"/>
        <v>1.524</v>
      </c>
      <c r="E17">
        <v>15</v>
      </c>
      <c r="F17">
        <f t="shared" si="2"/>
        <v>0.22500000000000001</v>
      </c>
      <c r="G17">
        <f t="shared" si="3"/>
        <v>0.71428571428571674</v>
      </c>
      <c r="H17">
        <f t="shared" si="4"/>
        <v>0.48872180428571677</v>
      </c>
      <c r="I17">
        <f t="shared" si="5"/>
        <v>1.6233766233765101</v>
      </c>
    </row>
    <row r="18" spans="2:9" x14ac:dyDescent="0.2">
      <c r="B18">
        <v>1.5349999999999999</v>
      </c>
      <c r="C18">
        <f t="shared" si="0"/>
        <v>0.48899999999999988</v>
      </c>
      <c r="D18">
        <f t="shared" si="1"/>
        <v>1.5449999999999999</v>
      </c>
      <c r="E18">
        <v>16</v>
      </c>
      <c r="F18">
        <f t="shared" si="2"/>
        <v>0.24</v>
      </c>
      <c r="G18">
        <f t="shared" si="3"/>
        <v>0.75</v>
      </c>
      <c r="H18">
        <f t="shared" si="4"/>
        <v>0.52443609000000002</v>
      </c>
      <c r="I18">
        <f t="shared" si="5"/>
        <v>0</v>
      </c>
    </row>
    <row r="19" spans="2:9" x14ac:dyDescent="0.2">
      <c r="B19">
        <v>1.5549999999999999</v>
      </c>
      <c r="C19">
        <f t="shared" si="0"/>
        <v>0.5089999999999999</v>
      </c>
      <c r="D19">
        <f t="shared" si="1"/>
        <v>1.5649999999999999</v>
      </c>
      <c r="E19">
        <v>17</v>
      </c>
      <c r="F19">
        <f t="shared" si="2"/>
        <v>0.255</v>
      </c>
      <c r="G19">
        <f t="shared" si="3"/>
        <v>0.75</v>
      </c>
      <c r="H19">
        <f t="shared" si="4"/>
        <v>0.52443609000000002</v>
      </c>
      <c r="I19">
        <f t="shared" si="5"/>
        <v>0.96153846153820743</v>
      </c>
    </row>
    <row r="20" spans="2:9" x14ac:dyDescent="0.2">
      <c r="B20">
        <v>1.575</v>
      </c>
      <c r="C20">
        <f t="shared" si="0"/>
        <v>0.52899999999999991</v>
      </c>
      <c r="D20">
        <f t="shared" si="1"/>
        <v>1.585</v>
      </c>
      <c r="E20">
        <v>18</v>
      </c>
      <c r="F20">
        <f t="shared" si="2"/>
        <v>0.27</v>
      </c>
      <c r="G20">
        <f t="shared" si="3"/>
        <v>0.76923076923076417</v>
      </c>
      <c r="H20">
        <f t="shared" si="4"/>
        <v>0.54366685923076419</v>
      </c>
      <c r="I20">
        <f t="shared" si="5"/>
        <v>2.0790020790024548</v>
      </c>
    </row>
    <row r="21" spans="2:9" x14ac:dyDescent="0.2">
      <c r="B21">
        <v>1.595</v>
      </c>
      <c r="C21">
        <f t="shared" si="0"/>
        <v>0.54849999999999999</v>
      </c>
      <c r="D21">
        <f t="shared" si="1"/>
        <v>1.6045</v>
      </c>
      <c r="E21">
        <v>19</v>
      </c>
      <c r="F21">
        <f t="shared" si="2"/>
        <v>0.28499999999999998</v>
      </c>
      <c r="G21">
        <f t="shared" si="3"/>
        <v>0.8108108108108133</v>
      </c>
      <c r="H21">
        <f t="shared" si="4"/>
        <v>0.58524690081081332</v>
      </c>
      <c r="I21">
        <f t="shared" si="5"/>
        <v>1.1853959222378905</v>
      </c>
    </row>
    <row r="22" spans="2:9" x14ac:dyDescent="0.2">
      <c r="B22">
        <v>1.6140000000000001</v>
      </c>
      <c r="C22">
        <f t="shared" si="0"/>
        <v>0.56699999999999995</v>
      </c>
      <c r="D22">
        <f t="shared" si="1"/>
        <v>1.623</v>
      </c>
      <c r="E22">
        <v>20</v>
      </c>
      <c r="F22">
        <f t="shared" si="2"/>
        <v>0.3</v>
      </c>
      <c r="G22">
        <f t="shared" si="3"/>
        <v>0.83333333333333337</v>
      </c>
      <c r="H22">
        <f t="shared" si="4"/>
        <v>0.60776942333333339</v>
      </c>
      <c r="I22">
        <f t="shared" si="5"/>
        <v>1.3227513227511851</v>
      </c>
    </row>
    <row r="23" spans="2:9" x14ac:dyDescent="0.2">
      <c r="B23">
        <v>1.6319999999999999</v>
      </c>
      <c r="C23">
        <f t="shared" si="0"/>
        <v>0.58499999999999996</v>
      </c>
      <c r="D23">
        <f t="shared" si="1"/>
        <v>1.641</v>
      </c>
      <c r="E23">
        <v>21</v>
      </c>
      <c r="F23">
        <f t="shared" si="2"/>
        <v>0.315</v>
      </c>
      <c r="G23">
        <f t="shared" si="3"/>
        <v>0.85714285714285443</v>
      </c>
      <c r="H23">
        <f t="shared" si="4"/>
        <v>0.63157894714285445</v>
      </c>
      <c r="I23">
        <f t="shared" si="5"/>
        <v>-1.7886926507849729E-13</v>
      </c>
    </row>
    <row r="24" spans="2:9" x14ac:dyDescent="0.2">
      <c r="B24">
        <v>1.65</v>
      </c>
      <c r="C24">
        <f t="shared" si="0"/>
        <v>0.60250000000000004</v>
      </c>
      <c r="D24">
        <f t="shared" si="1"/>
        <v>1.6585000000000001</v>
      </c>
      <c r="E24">
        <v>22</v>
      </c>
      <c r="F24">
        <f t="shared" si="2"/>
        <v>0.33</v>
      </c>
      <c r="G24">
        <f t="shared" si="3"/>
        <v>0.85714285714285121</v>
      </c>
      <c r="H24">
        <f t="shared" si="4"/>
        <v>0.63157894714285123</v>
      </c>
      <c r="I24">
        <f t="shared" si="5"/>
        <v>1.4829461196249962</v>
      </c>
    </row>
    <row r="25" spans="2:9" x14ac:dyDescent="0.2">
      <c r="B25">
        <v>1.667</v>
      </c>
      <c r="C25">
        <f t="shared" si="0"/>
        <v>0.62000000000000011</v>
      </c>
      <c r="D25">
        <f t="shared" si="1"/>
        <v>1.6760000000000002</v>
      </c>
      <c r="E25">
        <v>23</v>
      </c>
      <c r="F25">
        <f t="shared" si="2"/>
        <v>0.34499999999999997</v>
      </c>
      <c r="G25">
        <f t="shared" si="3"/>
        <v>0.88235294117647634</v>
      </c>
      <c r="H25">
        <f t="shared" si="4"/>
        <v>0.65678903117647636</v>
      </c>
      <c r="I25">
        <f t="shared" si="5"/>
        <v>1.4854426619131005</v>
      </c>
    </row>
    <row r="26" spans="2:9" x14ac:dyDescent="0.2">
      <c r="B26">
        <v>1.6850000000000001</v>
      </c>
      <c r="C26">
        <f t="shared" si="0"/>
        <v>0.63700000000000001</v>
      </c>
      <c r="D26">
        <f t="shared" si="1"/>
        <v>1.6930000000000001</v>
      </c>
      <c r="E26">
        <v>24</v>
      </c>
      <c r="F26">
        <f t="shared" si="2"/>
        <v>0.36</v>
      </c>
      <c r="G26">
        <f t="shared" si="3"/>
        <v>0.90909090909091217</v>
      </c>
      <c r="H26">
        <f t="shared" si="4"/>
        <v>0.68352699909091219</v>
      </c>
      <c r="I26">
        <f t="shared" si="5"/>
        <v>0</v>
      </c>
    </row>
    <row r="27" spans="2:9" x14ac:dyDescent="0.2">
      <c r="B27">
        <v>1.7010000000000001</v>
      </c>
      <c r="C27">
        <f t="shared" si="0"/>
        <v>0.65349999999999997</v>
      </c>
      <c r="D27">
        <f t="shared" si="1"/>
        <v>1.7095</v>
      </c>
      <c r="E27">
        <v>25</v>
      </c>
      <c r="F27">
        <f t="shared" si="2"/>
        <v>0.375</v>
      </c>
      <c r="G27">
        <f t="shared" si="3"/>
        <v>0.90909090909091217</v>
      </c>
      <c r="H27">
        <f t="shared" si="4"/>
        <v>0.68352699909091219</v>
      </c>
      <c r="I27">
        <f t="shared" si="5"/>
        <v>1.6711229946522348</v>
      </c>
    </row>
    <row r="28" spans="2:9" x14ac:dyDescent="0.2">
      <c r="B28">
        <v>1.718</v>
      </c>
      <c r="C28">
        <f t="shared" si="0"/>
        <v>0.66999999999999993</v>
      </c>
      <c r="D28">
        <f t="shared" si="1"/>
        <v>1.726</v>
      </c>
      <c r="E28">
        <v>26</v>
      </c>
      <c r="F28">
        <f t="shared" si="2"/>
        <v>0.39</v>
      </c>
      <c r="G28">
        <f t="shared" si="3"/>
        <v>0.9375</v>
      </c>
      <c r="H28">
        <f t="shared" si="4"/>
        <v>0.71193609000000002</v>
      </c>
      <c r="I28">
        <f t="shared" si="5"/>
        <v>-2.1510571102112388E-13</v>
      </c>
    </row>
    <row r="29" spans="2:9" x14ac:dyDescent="0.2">
      <c r="B29">
        <v>1.734</v>
      </c>
      <c r="C29">
        <f t="shared" si="0"/>
        <v>0.68599999999999994</v>
      </c>
      <c r="D29">
        <f t="shared" si="1"/>
        <v>1.742</v>
      </c>
      <c r="E29">
        <v>27</v>
      </c>
      <c r="F29">
        <f t="shared" si="2"/>
        <v>0.40500000000000003</v>
      </c>
      <c r="G29">
        <f t="shared" si="3"/>
        <v>0.93749999999999656</v>
      </c>
      <c r="H29">
        <f t="shared" si="4"/>
        <v>0.71193608999999658</v>
      </c>
      <c r="I29">
        <f t="shared" si="5"/>
        <v>1.8901209677427959</v>
      </c>
    </row>
    <row r="30" spans="2:9" x14ac:dyDescent="0.2">
      <c r="B30">
        <v>1.75</v>
      </c>
      <c r="C30">
        <f t="shared" si="0"/>
        <v>0.70199999999999996</v>
      </c>
      <c r="D30">
        <f t="shared" si="1"/>
        <v>1.758</v>
      </c>
      <c r="E30">
        <v>28</v>
      </c>
      <c r="F30">
        <f t="shared" si="2"/>
        <v>0.42</v>
      </c>
      <c r="G30">
        <f t="shared" si="3"/>
        <v>0.96774193548388132</v>
      </c>
      <c r="H30">
        <f t="shared" si="4"/>
        <v>0.74217802548388134</v>
      </c>
      <c r="I30">
        <f t="shared" si="5"/>
        <v>2.0161290322569507</v>
      </c>
    </row>
    <row r="31" spans="2:9" x14ac:dyDescent="0.2">
      <c r="B31">
        <v>1.766</v>
      </c>
      <c r="C31">
        <f t="shared" si="0"/>
        <v>0.7174999999999998</v>
      </c>
      <c r="D31">
        <f t="shared" si="1"/>
        <v>1.7734999999999999</v>
      </c>
      <c r="E31">
        <v>29</v>
      </c>
      <c r="F31">
        <f t="shared" si="2"/>
        <v>0.435</v>
      </c>
      <c r="G31">
        <f t="shared" si="3"/>
        <v>0.99999999999999256</v>
      </c>
      <c r="H31">
        <f t="shared" si="4"/>
        <v>0.77443608999999258</v>
      </c>
      <c r="I31">
        <f t="shared" si="5"/>
        <v>0</v>
      </c>
    </row>
    <row r="32" spans="2:9" x14ac:dyDescent="0.2">
      <c r="B32">
        <v>1.7809999999999999</v>
      </c>
      <c r="C32">
        <f t="shared" si="0"/>
        <v>0.73249999999999993</v>
      </c>
      <c r="D32">
        <f>(B33+B32)/2</f>
        <v>1.7885</v>
      </c>
      <c r="E32">
        <v>30</v>
      </c>
      <c r="F32">
        <f t="shared" si="2"/>
        <v>0.45</v>
      </c>
      <c r="G32">
        <f t="shared" si="3"/>
        <v>0.99999999999999256</v>
      </c>
      <c r="H32">
        <f t="shared" si="4"/>
        <v>0.77443608999999258</v>
      </c>
      <c r="I32">
        <f t="shared" si="5"/>
        <v>2.2988505747131249</v>
      </c>
    </row>
    <row r="33" spans="2:9" x14ac:dyDescent="0.2">
      <c r="B33">
        <v>1.796</v>
      </c>
      <c r="C33">
        <f t="shared" si="0"/>
        <v>0.74750000000000005</v>
      </c>
      <c r="D33">
        <f t="shared" si="1"/>
        <v>1.8035000000000001</v>
      </c>
      <c r="E33">
        <v>31</v>
      </c>
      <c r="F33">
        <f t="shared" si="2"/>
        <v>0.46500000000000002</v>
      </c>
      <c r="G33">
        <f t="shared" si="3"/>
        <v>1.0344827586206897</v>
      </c>
      <c r="H33">
        <f t="shared" si="4"/>
        <v>0.80891884862068975</v>
      </c>
      <c r="I33">
        <f t="shared" si="5"/>
        <v>2.6645352591003929E-13</v>
      </c>
    </row>
    <row r="34" spans="2:9" x14ac:dyDescent="0.2">
      <c r="B34">
        <v>1.8109999999999999</v>
      </c>
      <c r="C34">
        <f t="shared" si="0"/>
        <v>0.76200000000000001</v>
      </c>
      <c r="D34">
        <f t="shared" si="1"/>
        <v>1.8180000000000001</v>
      </c>
      <c r="E34">
        <v>32</v>
      </c>
      <c r="F34">
        <f t="shared" si="2"/>
        <v>0.48</v>
      </c>
      <c r="G34">
        <f t="shared" si="3"/>
        <v>1.0344827586206937</v>
      </c>
      <c r="H34">
        <f t="shared" si="4"/>
        <v>0.80891884862069374</v>
      </c>
      <c r="I34">
        <f t="shared" si="5"/>
        <v>0</v>
      </c>
    </row>
    <row r="35" spans="2:9" x14ac:dyDescent="0.2">
      <c r="B35">
        <v>1.825</v>
      </c>
      <c r="C35">
        <f t="shared" si="0"/>
        <v>0.77649999999999997</v>
      </c>
      <c r="D35">
        <f t="shared" si="1"/>
        <v>1.8325</v>
      </c>
      <c r="E35">
        <v>33</v>
      </c>
      <c r="F35">
        <f t="shared" si="2"/>
        <v>0.495</v>
      </c>
      <c r="G35">
        <f t="shared" si="3"/>
        <v>1.0344827586206937</v>
      </c>
      <c r="H35">
        <f t="shared" si="4"/>
        <v>0.80891884862069374</v>
      </c>
      <c r="I35">
        <f t="shared" si="5"/>
        <v>2.4630541871906995</v>
      </c>
    </row>
    <row r="36" spans="2:9" x14ac:dyDescent="0.2">
      <c r="B36">
        <v>1.84</v>
      </c>
      <c r="C36">
        <f t="shared" si="0"/>
        <v>0.79099999999999993</v>
      </c>
      <c r="D36">
        <f t="shared" si="1"/>
        <v>1.847</v>
      </c>
      <c r="E36">
        <v>34</v>
      </c>
      <c r="F36">
        <f t="shared" si="2"/>
        <v>0.51</v>
      </c>
      <c r="G36">
        <f t="shared" si="3"/>
        <v>1.0714285714285545</v>
      </c>
      <c r="H36">
        <f t="shared" si="4"/>
        <v>0.84586466142855454</v>
      </c>
      <c r="I36">
        <f>(G37-G36)/(B37-B36)</f>
        <v>2.4266303252521256E-12</v>
      </c>
    </row>
    <row r="37" spans="2:9" x14ac:dyDescent="0.2">
      <c r="B37">
        <v>1.8540000000000001</v>
      </c>
      <c r="C37">
        <f t="shared" si="0"/>
        <v>0.80500000000000016</v>
      </c>
      <c r="D37">
        <f t="shared" si="1"/>
        <v>1.8610000000000002</v>
      </c>
      <c r="E37">
        <v>35</v>
      </c>
      <c r="F37">
        <f t="shared" si="2"/>
        <v>0.52500000000000002</v>
      </c>
      <c r="G37">
        <f t="shared" si="3"/>
        <v>1.0714285714285885</v>
      </c>
      <c r="H37">
        <f t="shared" si="4"/>
        <v>0.84586466142858852</v>
      </c>
      <c r="I37">
        <f t="shared" si="5"/>
        <v>2.834467120179855</v>
      </c>
    </row>
    <row r="38" spans="2:9" x14ac:dyDescent="0.2">
      <c r="B38">
        <v>1.8680000000000001</v>
      </c>
      <c r="C38">
        <f>D38-1.056</f>
        <v>0.81899999999999995</v>
      </c>
      <c r="D38">
        <f t="shared" si="1"/>
        <v>1.875</v>
      </c>
      <c r="E38">
        <v>36</v>
      </c>
      <c r="F38">
        <f>(E38*1.5)/100</f>
        <v>0.54</v>
      </c>
      <c r="G38">
        <f t="shared" si="3"/>
        <v>1.1111111111111065</v>
      </c>
      <c r="H38">
        <f t="shared" si="4"/>
        <v>0.88554720111110652</v>
      </c>
      <c r="I38">
        <f t="shared" si="5"/>
        <v>-5.8683217015902006E-13</v>
      </c>
    </row>
    <row r="39" spans="2:9" x14ac:dyDescent="0.2">
      <c r="B39">
        <v>1.8819999999999999</v>
      </c>
      <c r="C39">
        <f t="shared" si="0"/>
        <v>0.83250000000000002</v>
      </c>
      <c r="D39">
        <f t="shared" si="1"/>
        <v>1.8885000000000001</v>
      </c>
      <c r="E39">
        <v>37</v>
      </c>
      <c r="F39">
        <f t="shared" si="2"/>
        <v>0.55500000000000005</v>
      </c>
      <c r="G39">
        <f t="shared" si="3"/>
        <v>1.1111111111110983</v>
      </c>
      <c r="H39">
        <f t="shared" si="4"/>
        <v>0.8855472011110983</v>
      </c>
      <c r="I39">
        <f t="shared" si="5"/>
        <v>2.0496425070002695E-12</v>
      </c>
    </row>
    <row r="40" spans="2:9" x14ac:dyDescent="0.2">
      <c r="B40">
        <v>1.895</v>
      </c>
      <c r="C40">
        <f t="shared" si="0"/>
        <v>0.84600000000000009</v>
      </c>
      <c r="D40">
        <f t="shared" si="1"/>
        <v>1.9020000000000001</v>
      </c>
      <c r="E40">
        <v>38</v>
      </c>
      <c r="F40">
        <f t="shared" si="2"/>
        <v>0.56999999999999995</v>
      </c>
      <c r="G40">
        <f>(F41-F40)/(D41-D40)</f>
        <v>1.1111111111111249</v>
      </c>
      <c r="H40">
        <f t="shared" si="4"/>
        <v>0.88554720111112495</v>
      </c>
      <c r="I40">
        <f t="shared" si="5"/>
        <v>3.0525030525013577</v>
      </c>
    </row>
    <row r="41" spans="2:9" x14ac:dyDescent="0.2">
      <c r="B41">
        <v>1.909</v>
      </c>
      <c r="C41">
        <f t="shared" si="0"/>
        <v>0.85949999999999993</v>
      </c>
      <c r="D41">
        <f t="shared" si="1"/>
        <v>1.9155</v>
      </c>
      <c r="E41">
        <v>39</v>
      </c>
      <c r="F41">
        <f t="shared" si="2"/>
        <v>0.58499999999999996</v>
      </c>
      <c r="G41">
        <f t="shared" si="3"/>
        <v>1.153846153846144</v>
      </c>
      <c r="H41">
        <f t="shared" si="4"/>
        <v>0.928282243846144</v>
      </c>
      <c r="I41">
        <f t="shared" si="5"/>
        <v>1.520151526025226E-12</v>
      </c>
    </row>
    <row r="42" spans="2:9" x14ac:dyDescent="0.2">
      <c r="B42">
        <v>1.9219999999999999</v>
      </c>
      <c r="C42">
        <f t="shared" si="0"/>
        <v>0.87250000000000005</v>
      </c>
      <c r="D42">
        <f t="shared" si="1"/>
        <v>1.9285000000000001</v>
      </c>
      <c r="E42">
        <v>40</v>
      </c>
      <c r="F42">
        <f t="shared" si="2"/>
        <v>0.6</v>
      </c>
      <c r="G42">
        <f t="shared" si="3"/>
        <v>1.1538461538461637</v>
      </c>
      <c r="H42">
        <f t="shared" si="4"/>
        <v>0.92828224384616376</v>
      </c>
      <c r="I42">
        <f t="shared" si="5"/>
        <v>0</v>
      </c>
    </row>
    <row r="43" spans="2:9" x14ac:dyDescent="0.2">
      <c r="B43">
        <v>1.9350000000000001</v>
      </c>
      <c r="C43">
        <f t="shared" si="0"/>
        <v>0.88549999999999995</v>
      </c>
      <c r="D43">
        <f t="shared" si="1"/>
        <v>1.9415</v>
      </c>
      <c r="E43">
        <v>41</v>
      </c>
      <c r="F43">
        <f t="shared" si="2"/>
        <v>0.61499999999999999</v>
      </c>
      <c r="G43">
        <f t="shared" si="3"/>
        <v>1.1538461538461637</v>
      </c>
      <c r="H43">
        <f t="shared" si="4"/>
        <v>0.92828224384616376</v>
      </c>
      <c r="I43">
        <f t="shared" si="5"/>
        <v>3.5502958579861987</v>
      </c>
    </row>
    <row r="44" spans="2:9" x14ac:dyDescent="0.2">
      <c r="B44">
        <v>1.948</v>
      </c>
      <c r="C44">
        <f t="shared" si="0"/>
        <v>0.89849999999999985</v>
      </c>
      <c r="D44">
        <f t="shared" si="1"/>
        <v>1.9544999999999999</v>
      </c>
      <c r="E44">
        <v>42</v>
      </c>
      <c r="F44">
        <f t="shared" si="2"/>
        <v>0.63</v>
      </c>
      <c r="G44">
        <f t="shared" si="3"/>
        <v>1.199999999999984</v>
      </c>
      <c r="H44">
        <f t="shared" si="4"/>
        <v>0.97443608999998399</v>
      </c>
      <c r="I44">
        <f t="shared" si="5"/>
        <v>1.6397140056002157E-12</v>
      </c>
    </row>
    <row r="45" spans="2:9" x14ac:dyDescent="0.2">
      <c r="B45">
        <v>1.9610000000000001</v>
      </c>
      <c r="C45">
        <f t="shared" si="0"/>
        <v>0.91100000000000003</v>
      </c>
      <c r="D45">
        <f t="shared" si="1"/>
        <v>1.9670000000000001</v>
      </c>
      <c r="E45">
        <v>43</v>
      </c>
      <c r="F45">
        <f t="shared" si="2"/>
        <v>0.64500000000000002</v>
      </c>
      <c r="G45">
        <f t="shared" si="3"/>
        <v>1.2000000000000053</v>
      </c>
      <c r="H45">
        <f t="shared" si="4"/>
        <v>0.97443609000000531</v>
      </c>
      <c r="I45">
        <f t="shared" si="5"/>
        <v>0</v>
      </c>
    </row>
    <row r="46" spans="2:9" x14ac:dyDescent="0.2">
      <c r="B46">
        <v>1.9730000000000001</v>
      </c>
      <c r="C46">
        <f t="shared" si="0"/>
        <v>0.92349999999999999</v>
      </c>
      <c r="D46">
        <f t="shared" si="1"/>
        <v>1.9795</v>
      </c>
      <c r="E46">
        <v>44</v>
      </c>
      <c r="F46">
        <f t="shared" si="2"/>
        <v>0.66</v>
      </c>
      <c r="G46">
        <f t="shared" si="3"/>
        <v>1.2000000000000053</v>
      </c>
      <c r="H46">
        <f t="shared" si="4"/>
        <v>0.97443609000000531</v>
      </c>
      <c r="I46">
        <f t="shared" si="5"/>
        <v>3.8461538461527516</v>
      </c>
    </row>
    <row r="47" spans="2:9" x14ac:dyDescent="0.2">
      <c r="B47">
        <v>1.986</v>
      </c>
      <c r="C47">
        <f t="shared" si="0"/>
        <v>0.93599999999999994</v>
      </c>
      <c r="D47">
        <f t="shared" si="1"/>
        <v>1.992</v>
      </c>
      <c r="E47">
        <v>45</v>
      </c>
      <c r="F47">
        <f t="shared" si="2"/>
        <v>0.67500000000000004</v>
      </c>
      <c r="G47">
        <f t="shared" si="3"/>
        <v>1.2499999999999907</v>
      </c>
      <c r="H47">
        <f t="shared" si="4"/>
        <v>1.0244360899999907</v>
      </c>
      <c r="I47">
        <f t="shared" si="5"/>
        <v>7.7715611723760887E-13</v>
      </c>
    </row>
    <row r="48" spans="2:9" x14ac:dyDescent="0.2">
      <c r="B48">
        <v>1.998</v>
      </c>
      <c r="C48">
        <f t="shared" si="0"/>
        <v>0.94799999999999995</v>
      </c>
      <c r="D48">
        <f t="shared" si="1"/>
        <v>2.004</v>
      </c>
      <c r="E48">
        <v>46</v>
      </c>
      <c r="F48">
        <f t="shared" si="2"/>
        <v>0.69</v>
      </c>
      <c r="G48">
        <f t="shared" si="3"/>
        <v>1.25</v>
      </c>
      <c r="H48">
        <f t="shared" si="4"/>
        <v>1.02443609</v>
      </c>
      <c r="I48">
        <f t="shared" si="5"/>
        <v>3.8487731520339436E-12</v>
      </c>
    </row>
    <row r="49" spans="2:9" x14ac:dyDescent="0.2">
      <c r="B49">
        <v>2.0099999999999998</v>
      </c>
      <c r="C49">
        <f t="shared" si="0"/>
        <v>0.96</v>
      </c>
      <c r="D49">
        <f t="shared" si="1"/>
        <v>2.016</v>
      </c>
      <c r="E49">
        <v>47</v>
      </c>
      <c r="F49">
        <f t="shared" si="2"/>
        <v>0.70499999999999996</v>
      </c>
      <c r="G49">
        <f t="shared" si="3"/>
        <v>1.2500000000000462</v>
      </c>
      <c r="H49">
        <f t="shared" si="4"/>
        <v>1.0244360900000462</v>
      </c>
      <c r="I49">
        <f t="shared" si="5"/>
        <v>-7.697546304067745E-12</v>
      </c>
    </row>
    <row r="50" spans="2:9" x14ac:dyDescent="0.2">
      <c r="B50">
        <v>2.0219999999999998</v>
      </c>
      <c r="C50">
        <f t="shared" si="0"/>
        <v>0.97199999999999953</v>
      </c>
      <c r="D50">
        <f t="shared" si="1"/>
        <v>2.0279999999999996</v>
      </c>
      <c r="E50">
        <v>48</v>
      </c>
      <c r="F50">
        <f t="shared" si="2"/>
        <v>0.72</v>
      </c>
      <c r="G50">
        <f t="shared" si="3"/>
        <v>1.2499999999999538</v>
      </c>
      <c r="H50">
        <f t="shared" si="4"/>
        <v>1.0244360899999538</v>
      </c>
      <c r="I50">
        <f t="shared" si="5"/>
        <v>7.697546304067745E-12</v>
      </c>
    </row>
    <row r="51" spans="2:9" x14ac:dyDescent="0.2">
      <c r="B51">
        <v>2.0339999999999998</v>
      </c>
      <c r="C51">
        <f t="shared" si="0"/>
        <v>0.98399999999999999</v>
      </c>
      <c r="D51">
        <f t="shared" si="1"/>
        <v>2.04</v>
      </c>
      <c r="E51">
        <v>49</v>
      </c>
      <c r="F51">
        <f t="shared" si="2"/>
        <v>0.73499999999999999</v>
      </c>
      <c r="G51">
        <f t="shared" si="3"/>
        <v>1.2500000000000462</v>
      </c>
      <c r="H51">
        <f t="shared" si="4"/>
        <v>1.0244360900000462</v>
      </c>
      <c r="I51">
        <f t="shared" si="5"/>
        <v>4.5289855072398977</v>
      </c>
    </row>
    <row r="52" spans="2:9" x14ac:dyDescent="0.2">
      <c r="B52">
        <v>2.0459999999999998</v>
      </c>
      <c r="C52">
        <f t="shared" si="0"/>
        <v>0.99599999999999955</v>
      </c>
      <c r="D52">
        <f t="shared" si="1"/>
        <v>2.0519999999999996</v>
      </c>
      <c r="E52">
        <v>50</v>
      </c>
      <c r="F52">
        <f t="shared" si="2"/>
        <v>0.75</v>
      </c>
      <c r="G52">
        <f t="shared" si="3"/>
        <v>1.304347826086925</v>
      </c>
      <c r="H52">
        <f t="shared" si="4"/>
        <v>1.078783916086925</v>
      </c>
      <c r="I52">
        <f t="shared" si="5"/>
        <v>0</v>
      </c>
    </row>
    <row r="53" spans="2:9" x14ac:dyDescent="0.2">
      <c r="B53">
        <v>2.0579999999999998</v>
      </c>
      <c r="C53">
        <f t="shared" si="0"/>
        <v>1.0074999999999998</v>
      </c>
      <c r="D53">
        <f t="shared" si="1"/>
        <v>2.0634999999999999</v>
      </c>
      <c r="E53">
        <v>51</v>
      </c>
      <c r="F53">
        <f t="shared" si="2"/>
        <v>0.76500000000000001</v>
      </c>
      <c r="G53">
        <f t="shared" si="3"/>
        <v>1.304347826086925</v>
      </c>
      <c r="H53">
        <f t="shared" si="4"/>
        <v>1.078783916086925</v>
      </c>
      <c r="I53">
        <f t="shared" si="5"/>
        <v>4.5821932107255959E-12</v>
      </c>
    </row>
    <row r="54" spans="2:9" x14ac:dyDescent="0.2">
      <c r="B54">
        <v>2.069</v>
      </c>
      <c r="C54">
        <f t="shared" si="0"/>
        <v>1.0190000000000001</v>
      </c>
      <c r="D54">
        <f t="shared" si="1"/>
        <v>2.0750000000000002</v>
      </c>
      <c r="E54">
        <v>52</v>
      </c>
      <c r="F54">
        <f t="shared" si="2"/>
        <v>0.78</v>
      </c>
      <c r="G54">
        <f t="shared" si="3"/>
        <v>1.3043478260869754</v>
      </c>
      <c r="H54">
        <f t="shared" si="4"/>
        <v>1.0787839160869754</v>
      </c>
      <c r="I54">
        <f t="shared" si="5"/>
        <v>4.9407114624478581</v>
      </c>
    </row>
    <row r="55" spans="2:9" x14ac:dyDescent="0.2">
      <c r="B55">
        <v>2.081</v>
      </c>
      <c r="C55">
        <f t="shared" si="0"/>
        <v>1.0305</v>
      </c>
      <c r="D55">
        <f>(B56+B55)/2</f>
        <v>2.0865</v>
      </c>
      <c r="E55">
        <v>53</v>
      </c>
      <c r="F55">
        <f t="shared" si="2"/>
        <v>0.79500000000000004</v>
      </c>
      <c r="G55">
        <f t="shared" si="3"/>
        <v>1.3636363636363498</v>
      </c>
      <c r="H55">
        <f t="shared" si="4"/>
        <v>1.1380724536363498</v>
      </c>
      <c r="I55">
        <f t="shared" si="5"/>
        <v>-5.3898670499439323</v>
      </c>
    </row>
    <row r="56" spans="2:9" x14ac:dyDescent="0.2">
      <c r="B56">
        <v>2.0920000000000001</v>
      </c>
      <c r="C56">
        <f t="shared" si="0"/>
        <v>1.0415000000000001</v>
      </c>
      <c r="D56">
        <f t="shared" si="1"/>
        <v>2.0975000000000001</v>
      </c>
      <c r="E56">
        <v>54</v>
      </c>
      <c r="F56">
        <f t="shared" si="2"/>
        <v>0.81</v>
      </c>
      <c r="G56">
        <f t="shared" si="3"/>
        <v>1.3043478260869659</v>
      </c>
      <c r="H56">
        <f t="shared" si="4"/>
        <v>1.0787839160869659</v>
      </c>
      <c r="I56">
        <f t="shared" si="5"/>
        <v>8.6799254652511288E-13</v>
      </c>
    </row>
    <row r="57" spans="2:9" x14ac:dyDescent="0.2">
      <c r="B57">
        <v>2.1030000000000002</v>
      </c>
      <c r="C57">
        <f t="shared" si="0"/>
        <v>1.0529999999999999</v>
      </c>
      <c r="D57">
        <f t="shared" si="1"/>
        <v>2.109</v>
      </c>
      <c r="E57">
        <v>55</v>
      </c>
      <c r="F57">
        <f t="shared" si="2"/>
        <v>0.82499999999999996</v>
      </c>
      <c r="G57">
        <f t="shared" si="3"/>
        <v>1.3043478260869754</v>
      </c>
      <c r="H57">
        <f t="shared" si="4"/>
        <v>1.0787839160869754</v>
      </c>
      <c r="I57">
        <f t="shared" si="5"/>
        <v>4.9407114624478581</v>
      </c>
    </row>
    <row r="58" spans="2:9" x14ac:dyDescent="0.2">
      <c r="B58">
        <v>2.1150000000000002</v>
      </c>
      <c r="C58">
        <f t="shared" si="0"/>
        <v>1.0644999999999998</v>
      </c>
      <c r="D58">
        <f t="shared" si="1"/>
        <v>2.1204999999999998</v>
      </c>
      <c r="E58">
        <v>56</v>
      </c>
      <c r="F58">
        <f t="shared" si="2"/>
        <v>0.84</v>
      </c>
      <c r="G58">
        <f t="shared" si="3"/>
        <v>1.3636363636363498</v>
      </c>
      <c r="H58">
        <f t="shared" si="4"/>
        <v>1.1380724536363498</v>
      </c>
      <c r="I58">
        <f t="shared" si="5"/>
        <v>0</v>
      </c>
    </row>
    <row r="59" spans="2:9" x14ac:dyDescent="0.2">
      <c r="B59">
        <v>2.1259999999999999</v>
      </c>
      <c r="C59">
        <f t="shared" si="0"/>
        <v>1.0754999999999999</v>
      </c>
      <c r="D59">
        <f t="shared" si="1"/>
        <v>2.1315</v>
      </c>
      <c r="E59">
        <v>57</v>
      </c>
      <c r="F59">
        <f t="shared" si="2"/>
        <v>0.85499999999999998</v>
      </c>
      <c r="G59">
        <f t="shared" si="3"/>
        <v>1.3636363636363498</v>
      </c>
      <c r="H59">
        <f t="shared" si="4"/>
        <v>1.1380724536363498</v>
      </c>
      <c r="I59">
        <f t="shared" si="5"/>
        <v>5.9031877213714248</v>
      </c>
    </row>
    <row r="60" spans="2:9" x14ac:dyDescent="0.2">
      <c r="B60">
        <v>2.137</v>
      </c>
      <c r="C60">
        <f t="shared" si="0"/>
        <v>1.0865</v>
      </c>
      <c r="D60">
        <f t="shared" si="1"/>
        <v>2.1425000000000001</v>
      </c>
      <c r="E60">
        <v>58</v>
      </c>
      <c r="F60">
        <f t="shared" si="2"/>
        <v>0.87</v>
      </c>
      <c r="G60">
        <f t="shared" si="3"/>
        <v>1.4285714285714362</v>
      </c>
      <c r="H60">
        <f t="shared" si="4"/>
        <v>1.2030075185714362</v>
      </c>
      <c r="I60">
        <f>(G61-G60)/(B61-B60)</f>
        <v>0</v>
      </c>
    </row>
    <row r="61" spans="2:9" x14ac:dyDescent="0.2">
      <c r="B61">
        <v>2.1480000000000001</v>
      </c>
      <c r="C61">
        <f t="shared" si="0"/>
        <v>1.097</v>
      </c>
      <c r="D61">
        <f t="shared" si="1"/>
        <v>2.153</v>
      </c>
      <c r="E61">
        <v>59</v>
      </c>
      <c r="F61">
        <f t="shared" si="2"/>
        <v>0.88500000000000001</v>
      </c>
      <c r="G61">
        <f>(F62-F61)/(D62-D61)</f>
        <v>1.4285714285714362</v>
      </c>
      <c r="H61">
        <f t="shared" si="4"/>
        <v>1.2030075185714362</v>
      </c>
      <c r="I61">
        <f t="shared" si="5"/>
        <v>-6.493506493508777</v>
      </c>
    </row>
    <row r="62" spans="2:9" x14ac:dyDescent="0.2">
      <c r="B62">
        <v>2.1579999999999999</v>
      </c>
      <c r="C62">
        <f t="shared" si="0"/>
        <v>1.1074999999999999</v>
      </c>
      <c r="D62">
        <f t="shared" si="1"/>
        <v>2.1635</v>
      </c>
      <c r="E62">
        <v>60</v>
      </c>
      <c r="F62">
        <f t="shared" si="2"/>
        <v>0.9</v>
      </c>
      <c r="G62">
        <f t="shared" si="3"/>
        <v>1.3636363636363498</v>
      </c>
      <c r="H62">
        <f t="shared" si="4"/>
        <v>1.1380724536363498</v>
      </c>
      <c r="I62">
        <f t="shared" si="5"/>
        <v>0</v>
      </c>
    </row>
    <row r="63" spans="2:9" x14ac:dyDescent="0.2">
      <c r="B63">
        <v>2.169</v>
      </c>
      <c r="C63">
        <f t="shared" si="0"/>
        <v>1.1185</v>
      </c>
      <c r="D63">
        <f t="shared" si="1"/>
        <v>2.1745000000000001</v>
      </c>
      <c r="E63">
        <v>61</v>
      </c>
      <c r="F63">
        <f t="shared" si="2"/>
        <v>0.91500000000000004</v>
      </c>
      <c r="G63">
        <f t="shared" si="3"/>
        <v>1.3636363636363498</v>
      </c>
      <c r="H63">
        <f t="shared" si="4"/>
        <v>1.1380724536363498</v>
      </c>
      <c r="I63">
        <f t="shared" si="5"/>
        <v>-5.3898670499439323</v>
      </c>
    </row>
    <row r="64" spans="2:9" x14ac:dyDescent="0.2">
      <c r="B64">
        <v>2.1800000000000002</v>
      </c>
      <c r="C64">
        <f>D64-1.056</f>
        <v>1.1295000000000002</v>
      </c>
      <c r="D64">
        <f t="shared" si="1"/>
        <v>2.1855000000000002</v>
      </c>
      <c r="E64">
        <v>62</v>
      </c>
      <c r="F64">
        <f t="shared" si="2"/>
        <v>0.93</v>
      </c>
      <c r="G64">
        <f t="shared" si="3"/>
        <v>1.3043478260869659</v>
      </c>
      <c r="H64">
        <f>G64-0.22556391</f>
        <v>1.0787839160869659</v>
      </c>
      <c r="I64">
        <f t="shared" si="5"/>
        <v>8.6799254652514791E-13</v>
      </c>
    </row>
    <row r="65" spans="2:9" x14ac:dyDescent="0.2">
      <c r="B65">
        <v>2.1909999999999998</v>
      </c>
      <c r="C65">
        <f t="shared" si="0"/>
        <v>1.141</v>
      </c>
      <c r="D65">
        <f t="shared" si="1"/>
        <v>2.1970000000000001</v>
      </c>
      <c r="E65">
        <v>63</v>
      </c>
      <c r="F65">
        <f t="shared" si="2"/>
        <v>0.94499999999999995</v>
      </c>
      <c r="G65">
        <f t="shared" si="3"/>
        <v>1.3043478260869754</v>
      </c>
      <c r="H65">
        <f t="shared" si="4"/>
        <v>1.0787839160869754</v>
      </c>
      <c r="I65">
        <f t="shared" si="5"/>
        <v>4.9407114624478581</v>
      </c>
    </row>
    <row r="66" spans="2:9" x14ac:dyDescent="0.2">
      <c r="B66">
        <v>2.2029999999999998</v>
      </c>
      <c r="C66">
        <f t="shared" si="0"/>
        <v>1.1524999999999999</v>
      </c>
      <c r="D66">
        <f t="shared" si="1"/>
        <v>2.2084999999999999</v>
      </c>
      <c r="E66">
        <v>64</v>
      </c>
      <c r="F66">
        <f t="shared" si="2"/>
        <v>0.96</v>
      </c>
      <c r="G66">
        <f t="shared" si="3"/>
        <v>1.3636363636363498</v>
      </c>
      <c r="H66">
        <f t="shared" si="4"/>
        <v>1.1380724536363498</v>
      </c>
      <c r="I66">
        <f t="shared" si="5"/>
        <v>0</v>
      </c>
    </row>
    <row r="67" spans="2:9" x14ac:dyDescent="0.2">
      <c r="B67">
        <v>2.214</v>
      </c>
      <c r="C67">
        <f t="shared" si="0"/>
        <v>1.1635</v>
      </c>
      <c r="D67">
        <f t="shared" si="1"/>
        <v>2.2195</v>
      </c>
      <c r="E67">
        <v>65</v>
      </c>
      <c r="F67">
        <f t="shared" si="2"/>
        <v>0.97499999999999998</v>
      </c>
      <c r="G67">
        <f t="shared" si="3"/>
        <v>1.3636363636363498</v>
      </c>
      <c r="H67">
        <f t="shared" si="4"/>
        <v>1.1380724536363498</v>
      </c>
      <c r="I67">
        <f t="shared" si="5"/>
        <v>-5.3898670499439323</v>
      </c>
    </row>
    <row r="68" spans="2:9" x14ac:dyDescent="0.2">
      <c r="B68">
        <v>2.2250000000000001</v>
      </c>
      <c r="C68">
        <f t="shared" ref="C68:C82" si="6">D68-1.056</f>
        <v>1.1745000000000001</v>
      </c>
      <c r="D68">
        <f t="shared" ref="D68:D74" si="7">(B69+B68)/2</f>
        <v>2.2305000000000001</v>
      </c>
      <c r="E68">
        <v>66</v>
      </c>
      <c r="F68">
        <f t="shared" ref="F68:F91" si="8">(E68*1.5)/100</f>
        <v>0.99</v>
      </c>
      <c r="G68">
        <f t="shared" ref="G68:G73" si="9">(F69-F68)/(D69-D68)</f>
        <v>1.3043478260869659</v>
      </c>
      <c r="H68">
        <f t="shared" ref="H68:H91" si="10">G68-0.22556391</f>
        <v>1.0787839160869659</v>
      </c>
      <c r="I68">
        <f t="shared" ref="I68:I82" si="11">(G69-G68)/(B69-B68)</f>
        <v>1.7359850930502258E-12</v>
      </c>
    </row>
    <row r="69" spans="2:9" x14ac:dyDescent="0.2">
      <c r="B69">
        <v>2.2360000000000002</v>
      </c>
      <c r="C69">
        <f t="shared" si="6"/>
        <v>1.1859999999999999</v>
      </c>
      <c r="D69">
        <f t="shared" si="7"/>
        <v>2.242</v>
      </c>
      <c r="E69">
        <v>67</v>
      </c>
      <c r="F69">
        <f t="shared" si="8"/>
        <v>1.0049999999999999</v>
      </c>
      <c r="G69">
        <f t="shared" si="9"/>
        <v>1.304347826086985</v>
      </c>
      <c r="H69">
        <f t="shared" si="10"/>
        <v>1.078783916086985</v>
      </c>
      <c r="I69">
        <f t="shared" si="11"/>
        <v>-1.5913196686293897E-12</v>
      </c>
    </row>
    <row r="70" spans="2:9" x14ac:dyDescent="0.2">
      <c r="B70">
        <v>2.2480000000000002</v>
      </c>
      <c r="C70">
        <f t="shared" si="6"/>
        <v>1.1974999999999998</v>
      </c>
      <c r="D70">
        <f t="shared" si="7"/>
        <v>2.2534999999999998</v>
      </c>
      <c r="E70">
        <v>68</v>
      </c>
      <c r="F70">
        <f t="shared" si="8"/>
        <v>1.02</v>
      </c>
      <c r="G70">
        <f t="shared" si="9"/>
        <v>1.3043478260869659</v>
      </c>
      <c r="H70">
        <f t="shared" si="10"/>
        <v>1.0787839160869659</v>
      </c>
      <c r="I70">
        <f t="shared" si="11"/>
        <v>-2.8260222445004814E-12</v>
      </c>
    </row>
    <row r="71" spans="2:9" x14ac:dyDescent="0.2">
      <c r="B71">
        <v>2.2589999999999999</v>
      </c>
      <c r="C71">
        <f t="shared" si="6"/>
        <v>1.2089999999999996</v>
      </c>
      <c r="D71">
        <f t="shared" si="7"/>
        <v>2.2649999999999997</v>
      </c>
      <c r="E71">
        <v>69</v>
      </c>
      <c r="F71">
        <f t="shared" si="8"/>
        <v>1.0349999999999999</v>
      </c>
      <c r="G71">
        <f t="shared" si="9"/>
        <v>1.3043478260869348</v>
      </c>
      <c r="H71">
        <f t="shared" si="10"/>
        <v>1.0787839160869348</v>
      </c>
      <c r="I71">
        <f t="shared" si="11"/>
        <v>4.9407114624504116</v>
      </c>
    </row>
    <row r="72" spans="2:9" x14ac:dyDescent="0.2">
      <c r="B72">
        <v>2.2709999999999999</v>
      </c>
      <c r="C72">
        <f t="shared" si="6"/>
        <v>1.2204999999999999</v>
      </c>
      <c r="D72">
        <f t="shared" si="7"/>
        <v>2.2765</v>
      </c>
      <c r="E72">
        <v>70</v>
      </c>
      <c r="F72">
        <f t="shared" si="8"/>
        <v>1.05</v>
      </c>
      <c r="G72">
        <f t="shared" si="9"/>
        <v>1.3636363636363398</v>
      </c>
      <c r="H72">
        <f t="shared" si="10"/>
        <v>1.1380724536363398</v>
      </c>
      <c r="I72">
        <f t="shared" si="11"/>
        <v>-5.3898670499458499</v>
      </c>
    </row>
    <row r="73" spans="2:9" x14ac:dyDescent="0.2">
      <c r="B73">
        <v>2.282</v>
      </c>
      <c r="C73">
        <f t="shared" si="6"/>
        <v>1.2315</v>
      </c>
      <c r="D73">
        <f t="shared" si="7"/>
        <v>2.2875000000000001</v>
      </c>
      <c r="E73">
        <v>71</v>
      </c>
      <c r="F73">
        <f t="shared" si="8"/>
        <v>1.0649999999999999</v>
      </c>
      <c r="G73">
        <f t="shared" si="9"/>
        <v>1.3043478260869348</v>
      </c>
      <c r="H73">
        <f t="shared" si="10"/>
        <v>1.0787839160869348</v>
      </c>
      <c r="I73">
        <f t="shared" si="11"/>
        <v>2.8260222445003675E-12</v>
      </c>
    </row>
    <row r="74" spans="2:9" x14ac:dyDescent="0.2">
      <c r="B74">
        <v>2.2930000000000001</v>
      </c>
      <c r="C74">
        <f t="shared" si="6"/>
        <v>1.2430000000000003</v>
      </c>
      <c r="D74">
        <f t="shared" si="7"/>
        <v>2.2990000000000004</v>
      </c>
      <c r="E74">
        <v>72</v>
      </c>
      <c r="F74">
        <f t="shared" si="8"/>
        <v>1.08</v>
      </c>
      <c r="G74">
        <f>(F75-F74)/(D75-D74)</f>
        <v>1.3043478260869659</v>
      </c>
      <c r="H74">
        <f t="shared" si="10"/>
        <v>1.0787839160869659</v>
      </c>
      <c r="I74">
        <f t="shared" si="11"/>
        <v>1.5913196686293897E-12</v>
      </c>
    </row>
    <row r="75" spans="2:9" x14ac:dyDescent="0.2">
      <c r="B75">
        <v>2.3050000000000002</v>
      </c>
      <c r="C75">
        <f t="shared" si="6"/>
        <v>1.2545000000000002</v>
      </c>
      <c r="D75">
        <f>(B76+B75)/2</f>
        <v>2.3105000000000002</v>
      </c>
      <c r="E75">
        <v>73</v>
      </c>
      <c r="F75">
        <f t="shared" si="8"/>
        <v>1.095</v>
      </c>
      <c r="G75">
        <f t="shared" ref="G75:G91" si="12">(F76-F75)/(D76-D75)</f>
        <v>1.304347826086985</v>
      </c>
      <c r="H75">
        <f t="shared" si="10"/>
        <v>1.078783916086985</v>
      </c>
      <c r="I75">
        <f t="shared" si="11"/>
        <v>-1.7359850930502958E-12</v>
      </c>
    </row>
    <row r="76" spans="2:9" x14ac:dyDescent="0.2">
      <c r="B76">
        <v>2.3159999999999998</v>
      </c>
      <c r="C76">
        <f t="shared" si="6"/>
        <v>1.266</v>
      </c>
      <c r="D76">
        <f t="shared" ref="D76:D139" si="13">(B77+B76)/2</f>
        <v>2.3220000000000001</v>
      </c>
      <c r="E76">
        <v>74</v>
      </c>
      <c r="F76">
        <f t="shared" si="8"/>
        <v>1.1100000000000001</v>
      </c>
      <c r="G76">
        <f t="shared" si="12"/>
        <v>1.3043478260869659</v>
      </c>
      <c r="H76">
        <f t="shared" si="10"/>
        <v>1.0787839160869659</v>
      </c>
      <c r="I76">
        <f t="shared" si="11"/>
        <v>0</v>
      </c>
    </row>
    <row r="77" spans="2:9" x14ac:dyDescent="0.2">
      <c r="B77">
        <v>2.3279999999999998</v>
      </c>
      <c r="C77">
        <f t="shared" si="6"/>
        <v>1.2774999999999999</v>
      </c>
      <c r="D77">
        <f t="shared" si="13"/>
        <v>2.3334999999999999</v>
      </c>
      <c r="E77">
        <v>75</v>
      </c>
      <c r="F77">
        <f t="shared" si="8"/>
        <v>1.125</v>
      </c>
      <c r="G77">
        <f t="shared" si="12"/>
        <v>1.3043478260869659</v>
      </c>
      <c r="H77">
        <f t="shared" si="10"/>
        <v>1.0787839160869659</v>
      </c>
      <c r="I77">
        <f t="shared" si="11"/>
        <v>-4.9407114624547592</v>
      </c>
    </row>
    <row r="78" spans="2:9" x14ac:dyDescent="0.2">
      <c r="B78">
        <v>2.339</v>
      </c>
      <c r="C78">
        <f t="shared" si="6"/>
        <v>1.2889999999999997</v>
      </c>
      <c r="D78">
        <f t="shared" si="13"/>
        <v>2.3449999999999998</v>
      </c>
      <c r="E78">
        <v>76</v>
      </c>
      <c r="F78">
        <f t="shared" si="8"/>
        <v>1.1399999999999999</v>
      </c>
      <c r="G78">
        <f t="shared" si="12"/>
        <v>1.2499999999999629</v>
      </c>
      <c r="H78">
        <f t="shared" si="10"/>
        <v>1.0244360899999629</v>
      </c>
      <c r="I78">
        <f t="shared" si="11"/>
        <v>4.5289855072502414</v>
      </c>
    </row>
    <row r="79" spans="2:9" x14ac:dyDescent="0.2">
      <c r="B79">
        <v>2.351</v>
      </c>
      <c r="C79">
        <f t="shared" si="6"/>
        <v>1.3010000000000002</v>
      </c>
      <c r="D79">
        <f t="shared" si="13"/>
        <v>2.3570000000000002</v>
      </c>
      <c r="E79">
        <v>77</v>
      </c>
      <c r="F79">
        <f t="shared" si="8"/>
        <v>1.155</v>
      </c>
      <c r="G79">
        <f t="shared" si="12"/>
        <v>1.3043478260869659</v>
      </c>
      <c r="H79">
        <f t="shared" si="10"/>
        <v>1.0787839160869659</v>
      </c>
      <c r="I79">
        <f t="shared" si="11"/>
        <v>1.5913196686293897E-12</v>
      </c>
    </row>
    <row r="80" spans="2:9" x14ac:dyDescent="0.2">
      <c r="B80">
        <v>2.363</v>
      </c>
      <c r="C80">
        <f t="shared" si="6"/>
        <v>1.3125</v>
      </c>
      <c r="D80">
        <f t="shared" si="13"/>
        <v>2.3685</v>
      </c>
      <c r="E80">
        <v>78</v>
      </c>
      <c r="F80">
        <f t="shared" si="8"/>
        <v>1.17</v>
      </c>
      <c r="G80">
        <f t="shared" si="12"/>
        <v>1.304347826086985</v>
      </c>
      <c r="H80">
        <f t="shared" si="10"/>
        <v>1.078783916086985</v>
      </c>
      <c r="I80">
        <f t="shared" si="11"/>
        <v>-1.7359850930502258E-12</v>
      </c>
    </row>
    <row r="81" spans="2:9" x14ac:dyDescent="0.2">
      <c r="B81">
        <v>2.3740000000000001</v>
      </c>
      <c r="C81">
        <f t="shared" si="6"/>
        <v>1.3239999999999998</v>
      </c>
      <c r="D81">
        <f t="shared" si="13"/>
        <v>2.38</v>
      </c>
      <c r="E81">
        <v>79</v>
      </c>
      <c r="F81">
        <f t="shared" si="8"/>
        <v>1.1850000000000001</v>
      </c>
      <c r="G81">
        <f t="shared" si="12"/>
        <v>1.3043478260869659</v>
      </c>
      <c r="H81">
        <f t="shared" si="10"/>
        <v>1.0787839160869659</v>
      </c>
      <c r="I81">
        <f t="shared" si="11"/>
        <v>1.5913196686293897E-12</v>
      </c>
    </row>
    <row r="82" spans="2:9" x14ac:dyDescent="0.2">
      <c r="B82">
        <v>2.3860000000000001</v>
      </c>
      <c r="C82">
        <f t="shared" si="6"/>
        <v>1.3354999999999997</v>
      </c>
      <c r="D82">
        <f t="shared" si="13"/>
        <v>2.3914999999999997</v>
      </c>
      <c r="E82">
        <v>80</v>
      </c>
      <c r="F82">
        <f t="shared" si="8"/>
        <v>1.2</v>
      </c>
      <c r="G82">
        <f t="shared" si="12"/>
        <v>1.304347826086985</v>
      </c>
      <c r="H82">
        <f t="shared" si="10"/>
        <v>1.078783916086985</v>
      </c>
      <c r="I82">
        <f t="shared" si="11"/>
        <v>-4.9407114624583697</v>
      </c>
    </row>
    <row r="83" spans="2:9" x14ac:dyDescent="0.2">
      <c r="B83">
        <v>2.3969999999999998</v>
      </c>
      <c r="C83">
        <f>D83-1.056</f>
        <v>1.3469999999999995</v>
      </c>
      <c r="D83">
        <f t="shared" si="13"/>
        <v>2.4029999999999996</v>
      </c>
      <c r="E83">
        <v>81</v>
      </c>
      <c r="F83">
        <f t="shared" si="8"/>
        <v>1.2150000000000001</v>
      </c>
      <c r="G83">
        <f t="shared" si="12"/>
        <v>1.2499999999999445</v>
      </c>
      <c r="H83">
        <f t="shared" si="10"/>
        <v>1.0244360899999445</v>
      </c>
      <c r="I83">
        <f>(G84-G83)/(B84-B83)</f>
        <v>4.5289855072533687</v>
      </c>
    </row>
    <row r="84" spans="2:9" x14ac:dyDescent="0.2">
      <c r="B84">
        <v>2.4089999999999998</v>
      </c>
      <c r="C84">
        <f t="shared" ref="C84:C91" si="14">D84-1.056</f>
        <v>1.359</v>
      </c>
      <c r="D84">
        <f t="shared" si="13"/>
        <v>2.415</v>
      </c>
      <c r="E84">
        <v>82</v>
      </c>
      <c r="F84">
        <f t="shared" si="8"/>
        <v>1.23</v>
      </c>
      <c r="G84">
        <f t="shared" si="12"/>
        <v>1.304347826086985</v>
      </c>
      <c r="H84">
        <f t="shared" si="10"/>
        <v>1.078783916086985</v>
      </c>
      <c r="I84">
        <f t="shared" ref="I84:I91" si="15">(G85-G84)/(B85-B84)</f>
        <v>-1.5913196686293897E-12</v>
      </c>
    </row>
    <row r="85" spans="2:9" x14ac:dyDescent="0.2">
      <c r="B85">
        <v>2.4209999999999998</v>
      </c>
      <c r="C85">
        <f t="shared" si="14"/>
        <v>1.3704999999999998</v>
      </c>
      <c r="D85">
        <f t="shared" si="13"/>
        <v>2.4264999999999999</v>
      </c>
      <c r="E85">
        <v>83</v>
      </c>
      <c r="F85">
        <f t="shared" si="8"/>
        <v>1.2450000000000001</v>
      </c>
      <c r="G85">
        <f t="shared" si="12"/>
        <v>1.3043478260869659</v>
      </c>
      <c r="H85">
        <f t="shared" si="10"/>
        <v>1.0787839160869659</v>
      </c>
      <c r="I85">
        <f t="shared" si="15"/>
        <v>-4.9407114624564343</v>
      </c>
    </row>
    <row r="86" spans="2:9" x14ac:dyDescent="0.2">
      <c r="B86">
        <v>2.4319999999999999</v>
      </c>
      <c r="C86">
        <f t="shared" si="14"/>
        <v>1.3819999999999997</v>
      </c>
      <c r="D86">
        <f t="shared" si="13"/>
        <v>2.4379999999999997</v>
      </c>
      <c r="E86">
        <v>84</v>
      </c>
      <c r="F86">
        <f t="shared" si="8"/>
        <v>1.26</v>
      </c>
      <c r="G86">
        <f t="shared" si="12"/>
        <v>1.2499999999999445</v>
      </c>
      <c r="H86">
        <f t="shared" si="10"/>
        <v>1.0244360899999445</v>
      </c>
      <c r="I86">
        <f t="shared" si="15"/>
        <v>4.5289855072533687</v>
      </c>
    </row>
    <row r="87" spans="2:9" x14ac:dyDescent="0.2">
      <c r="B87">
        <v>2.444</v>
      </c>
      <c r="C87">
        <f t="shared" si="14"/>
        <v>1.3940000000000001</v>
      </c>
      <c r="D87">
        <f t="shared" si="13"/>
        <v>2.4500000000000002</v>
      </c>
      <c r="E87">
        <v>85</v>
      </c>
      <c r="F87">
        <f t="shared" si="8"/>
        <v>1.2749999999999999</v>
      </c>
      <c r="G87">
        <f t="shared" si="12"/>
        <v>1.304347826086985</v>
      </c>
      <c r="H87">
        <f t="shared" si="10"/>
        <v>1.078783916086985</v>
      </c>
      <c r="I87">
        <f t="shared" si="15"/>
        <v>-1.5913196686293897E-12</v>
      </c>
    </row>
    <row r="88" spans="2:9" x14ac:dyDescent="0.2">
      <c r="B88">
        <v>2.456</v>
      </c>
      <c r="C88">
        <f t="shared" si="14"/>
        <v>1.4055</v>
      </c>
      <c r="D88">
        <f t="shared" si="13"/>
        <v>2.4615</v>
      </c>
      <c r="E88">
        <v>86</v>
      </c>
      <c r="F88">
        <f t="shared" si="8"/>
        <v>1.29</v>
      </c>
      <c r="G88">
        <f t="shared" si="12"/>
        <v>1.3043478260869659</v>
      </c>
      <c r="H88">
        <f t="shared" si="10"/>
        <v>1.0787839160869659</v>
      </c>
      <c r="I88">
        <f t="shared" si="15"/>
        <v>-4.9407114624547592</v>
      </c>
    </row>
    <row r="89" spans="2:9" x14ac:dyDescent="0.2">
      <c r="B89">
        <v>2.4670000000000001</v>
      </c>
      <c r="C89">
        <f t="shared" si="14"/>
        <v>1.4169999999999998</v>
      </c>
      <c r="D89">
        <f t="shared" si="13"/>
        <v>2.4729999999999999</v>
      </c>
      <c r="E89">
        <v>87</v>
      </c>
      <c r="F89">
        <f t="shared" si="8"/>
        <v>1.3049999999999999</v>
      </c>
      <c r="G89">
        <f t="shared" si="12"/>
        <v>1.2499999999999629</v>
      </c>
      <c r="H89">
        <f t="shared" si="10"/>
        <v>1.0244360899999629</v>
      </c>
      <c r="I89">
        <f t="shared" si="15"/>
        <v>-105.17513782438836</v>
      </c>
    </row>
    <row r="90" spans="2:9" x14ac:dyDescent="0.2">
      <c r="B90">
        <v>2.4790000000000001</v>
      </c>
      <c r="C90">
        <f t="shared" si="14"/>
        <v>1.4290000000000003</v>
      </c>
      <c r="D90">
        <f t="shared" si="13"/>
        <v>2.4850000000000003</v>
      </c>
      <c r="E90">
        <v>88</v>
      </c>
      <c r="F90">
        <f t="shared" si="8"/>
        <v>1.32</v>
      </c>
      <c r="G90">
        <f t="shared" si="12"/>
        <v>-1.2101653892698587E-2</v>
      </c>
      <c r="H90">
        <f t="shared" si="10"/>
        <v>-0.23766556389269861</v>
      </c>
      <c r="I90">
        <f t="shared" si="15"/>
        <v>90.330028765111379</v>
      </c>
    </row>
    <row r="91" spans="2:9" x14ac:dyDescent="0.2">
      <c r="B91">
        <v>2.4910000000000001</v>
      </c>
      <c r="C91">
        <f t="shared" si="14"/>
        <v>0.1895</v>
      </c>
      <c r="D91">
        <f t="shared" si="13"/>
        <v>1.2455000000000001</v>
      </c>
      <c r="E91">
        <v>89</v>
      </c>
      <c r="F91">
        <f t="shared" si="8"/>
        <v>1.335</v>
      </c>
      <c r="G91">
        <f t="shared" si="12"/>
        <v>1.071858691288639</v>
      </c>
      <c r="H91">
        <f t="shared" si="10"/>
        <v>0.846294781288639</v>
      </c>
      <c r="I91">
        <f t="shared" si="15"/>
        <v>0.43029252962209513</v>
      </c>
    </row>
    <row r="92" spans="2:9" x14ac:dyDescent="0.2">
      <c r="D92">
        <f t="shared" si="13"/>
        <v>0</v>
      </c>
    </row>
    <row r="93" spans="2:9" x14ac:dyDescent="0.2">
      <c r="D93">
        <f t="shared" si="13"/>
        <v>0</v>
      </c>
    </row>
    <row r="94" spans="2:9" x14ac:dyDescent="0.2">
      <c r="D94">
        <f t="shared" si="13"/>
        <v>0</v>
      </c>
    </row>
    <row r="95" spans="2:9" x14ac:dyDescent="0.2">
      <c r="D95">
        <f t="shared" si="13"/>
        <v>0</v>
      </c>
    </row>
    <row r="96" spans="2:9" x14ac:dyDescent="0.2">
      <c r="D96">
        <f t="shared" si="13"/>
        <v>0</v>
      </c>
    </row>
    <row r="97" spans="4:4" x14ac:dyDescent="0.2">
      <c r="D97">
        <f t="shared" si="13"/>
        <v>0</v>
      </c>
    </row>
    <row r="98" spans="4:4" x14ac:dyDescent="0.2">
      <c r="D98">
        <f t="shared" si="13"/>
        <v>0</v>
      </c>
    </row>
    <row r="99" spans="4:4" x14ac:dyDescent="0.2">
      <c r="D99">
        <f t="shared" si="13"/>
        <v>0</v>
      </c>
    </row>
    <row r="100" spans="4:4" x14ac:dyDescent="0.2">
      <c r="D100">
        <f t="shared" si="13"/>
        <v>0</v>
      </c>
    </row>
    <row r="101" spans="4:4" x14ac:dyDescent="0.2">
      <c r="D101">
        <f t="shared" si="13"/>
        <v>0</v>
      </c>
    </row>
    <row r="102" spans="4:4" x14ac:dyDescent="0.2">
      <c r="D102">
        <f t="shared" si="13"/>
        <v>0</v>
      </c>
    </row>
    <row r="103" spans="4:4" x14ac:dyDescent="0.2">
      <c r="D103">
        <f t="shared" si="13"/>
        <v>0</v>
      </c>
    </row>
    <row r="104" spans="4:4" x14ac:dyDescent="0.2">
      <c r="D104">
        <f t="shared" si="13"/>
        <v>0</v>
      </c>
    </row>
    <row r="105" spans="4:4" x14ac:dyDescent="0.2">
      <c r="D105">
        <f t="shared" si="13"/>
        <v>0</v>
      </c>
    </row>
    <row r="106" spans="4:4" x14ac:dyDescent="0.2">
      <c r="D106">
        <f t="shared" si="13"/>
        <v>0</v>
      </c>
    </row>
    <row r="107" spans="4:4" x14ac:dyDescent="0.2">
      <c r="D107">
        <f t="shared" si="13"/>
        <v>0</v>
      </c>
    </row>
    <row r="108" spans="4:4" x14ac:dyDescent="0.2">
      <c r="D108">
        <f t="shared" si="13"/>
        <v>0</v>
      </c>
    </row>
    <row r="109" spans="4:4" x14ac:dyDescent="0.2">
      <c r="D109">
        <f t="shared" si="13"/>
        <v>0</v>
      </c>
    </row>
    <row r="110" spans="4:4" x14ac:dyDescent="0.2">
      <c r="D110">
        <f t="shared" si="13"/>
        <v>0</v>
      </c>
    </row>
    <row r="111" spans="4:4" x14ac:dyDescent="0.2">
      <c r="D111">
        <f t="shared" si="13"/>
        <v>0</v>
      </c>
    </row>
    <row r="112" spans="4:4" x14ac:dyDescent="0.2">
      <c r="D112">
        <f t="shared" si="13"/>
        <v>0</v>
      </c>
    </row>
    <row r="113" spans="4:4" x14ac:dyDescent="0.2">
      <c r="D113">
        <f t="shared" si="13"/>
        <v>0</v>
      </c>
    </row>
    <row r="114" spans="4:4" x14ac:dyDescent="0.2">
      <c r="D114">
        <f t="shared" si="13"/>
        <v>0</v>
      </c>
    </row>
    <row r="115" spans="4:4" x14ac:dyDescent="0.2">
      <c r="D115">
        <f t="shared" si="13"/>
        <v>0</v>
      </c>
    </row>
    <row r="116" spans="4:4" x14ac:dyDescent="0.2">
      <c r="D116">
        <f t="shared" si="13"/>
        <v>0</v>
      </c>
    </row>
    <row r="117" spans="4:4" x14ac:dyDescent="0.2">
      <c r="D117">
        <f t="shared" si="13"/>
        <v>0</v>
      </c>
    </row>
    <row r="118" spans="4:4" x14ac:dyDescent="0.2">
      <c r="D118">
        <f t="shared" si="13"/>
        <v>0</v>
      </c>
    </row>
    <row r="119" spans="4:4" x14ac:dyDescent="0.2">
      <c r="D119">
        <f t="shared" si="13"/>
        <v>0</v>
      </c>
    </row>
    <row r="120" spans="4:4" x14ac:dyDescent="0.2">
      <c r="D120">
        <f t="shared" si="13"/>
        <v>0</v>
      </c>
    </row>
    <row r="121" spans="4:4" x14ac:dyDescent="0.2">
      <c r="D121">
        <f t="shared" si="13"/>
        <v>0</v>
      </c>
    </row>
    <row r="122" spans="4:4" x14ac:dyDescent="0.2">
      <c r="D122">
        <f t="shared" si="13"/>
        <v>0</v>
      </c>
    </row>
    <row r="123" spans="4:4" x14ac:dyDescent="0.2">
      <c r="D123">
        <f t="shared" si="13"/>
        <v>0</v>
      </c>
    </row>
    <row r="124" spans="4:4" x14ac:dyDescent="0.2">
      <c r="D124">
        <f t="shared" si="13"/>
        <v>0</v>
      </c>
    </row>
    <row r="125" spans="4:4" x14ac:dyDescent="0.2">
      <c r="D125">
        <f t="shared" si="13"/>
        <v>0</v>
      </c>
    </row>
    <row r="126" spans="4:4" x14ac:dyDescent="0.2">
      <c r="D126">
        <f t="shared" si="13"/>
        <v>0</v>
      </c>
    </row>
    <row r="127" spans="4:4" x14ac:dyDescent="0.2">
      <c r="D127">
        <f t="shared" si="13"/>
        <v>0</v>
      </c>
    </row>
    <row r="128" spans="4:4" x14ac:dyDescent="0.2">
      <c r="D128">
        <f t="shared" si="13"/>
        <v>0</v>
      </c>
    </row>
    <row r="129" spans="4:4" x14ac:dyDescent="0.2">
      <c r="D129">
        <f t="shared" si="13"/>
        <v>0</v>
      </c>
    </row>
    <row r="130" spans="4:4" x14ac:dyDescent="0.2">
      <c r="D130">
        <f t="shared" si="13"/>
        <v>0</v>
      </c>
    </row>
    <row r="131" spans="4:4" x14ac:dyDescent="0.2">
      <c r="D131">
        <f t="shared" si="13"/>
        <v>0</v>
      </c>
    </row>
    <row r="132" spans="4:4" x14ac:dyDescent="0.2">
      <c r="D132">
        <f t="shared" si="13"/>
        <v>0</v>
      </c>
    </row>
    <row r="133" spans="4:4" x14ac:dyDescent="0.2">
      <c r="D133">
        <f t="shared" si="13"/>
        <v>0</v>
      </c>
    </row>
    <row r="134" spans="4:4" x14ac:dyDescent="0.2">
      <c r="D134">
        <f t="shared" si="13"/>
        <v>0</v>
      </c>
    </row>
    <row r="135" spans="4:4" x14ac:dyDescent="0.2">
      <c r="D135">
        <f t="shared" si="13"/>
        <v>0</v>
      </c>
    </row>
    <row r="136" spans="4:4" x14ac:dyDescent="0.2">
      <c r="D136">
        <f t="shared" si="13"/>
        <v>0</v>
      </c>
    </row>
    <row r="137" spans="4:4" x14ac:dyDescent="0.2">
      <c r="D137">
        <f t="shared" si="13"/>
        <v>0</v>
      </c>
    </row>
    <row r="138" spans="4:4" x14ac:dyDescent="0.2">
      <c r="D138">
        <f t="shared" si="13"/>
        <v>0</v>
      </c>
    </row>
    <row r="139" spans="4:4" x14ac:dyDescent="0.2">
      <c r="D139">
        <f t="shared" si="13"/>
        <v>0</v>
      </c>
    </row>
    <row r="140" spans="4:4" x14ac:dyDescent="0.2">
      <c r="D140">
        <f t="shared" ref="D140:D161" si="16">(B141+B140)/2</f>
        <v>0</v>
      </c>
    </row>
    <row r="141" spans="4:4" x14ac:dyDescent="0.2">
      <c r="D141">
        <f t="shared" si="16"/>
        <v>0</v>
      </c>
    </row>
    <row r="142" spans="4:4" x14ac:dyDescent="0.2">
      <c r="D142">
        <f t="shared" si="16"/>
        <v>0</v>
      </c>
    </row>
    <row r="143" spans="4:4" x14ac:dyDescent="0.2">
      <c r="D143">
        <f t="shared" si="16"/>
        <v>0</v>
      </c>
    </row>
    <row r="144" spans="4:4" x14ac:dyDescent="0.2">
      <c r="D144">
        <f t="shared" si="16"/>
        <v>0</v>
      </c>
    </row>
    <row r="145" spans="4:4" x14ac:dyDescent="0.2">
      <c r="D145">
        <f t="shared" si="16"/>
        <v>0</v>
      </c>
    </row>
    <row r="146" spans="4:4" x14ac:dyDescent="0.2">
      <c r="D146">
        <f t="shared" si="16"/>
        <v>0</v>
      </c>
    </row>
    <row r="147" spans="4:4" x14ac:dyDescent="0.2">
      <c r="D147">
        <f t="shared" si="16"/>
        <v>0</v>
      </c>
    </row>
    <row r="148" spans="4:4" x14ac:dyDescent="0.2">
      <c r="D148">
        <f t="shared" si="16"/>
        <v>0</v>
      </c>
    </row>
    <row r="149" spans="4:4" x14ac:dyDescent="0.2">
      <c r="D149">
        <f t="shared" si="16"/>
        <v>0</v>
      </c>
    </row>
    <row r="150" spans="4:4" x14ac:dyDescent="0.2">
      <c r="D150">
        <f t="shared" si="16"/>
        <v>0</v>
      </c>
    </row>
    <row r="151" spans="4:4" x14ac:dyDescent="0.2">
      <c r="D151">
        <f t="shared" si="16"/>
        <v>0</v>
      </c>
    </row>
    <row r="152" spans="4:4" x14ac:dyDescent="0.2">
      <c r="D152">
        <f t="shared" si="16"/>
        <v>0</v>
      </c>
    </row>
    <row r="153" spans="4:4" x14ac:dyDescent="0.2">
      <c r="D153">
        <f t="shared" si="16"/>
        <v>0</v>
      </c>
    </row>
    <row r="154" spans="4:4" x14ac:dyDescent="0.2">
      <c r="D154">
        <f t="shared" si="16"/>
        <v>0</v>
      </c>
    </row>
    <row r="155" spans="4:4" x14ac:dyDescent="0.2">
      <c r="D155">
        <f t="shared" si="16"/>
        <v>0</v>
      </c>
    </row>
    <row r="156" spans="4:4" x14ac:dyDescent="0.2">
      <c r="D156">
        <f t="shared" si="16"/>
        <v>0</v>
      </c>
    </row>
    <row r="157" spans="4:4" x14ac:dyDescent="0.2">
      <c r="D157">
        <f t="shared" si="16"/>
        <v>0</v>
      </c>
    </row>
    <row r="158" spans="4:4" x14ac:dyDescent="0.2">
      <c r="D158">
        <f t="shared" si="16"/>
        <v>0</v>
      </c>
    </row>
    <row r="159" spans="4:4" x14ac:dyDescent="0.2">
      <c r="D159">
        <f t="shared" si="16"/>
        <v>0</v>
      </c>
    </row>
    <row r="160" spans="4:4" x14ac:dyDescent="0.2">
      <c r="D160">
        <f t="shared" si="16"/>
        <v>0</v>
      </c>
    </row>
    <row r="161" spans="4:4" x14ac:dyDescent="0.2">
      <c r="D161">
        <f t="shared" si="1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mine</vt:lpstr>
      <vt:lpstr>mass3.1regr</vt:lpstr>
      <vt:lpstr>mass3.1data</vt:lpstr>
      <vt:lpstr>mass5.3regr</vt:lpstr>
      <vt:lpstr>mass5.3data</vt:lpstr>
      <vt:lpstr>mass19.3regr</vt:lpstr>
      <vt:lpstr>mass19.3data</vt:lpstr>
      <vt:lpstr>mass36.1regr</vt:lpstr>
      <vt:lpstr>mass36.1data</vt:lpstr>
      <vt:lpstr>mass3.1lightsledregr</vt:lpstr>
      <vt:lpstr>mass3.1lightsleddata</vt:lpstr>
    </vt:vector>
  </TitlesOfParts>
  <Company>UCLA Department of 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Kubilay Agi</cp:lastModifiedBy>
  <dcterms:created xsi:type="dcterms:W3CDTF">2018-08-13T18:45:13Z</dcterms:created>
  <dcterms:modified xsi:type="dcterms:W3CDTF">2018-08-17T02:26:41Z</dcterms:modified>
</cp:coreProperties>
</file>