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1880"/>
  </bookViews>
  <sheets>
    <sheet name="August 2024" sheetId="3" r:id="rId1"/>
    <sheet name="JULY-24" sheetId="7" state="hidden" r:id="rId2"/>
  </sheets>
  <calcPr calcId="162913"/>
  <extLst>
    <ext uri="GoogleSheetsCustomDataVersion2">
      <go:sheetsCustomData xmlns:go="http://customooxmlschemas.google.com/" r:id="rId11" roundtripDataChecksum="J1j/5WIFiHCHBM/RFXV+Mbr5Dd+X9+xMc+DYBBRgiks="/>
    </ext>
  </extLst>
</workbook>
</file>

<file path=xl/calcChain.xml><?xml version="1.0" encoding="utf-8"?>
<calcChain xmlns="http://schemas.openxmlformats.org/spreadsheetml/2006/main">
  <c r="DD17" i="7" l="1"/>
  <c r="DC17" i="7"/>
  <c r="DB17" i="7"/>
  <c r="DE17" i="7" s="1"/>
  <c r="DA17" i="7"/>
  <c r="DF17" i="7" s="1"/>
  <c r="DD16" i="7"/>
  <c r="DC16" i="7"/>
  <c r="DB16" i="7"/>
  <c r="DF16" i="7" s="1"/>
  <c r="DA16" i="7"/>
  <c r="DD15" i="7"/>
  <c r="DC15" i="7"/>
  <c r="DB15" i="7"/>
  <c r="DE15" i="7" s="1"/>
  <c r="DA15" i="7"/>
  <c r="DD14" i="7"/>
  <c r="DC14" i="7"/>
  <c r="DB14" i="7"/>
  <c r="DF14" i="7" s="1"/>
  <c r="DA14" i="7"/>
  <c r="DD13" i="7"/>
  <c r="DC13" i="7"/>
  <c r="DB13" i="7"/>
  <c r="DE13" i="7" s="1"/>
  <c r="DA13" i="7"/>
  <c r="DD12" i="7"/>
  <c r="DC12" i="7"/>
  <c r="DB12" i="7"/>
  <c r="DF12" i="7" s="1"/>
  <c r="DA12" i="7"/>
  <c r="DD11" i="7"/>
  <c r="DC11" i="7"/>
  <c r="DB11" i="7"/>
  <c r="DE11" i="7" s="1"/>
  <c r="DA11" i="7"/>
  <c r="DD10" i="7"/>
  <c r="DC10" i="7"/>
  <c r="DB10" i="7"/>
  <c r="DF10" i="7" s="1"/>
  <c r="DA10" i="7"/>
  <c r="DD9" i="7"/>
  <c r="DC9" i="7"/>
  <c r="DB9" i="7"/>
  <c r="DE9" i="7" s="1"/>
  <c r="DA9" i="7"/>
  <c r="DD8" i="7"/>
  <c r="DC8" i="7"/>
  <c r="DB8" i="7"/>
  <c r="DF8" i="7" s="1"/>
  <c r="DA8" i="7"/>
  <c r="DD7" i="7"/>
  <c r="DC7" i="7"/>
  <c r="DB7" i="7"/>
  <c r="DE7" i="7" s="1"/>
  <c r="DA7" i="7"/>
  <c r="DD6" i="7"/>
  <c r="DC6" i="7"/>
  <c r="DB6" i="7"/>
  <c r="DF6" i="7" s="1"/>
  <c r="DA6" i="7"/>
  <c r="DD5" i="7"/>
  <c r="DC5" i="7"/>
  <c r="DB5" i="7"/>
  <c r="DE5" i="7" s="1"/>
  <c r="DA5" i="7"/>
  <c r="DD4" i="7"/>
  <c r="DC4" i="7"/>
  <c r="DB4" i="7"/>
  <c r="DF4" i="7" s="1"/>
  <c r="DA4" i="7"/>
  <c r="DD3" i="7"/>
  <c r="DC3" i="7"/>
  <c r="DB3" i="7"/>
  <c r="DE3" i="7" s="1"/>
  <c r="DA3" i="7"/>
  <c r="DF17" i="3"/>
  <c r="DE17" i="3"/>
  <c r="DD17" i="3"/>
  <c r="DH17" i="3" s="1"/>
  <c r="DC17" i="3"/>
  <c r="DF16" i="3"/>
  <c r="DE16" i="3"/>
  <c r="DD16" i="3"/>
  <c r="DG16" i="3" s="1"/>
  <c r="DC16" i="3"/>
  <c r="DF15" i="3"/>
  <c r="DE15" i="3"/>
  <c r="DD15" i="3"/>
  <c r="DH15" i="3" s="1"/>
  <c r="DC15" i="3"/>
  <c r="DF14" i="3"/>
  <c r="DE14" i="3"/>
  <c r="DD14" i="3"/>
  <c r="DG14" i="3" s="1"/>
  <c r="DC14" i="3"/>
  <c r="DF13" i="3"/>
  <c r="DE13" i="3"/>
  <c r="DD13" i="3"/>
  <c r="DC13" i="3"/>
  <c r="DF12" i="3"/>
  <c r="DE12" i="3"/>
  <c r="DD12" i="3"/>
  <c r="DC12" i="3"/>
  <c r="DF11" i="3"/>
  <c r="DE11" i="3"/>
  <c r="DD11" i="3"/>
  <c r="DH11" i="3" s="1"/>
  <c r="DC11" i="3"/>
  <c r="DF10" i="3"/>
  <c r="DE10" i="3"/>
  <c r="DD10" i="3"/>
  <c r="DG10" i="3" s="1"/>
  <c r="DC10" i="3"/>
  <c r="DF9" i="3"/>
  <c r="DE9" i="3"/>
  <c r="DD9" i="3"/>
  <c r="DH9" i="3" s="1"/>
  <c r="DC9" i="3"/>
  <c r="DF8" i="3"/>
  <c r="DE8" i="3"/>
  <c r="DD8" i="3"/>
  <c r="DG8" i="3" s="1"/>
  <c r="DC8" i="3"/>
  <c r="DF7" i="3"/>
  <c r="DE7" i="3"/>
  <c r="DD7" i="3"/>
  <c r="DH7" i="3" s="1"/>
  <c r="DC7" i="3"/>
  <c r="DF6" i="3"/>
  <c r="DE6" i="3"/>
  <c r="DD6" i="3"/>
  <c r="DG6" i="3" s="1"/>
  <c r="DC6" i="3"/>
  <c r="DF5" i="3"/>
  <c r="DE5" i="3"/>
  <c r="DD5" i="3"/>
  <c r="DH5" i="3" s="1"/>
  <c r="DC5" i="3"/>
  <c r="DF4" i="3"/>
  <c r="DE4" i="3"/>
  <c r="DD4" i="3"/>
  <c r="DG4" i="3" s="1"/>
  <c r="DC4" i="3"/>
  <c r="DF3" i="3"/>
  <c r="DE3" i="3"/>
  <c r="DD3" i="3"/>
  <c r="DH3" i="3" s="1"/>
  <c r="DC3" i="3"/>
  <c r="CV1" i="3"/>
  <c r="CS1" i="3"/>
  <c r="CP1" i="3"/>
  <c r="CM1" i="3"/>
  <c r="CJ1" i="3"/>
  <c r="CG1" i="3"/>
  <c r="CD1" i="3"/>
  <c r="CA1" i="3"/>
  <c r="BX1" i="3"/>
  <c r="BU1" i="3"/>
  <c r="BR1" i="3"/>
  <c r="BO1" i="3"/>
  <c r="BL1" i="3"/>
  <c r="BI1" i="3"/>
  <c r="BF1" i="3"/>
  <c r="BC1" i="3"/>
  <c r="AZ1" i="3"/>
  <c r="AW1" i="3"/>
  <c r="AT1" i="3"/>
  <c r="AQ1" i="3"/>
  <c r="AN1" i="3"/>
  <c r="AK1" i="3"/>
  <c r="AH1" i="3"/>
  <c r="AE1" i="3"/>
  <c r="AB1" i="3"/>
  <c r="Y1" i="3"/>
  <c r="V1" i="3"/>
  <c r="S1" i="3"/>
  <c r="P1" i="3"/>
  <c r="M1" i="3"/>
  <c r="J1" i="3"/>
  <c r="DH13" i="3" l="1"/>
  <c r="DG12" i="3"/>
  <c r="DH8" i="3"/>
  <c r="DF5" i="7"/>
  <c r="DF7" i="7"/>
  <c r="DF11" i="7"/>
  <c r="DF13" i="7"/>
  <c r="DF15" i="7"/>
  <c r="DG3" i="3"/>
  <c r="DG5" i="3"/>
  <c r="DG7" i="3"/>
  <c r="DG9" i="3"/>
  <c r="DG11" i="3"/>
  <c r="DG13" i="3"/>
  <c r="DG15" i="3"/>
  <c r="DG17" i="3"/>
  <c r="DE4" i="7"/>
  <c r="DE6" i="7"/>
  <c r="DE8" i="7"/>
  <c r="DE10" i="7"/>
  <c r="DE12" i="7"/>
  <c r="DE14" i="7"/>
  <c r="DE16" i="7"/>
  <c r="DH6" i="3"/>
  <c r="DH14" i="3"/>
  <c r="DF3" i="7"/>
  <c r="DF9" i="7"/>
  <c r="DH4" i="3"/>
  <c r="DH10" i="3"/>
  <c r="DH12" i="3"/>
  <c r="DH16" i="3"/>
</calcChain>
</file>

<file path=xl/comments1.xml><?xml version="1.0" encoding="utf-8"?>
<comments xmlns="http://schemas.openxmlformats.org/spreadsheetml/2006/main">
  <authors>
    <author/>
  </authors>
  <commentList>
    <comment ref="BM7" authorId="0" shapeId="0">
      <text>
        <r>
          <rPr>
            <sz val="11"/>
            <color theme="1"/>
            <rFont val="Calibri"/>
            <scheme val="minor"/>
          </rPr>
          <t>======
ID#AAABTW2NLaw
Jony Ahmed    (2024-08-08 10:53:45)
L to A Ref: CEO Sir Edit by Mr Jony Ahmed</t>
        </r>
      </text>
    </comment>
    <comment ref="BP7" authorId="0" shapeId="0">
      <text>
        <r>
          <rPr>
            <sz val="11"/>
            <color theme="1"/>
            <rFont val="Calibri"/>
            <scheme val="minor"/>
          </rPr>
          <t>======
ID#AAABTW2NLa0
Jony Ahmed    (2024-08-08 10:54:24)
L to A Ref: CEO Sir Edit by Mr Jony Ahmed</t>
        </r>
      </text>
    </comment>
    <comment ref="BS7" authorId="0" shapeId="0">
      <text>
        <r>
          <rPr>
            <sz val="11"/>
            <color theme="1"/>
            <rFont val="Calibri"/>
            <scheme val="minor"/>
          </rPr>
          <t>======
ID#AAABTW2NLa4
Jony Ahmed    (2024-08-08 10:54:30)
L to A Ref: CEO Sir Edit by Mr Jony Ahmed</t>
        </r>
      </text>
    </comment>
    <comment ref="BV7" authorId="0" shapeId="0">
      <text>
        <r>
          <rPr>
            <sz val="11"/>
            <color theme="1"/>
            <rFont val="Calibri"/>
            <scheme val="minor"/>
          </rPr>
          <t>======
ID#AAABTW2NLa8
Jony Ahmed    (2024-08-08 10:54:38)
L to A Ref: CEO Sir Edit by Mr Jony Ahmed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cqqSyzfcpeRVZLXRzJ9kF86DyoQ=="/>
    </ext>
  </extLst>
</comments>
</file>

<file path=xl/sharedStrings.xml><?xml version="1.0" encoding="utf-8"?>
<sst xmlns="http://schemas.openxmlformats.org/spreadsheetml/2006/main" count="1319" uniqueCount="108">
  <si>
    <t xml:space="preserve">Sl </t>
  </si>
  <si>
    <t>Employee Name</t>
  </si>
  <si>
    <t>Company  Name</t>
  </si>
  <si>
    <t>Designation</t>
  </si>
  <si>
    <t>Id No</t>
  </si>
  <si>
    <t>Assign Time</t>
  </si>
  <si>
    <t>Out Time</t>
  </si>
  <si>
    <t>A</t>
  </si>
  <si>
    <t>Total Presents Days</t>
  </si>
  <si>
    <t>Total Absent Days</t>
  </si>
  <si>
    <t>Total Holidays</t>
  </si>
  <si>
    <t>Total Leave</t>
  </si>
  <si>
    <t>Attendence Performence</t>
  </si>
  <si>
    <t>Tabassir Ahmed Plabon</t>
  </si>
  <si>
    <t>Trip Beyond</t>
  </si>
  <si>
    <t>Business Operation Manager</t>
  </si>
  <si>
    <t>p</t>
  </si>
  <si>
    <t>L</t>
  </si>
  <si>
    <t>P</t>
  </si>
  <si>
    <t>Sazzad Alam Niloy</t>
  </si>
  <si>
    <t>Travel Canvas LLC</t>
  </si>
  <si>
    <t>Business Development Manager</t>
  </si>
  <si>
    <t>H</t>
  </si>
  <si>
    <t>Nazma Sultana Nova</t>
  </si>
  <si>
    <t>Ticketing and Reservation Assistant Manager</t>
  </si>
  <si>
    <t>Abraham Niloy</t>
  </si>
  <si>
    <t>TB,TW,TC</t>
  </si>
  <si>
    <t>Personal Assistant of CEO Sir</t>
  </si>
  <si>
    <t>Atikur Rahman</t>
  </si>
  <si>
    <t>Senior Sales Executive B2C</t>
  </si>
  <si>
    <t>Al Amin</t>
  </si>
  <si>
    <t>Senior Sales Executive BCB and Corporate</t>
  </si>
  <si>
    <t>Jony Ahmed</t>
  </si>
  <si>
    <t>Senior Finance and Accounts Executive</t>
  </si>
  <si>
    <t>Ridoy Hossain Jitu</t>
  </si>
  <si>
    <t>Senior Reservation Executive</t>
  </si>
  <si>
    <t>Md Sakib Ahmed Jaky</t>
  </si>
  <si>
    <t>Reservation and Sales Executive</t>
  </si>
  <si>
    <t>Abu Fahim Khan Shantanu</t>
  </si>
  <si>
    <t>Techwoozy LLC</t>
  </si>
  <si>
    <t>Software Engineer</t>
  </si>
  <si>
    <t>Reservation Executive</t>
  </si>
  <si>
    <t>Shakib Ahmed</t>
  </si>
  <si>
    <t>Sales Executive</t>
  </si>
  <si>
    <t>Starting date</t>
  </si>
  <si>
    <t>Cell No</t>
  </si>
  <si>
    <t>Email</t>
  </si>
  <si>
    <t>Assign Out Time</t>
  </si>
  <si>
    <t>Present Absent Leave</t>
  </si>
  <si>
    <t>In Time</t>
  </si>
  <si>
    <t>Absenteeism rate (in %)</t>
  </si>
  <si>
    <t>Present rate(in %)</t>
  </si>
  <si>
    <t>Remarks</t>
  </si>
  <si>
    <t>016441-09394</t>
  </si>
  <si>
    <t>tabassir.tripbeyond@gmail.com</t>
  </si>
  <si>
    <t>h</t>
  </si>
  <si>
    <t>017468-38657</t>
  </si>
  <si>
    <t>sazzad.tripbeyond@gmail.com</t>
  </si>
  <si>
    <t>01755727757</t>
  </si>
  <si>
    <t>nova.tripbeyond@gmail.com</t>
  </si>
  <si>
    <t>019260-70297</t>
  </si>
  <si>
    <t>niloy.tripbeyond@gmail.com</t>
  </si>
  <si>
    <t>016292-71247</t>
  </si>
  <si>
    <t>atik.tripbeyond@gmail.com</t>
  </si>
  <si>
    <t>l</t>
  </si>
  <si>
    <t>a</t>
  </si>
  <si>
    <t>0 1322-882292</t>
  </si>
  <si>
    <t>jony.tripbeyond@gmail.com</t>
  </si>
  <si>
    <t>01826671777</t>
  </si>
  <si>
    <t>shakib.tripbeyond@gmail.com</t>
  </si>
  <si>
    <t>01704606893, 01835367379</t>
  </si>
  <si>
    <t>shanto.techwoozy@gmail.com</t>
  </si>
  <si>
    <t>Fazle Rabby Khan</t>
  </si>
  <si>
    <t>0 1329-629453</t>
  </si>
  <si>
    <t>fazlerabby.tripbeyond@gmail.com</t>
  </si>
  <si>
    <t>MD Abu Sayed</t>
  </si>
  <si>
    <t>0 1998-828608</t>
  </si>
  <si>
    <t>sayed.techwoozy@gmail.com</t>
  </si>
  <si>
    <t>IT SPECIALIST</t>
  </si>
  <si>
    <t>Fatematuz Zohora</t>
  </si>
  <si>
    <t>0 1329-629460</t>
  </si>
  <si>
    <t>fatema.tripbeyond@gmail.com</t>
  </si>
  <si>
    <t>LEAD - VISA CONSULTANT</t>
  </si>
  <si>
    <t>MD. AHSAN-UL-KABIR</t>
  </si>
  <si>
    <t>01786787145</t>
  </si>
  <si>
    <t>ahsan.tripbeyond@gmail.com</t>
  </si>
  <si>
    <t>Executive of Operation(HR)</t>
  </si>
  <si>
    <t>Nasim Helal</t>
  </si>
  <si>
    <t>0 1518-42166</t>
  </si>
  <si>
    <t>nasim.helal.techwoozy@gmail.com</t>
  </si>
  <si>
    <t>9.57am</t>
  </si>
  <si>
    <t>Visabunny</t>
  </si>
  <si>
    <t>6:01 om</t>
  </si>
  <si>
    <t>10.37 AM</t>
  </si>
  <si>
    <t>8.13 PM</t>
  </si>
  <si>
    <t>11.38 Am</t>
  </si>
  <si>
    <t>6.40pm</t>
  </si>
  <si>
    <t>9.35am</t>
  </si>
  <si>
    <t>6.00 pm</t>
  </si>
  <si>
    <t>0 1964773829</t>
  </si>
  <si>
    <t xml:space="preserve">
ahamed.tripbeyond@gmail.com</t>
  </si>
  <si>
    <t>8.05 am</t>
  </si>
  <si>
    <t>Full Stack Developer</t>
  </si>
  <si>
    <t>Absentism rate (in %)</t>
  </si>
  <si>
    <t>-</t>
  </si>
  <si>
    <t>L:</t>
  </si>
  <si>
    <t>11;25</t>
  </si>
  <si>
    <t>Executive, HR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</si>
</sst>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44">
    <font>
      <sz val="11"/>
      <color theme="1"/>
      <name val="Calibri"/>
      <scheme val="minor"/>
    </font>
    <font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Noto Sans Symbols"/>
    </font>
    <font>
      <sz val="18"/>
      <color theme="1"/>
      <name val="Noto Sans Symbols"/>
    </font>
    <font>
      <i/>
      <sz val="11"/>
      <color theme="1"/>
      <name val="Times New Roman"/>
    </font>
    <font>
      <b/>
      <sz val="11"/>
      <color rgb="FFFF0000"/>
      <name val="Times New Roman"/>
    </font>
    <font>
      <sz val="11"/>
      <color rgb="FFFF0000"/>
      <name val="Calibri"/>
      <scheme val="minor"/>
    </font>
    <font>
      <sz val="8"/>
      <color rgb="FF000000"/>
      <name val="Times New Roman"/>
    </font>
    <font>
      <b/>
      <sz val="11"/>
      <color rgb="FFFFFFFF"/>
      <name val="Times New Roman"/>
    </font>
    <font>
      <b/>
      <sz val="9"/>
      <color rgb="FF000000"/>
      <name val="Times New Roman"/>
    </font>
    <font>
      <sz val="11"/>
      <color theme="1"/>
      <name val="Times New Roman"/>
    </font>
    <font>
      <b/>
      <i/>
      <sz val="11"/>
      <color theme="1"/>
      <name val="Times New Roman"/>
    </font>
    <font>
      <sz val="10"/>
      <color theme="1"/>
      <name val="Times New Roman"/>
    </font>
    <font>
      <sz val="9"/>
      <color theme="1"/>
      <name val="Times New Roman"/>
    </font>
    <font>
      <sz val="8"/>
      <color theme="1"/>
      <name val="Times New Roman"/>
    </font>
    <font>
      <sz val="8"/>
      <color rgb="FF073763"/>
      <name val="Times New Roman"/>
    </font>
    <font>
      <sz val="8"/>
      <color rgb="FFFFFFFF"/>
      <name val="Times New Roman"/>
    </font>
    <font>
      <b/>
      <sz val="11"/>
      <color theme="1"/>
      <name val="Calibri"/>
    </font>
    <font>
      <b/>
      <sz val="8"/>
      <color rgb="FF000000"/>
      <name val="Calibri"/>
    </font>
    <font>
      <b/>
      <sz val="10"/>
      <color rgb="FF000000"/>
      <name val="Calibri"/>
    </font>
    <font>
      <b/>
      <sz val="11"/>
      <color rgb="FF073763"/>
      <name val="Calibri"/>
    </font>
    <font>
      <b/>
      <i/>
      <sz val="11"/>
      <color theme="1"/>
      <name val="Calibri"/>
    </font>
    <font>
      <b/>
      <sz val="9"/>
      <color theme="1"/>
      <name val="Noto Sans Symbols"/>
    </font>
    <font>
      <sz val="9"/>
      <color theme="1"/>
      <name val="Noto Sans Symbols"/>
    </font>
    <font>
      <sz val="10"/>
      <color theme="1"/>
      <name val="Noto Sans Symbols"/>
    </font>
    <font>
      <sz val="8"/>
      <color theme="1"/>
      <name val="Noto Sans Symbols"/>
    </font>
    <font>
      <sz val="10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Lexend"/>
    </font>
    <font>
      <sz val="10"/>
      <color theme="1"/>
      <name val="Calibri"/>
    </font>
    <font>
      <sz val="8"/>
      <color rgb="FF000000"/>
      <name val="Calibri"/>
    </font>
    <font>
      <sz val="10"/>
      <color rgb="FF000000"/>
      <name val="Calibri"/>
    </font>
    <font>
      <sz val="11"/>
      <color rgb="FFFFFFFF"/>
      <name val="Calibri"/>
    </font>
    <font>
      <b/>
      <sz val="10"/>
      <color theme="1"/>
      <name val="Noto Sans Symbols"/>
    </font>
    <font>
      <sz val="11"/>
      <color rgb="FF000000"/>
      <name val="Calibri"/>
    </font>
    <font>
      <i/>
      <sz val="11"/>
      <color rgb="FF000000"/>
      <name val="Calibri"/>
    </font>
    <font>
      <b/>
      <sz val="9"/>
      <color rgb="FF000000"/>
      <name val="Noto Sans Symbols"/>
    </font>
    <font>
      <sz val="9"/>
      <color rgb="FF000000"/>
      <name val="Noto Sans Symbols"/>
    </font>
    <font>
      <sz val="10"/>
      <color rgb="FF000000"/>
      <name val="Noto Sans Symbols"/>
    </font>
    <font>
      <sz val="11"/>
      <color rgb="FF000000"/>
      <name val="Noto Sans Symbols"/>
    </font>
    <font>
      <sz val="8"/>
      <color rgb="FF000000"/>
      <name val="Noto Sans Symbols"/>
    </font>
  </fonts>
  <fills count="11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wrapText="1"/>
    </xf>
    <xf numFmtId="18" fontId="3" fillId="0" borderId="4" xfId="0" applyNumberFormat="1" applyFont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164" fontId="10" fillId="5" borderId="4" xfId="0" applyNumberFormat="1" applyFont="1" applyFill="1" applyBorder="1" applyAlignment="1">
      <alignment vertical="center" textRotation="90"/>
    </xf>
    <xf numFmtId="164" fontId="10" fillId="5" borderId="0" xfId="0" applyNumberFormat="1" applyFont="1" applyFill="1" applyAlignment="1">
      <alignment vertical="center" textRotation="90"/>
    </xf>
    <xf numFmtId="10" fontId="10" fillId="5" borderId="0" xfId="0" applyNumberFormat="1" applyFont="1" applyFill="1" applyAlignment="1">
      <alignment vertical="center" textRotation="90"/>
    </xf>
    <xf numFmtId="49" fontId="11" fillId="2" borderId="4" xfId="0" applyNumberFormat="1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textRotation="90" wrapText="1"/>
    </xf>
    <xf numFmtId="0" fontId="14" fillId="3" borderId="4" xfId="0" applyFont="1" applyFill="1" applyBorder="1" applyAlignment="1">
      <alignment horizontal="left" vertical="center" wrapText="1"/>
    </xf>
    <xf numFmtId="49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20" fontId="16" fillId="5" borderId="4" xfId="0" applyNumberFormat="1" applyFont="1" applyFill="1" applyBorder="1" applyAlignment="1">
      <alignment horizontal="center" vertical="center"/>
    </xf>
    <xf numFmtId="18" fontId="16" fillId="5" borderId="4" xfId="0" applyNumberFormat="1" applyFont="1" applyFill="1" applyBorder="1" applyAlignment="1">
      <alignment horizontal="center" vertical="center"/>
    </xf>
    <xf numFmtId="20" fontId="17" fillId="5" borderId="4" xfId="0" applyNumberFormat="1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18" fontId="17" fillId="5" borderId="4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18" fontId="17" fillId="0" borderId="4" xfId="0" applyNumberFormat="1" applyFont="1" applyBorder="1" applyAlignment="1">
      <alignment horizontal="center" vertical="center" wrapText="1"/>
    </xf>
    <xf numFmtId="1" fontId="18" fillId="6" borderId="4" xfId="0" applyNumberFormat="1" applyFont="1" applyFill="1" applyBorder="1" applyAlignment="1">
      <alignment horizontal="center" vertical="center"/>
    </xf>
    <xf numFmtId="165" fontId="19" fillId="7" borderId="4" xfId="0" applyNumberFormat="1" applyFont="1" applyFill="1" applyBorder="1" applyAlignment="1">
      <alignment horizontal="center" vertical="center"/>
    </xf>
    <xf numFmtId="10" fontId="19" fillId="7" borderId="4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20" fontId="17" fillId="0" borderId="4" xfId="0" applyNumberFormat="1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5" borderId="4" xfId="0" applyFont="1" applyFill="1" applyBorder="1" applyAlignment="1">
      <alignment horizontal="center" vertical="center"/>
    </xf>
    <xf numFmtId="20" fontId="17" fillId="5" borderId="4" xfId="0" applyNumberFormat="1" applyFont="1" applyFill="1" applyBorder="1" applyAlignment="1"/>
    <xf numFmtId="18" fontId="16" fillId="5" borderId="4" xfId="0" applyNumberFormat="1" applyFont="1" applyFill="1" applyBorder="1" applyAlignment="1"/>
    <xf numFmtId="18" fontId="17" fillId="5" borderId="4" xfId="0" applyNumberFormat="1" applyFont="1" applyFill="1" applyBorder="1" applyAlignment="1"/>
    <xf numFmtId="0" fontId="17" fillId="5" borderId="4" xfId="0" applyFont="1" applyFill="1" applyBorder="1"/>
    <xf numFmtId="0" fontId="17" fillId="5" borderId="4" xfId="0" applyFont="1" applyFill="1" applyBorder="1" applyAlignment="1"/>
    <xf numFmtId="0" fontId="20" fillId="0" borderId="4" xfId="0" applyFont="1" applyBorder="1" applyAlignment="1"/>
    <xf numFmtId="0" fontId="3" fillId="0" borderId="4" xfId="0" applyFont="1" applyBorder="1" applyAlignment="1">
      <alignment horizontal="center"/>
    </xf>
    <xf numFmtId="0" fontId="16" fillId="0" borderId="4" xfId="0" applyFont="1" applyBorder="1"/>
    <xf numFmtId="4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49" fontId="13" fillId="0" borderId="0" xfId="0" applyNumberFormat="1" applyFont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14" fontId="8" fillId="2" borderId="4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0" xfId="0" applyFont="1" applyFill="1"/>
    <xf numFmtId="0" fontId="2" fillId="2" borderId="4" xfId="0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textRotation="90" wrapText="1"/>
    </xf>
    <xf numFmtId="0" fontId="22" fillId="5" borderId="4" xfId="0" applyFont="1" applyFill="1" applyBorder="1" applyAlignment="1">
      <alignment horizontal="center" vertical="center" textRotation="90" wrapText="1"/>
    </xf>
    <xf numFmtId="0" fontId="20" fillId="0" borderId="4" xfId="0" applyFont="1" applyBorder="1" applyAlignment="1">
      <alignment horizontal="center" vertical="center" wrapText="1"/>
    </xf>
    <xf numFmtId="0" fontId="23" fillId="6" borderId="4" xfId="0" applyFont="1" applyFill="1" applyBorder="1" applyAlignment="1">
      <alignment horizontal="center" vertical="center" wrapText="1"/>
    </xf>
    <xf numFmtId="0" fontId="23" fillId="6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0" fontId="2" fillId="7" borderId="4" xfId="0" applyNumberFormat="1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left" vertical="center" wrapText="1"/>
    </xf>
    <xf numFmtId="18" fontId="3" fillId="0" borderId="4" xfId="0" applyNumberFormat="1" applyFont="1" applyBorder="1" applyAlignment="1">
      <alignment horizontal="center" vertical="center"/>
    </xf>
    <xf numFmtId="0" fontId="25" fillId="5" borderId="4" xfId="0" applyFont="1" applyFill="1" applyBorder="1" applyAlignment="1">
      <alignment horizontal="center" vertical="center"/>
    </xf>
    <xf numFmtId="20" fontId="26" fillId="5" borderId="4" xfId="0" applyNumberFormat="1" applyFont="1" applyFill="1" applyBorder="1" applyAlignment="1">
      <alignment horizontal="center" vertical="center"/>
    </xf>
    <xf numFmtId="20" fontId="27" fillId="5" borderId="4" xfId="0" applyNumberFormat="1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18" fontId="26" fillId="5" borderId="4" xfId="0" applyNumberFormat="1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28" fillId="5" borderId="4" xfId="0" applyFont="1" applyFill="1" applyBorder="1" applyAlignment="1">
      <alignment horizontal="center"/>
    </xf>
    <xf numFmtId="18" fontId="28" fillId="5" borderId="4" xfId="0" applyNumberFormat="1" applyFont="1" applyFill="1" applyBorder="1" applyAlignment="1">
      <alignment horizontal="center"/>
    </xf>
    <xf numFmtId="18" fontId="27" fillId="5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/>
    </xf>
    <xf numFmtId="21" fontId="26" fillId="5" borderId="4" xfId="0" applyNumberFormat="1" applyFont="1" applyFill="1" applyBorder="1" applyAlignment="1">
      <alignment horizontal="center" vertical="center"/>
    </xf>
    <xf numFmtId="20" fontId="29" fillId="5" borderId="0" xfId="0" applyNumberFormat="1" applyFont="1" applyFill="1" applyAlignment="1">
      <alignment horizontal="center" vertical="center"/>
    </xf>
    <xf numFmtId="0" fontId="24" fillId="3" borderId="4" xfId="0" applyFont="1" applyFill="1" applyBorder="1" applyAlignment="1">
      <alignment horizontal="left" vertical="center" wrapText="1"/>
    </xf>
    <xf numFmtId="0" fontId="26" fillId="5" borderId="4" xfId="0" applyFont="1" applyFill="1" applyBorder="1" applyAlignment="1">
      <alignment horizontal="center" vertical="center"/>
    </xf>
    <xf numFmtId="19" fontId="17" fillId="5" borderId="4" xfId="0" applyNumberFormat="1" applyFont="1" applyFill="1" applyBorder="1" applyAlignment="1">
      <alignment horizontal="center" vertical="center"/>
    </xf>
    <xf numFmtId="18" fontId="30" fillId="5" borderId="4" xfId="0" applyNumberFormat="1" applyFont="1" applyFill="1" applyBorder="1" applyAlignment="1"/>
    <xf numFmtId="0" fontId="28" fillId="5" borderId="4" xfId="0" applyFont="1" applyFill="1" applyBorder="1" applyAlignment="1">
      <alignment horizontal="center"/>
    </xf>
    <xf numFmtId="20" fontId="3" fillId="5" borderId="4" xfId="0" applyNumberFormat="1" applyFont="1" applyFill="1" applyBorder="1" applyAlignment="1"/>
    <xf numFmtId="0" fontId="3" fillId="8" borderId="4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center" vertical="center" wrapText="1"/>
    </xf>
    <xf numFmtId="49" fontId="15" fillId="8" borderId="4" xfId="0" applyNumberFormat="1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8" fontId="3" fillId="8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0" fontId="17" fillId="8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20" fontId="17" fillId="8" borderId="4" xfId="0" applyNumberFormat="1" applyFont="1" applyFill="1" applyBorder="1" applyAlignment="1">
      <alignment horizontal="center" vertical="center"/>
    </xf>
    <xf numFmtId="18" fontId="17" fillId="8" borderId="4" xfId="0" applyNumberFormat="1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 wrapText="1"/>
    </xf>
    <xf numFmtId="18" fontId="17" fillId="8" borderId="4" xfId="0" applyNumberFormat="1" applyFont="1" applyFill="1" applyBorder="1" applyAlignment="1">
      <alignment horizontal="center" vertical="center" wrapText="1"/>
    </xf>
    <xf numFmtId="20" fontId="17" fillId="8" borderId="4" xfId="0" applyNumberFormat="1" applyFont="1" applyFill="1" applyBorder="1" applyAlignment="1">
      <alignment horizontal="center" vertical="center" wrapText="1"/>
    </xf>
    <xf numFmtId="1" fontId="18" fillId="8" borderId="4" xfId="0" applyNumberFormat="1" applyFont="1" applyFill="1" applyBorder="1" applyAlignment="1">
      <alignment horizontal="center" vertical="center"/>
    </xf>
    <xf numFmtId="165" fontId="19" fillId="8" borderId="4" xfId="0" applyNumberFormat="1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30" fillId="5" borderId="0" xfId="0" applyFont="1" applyFill="1"/>
    <xf numFmtId="20" fontId="29" fillId="5" borderId="4" xfId="0" applyNumberFormat="1" applyFont="1" applyFill="1" applyBorder="1" applyAlignment="1">
      <alignment vertical="center"/>
    </xf>
    <xf numFmtId="20" fontId="30" fillId="5" borderId="0" xfId="0" applyNumberFormat="1" applyFont="1" applyFill="1" applyAlignment="1">
      <alignment vertical="center"/>
    </xf>
    <xf numFmtId="18" fontId="30" fillId="5" borderId="0" xfId="0" applyNumberFormat="1" applyFont="1" applyFill="1" applyAlignment="1"/>
    <xf numFmtId="0" fontId="20" fillId="0" borderId="4" xfId="0" applyFont="1" applyBorder="1" applyAlignment="1">
      <alignment horizontal="left" vertical="center"/>
    </xf>
    <xf numFmtId="0" fontId="31" fillId="0" borderId="4" xfId="0" applyFont="1" applyBorder="1" applyAlignment="1">
      <alignment horizontal="center"/>
    </xf>
    <xf numFmtId="20" fontId="3" fillId="5" borderId="4" xfId="0" applyNumberFormat="1" applyFont="1" applyFill="1" applyBorder="1"/>
    <xf numFmtId="18" fontId="27" fillId="5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18" fontId="5" fillId="5" borderId="4" xfId="0" applyNumberFormat="1" applyFont="1" applyFill="1" applyBorder="1" applyAlignment="1"/>
    <xf numFmtId="0" fontId="5" fillId="5" borderId="4" xfId="0" applyFont="1" applyFill="1" applyBorder="1"/>
    <xf numFmtId="0" fontId="5" fillId="5" borderId="4" xfId="0" applyFont="1" applyFill="1" applyBorder="1" applyAlignment="1"/>
    <xf numFmtId="20" fontId="5" fillId="5" borderId="4" xfId="0" applyNumberFormat="1" applyFont="1" applyFill="1" applyBorder="1" applyAlignment="1"/>
    <xf numFmtId="0" fontId="5" fillId="5" borderId="4" xfId="0" applyFont="1" applyFill="1" applyBorder="1" applyAlignment="1"/>
    <xf numFmtId="18" fontId="5" fillId="5" borderId="4" xfId="0" applyNumberFormat="1" applyFont="1" applyFill="1" applyBorder="1" applyAlignment="1">
      <alignment horizontal="right"/>
    </xf>
    <xf numFmtId="18" fontId="5" fillId="0" borderId="4" xfId="0" applyNumberFormat="1" applyFont="1" applyBorder="1" applyAlignment="1"/>
    <xf numFmtId="18" fontId="3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/>
    <xf numFmtId="0" fontId="27" fillId="0" borderId="4" xfId="0" applyFont="1" applyBorder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5" fillId="5" borderId="0" xfId="0" applyFont="1" applyFill="1"/>
    <xf numFmtId="0" fontId="5" fillId="0" borderId="0" xfId="0" applyFont="1" applyAlignment="1"/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 applyAlignment="1"/>
    <xf numFmtId="164" fontId="33" fillId="5" borderId="4" xfId="0" applyNumberFormat="1" applyFont="1" applyFill="1" applyBorder="1" applyAlignment="1">
      <alignment vertical="center" textRotation="90"/>
    </xf>
    <xf numFmtId="0" fontId="33" fillId="4" borderId="4" xfId="0" applyFont="1" applyFill="1" applyBorder="1" applyAlignment="1">
      <alignment horizontal="center" vertical="center" textRotation="90" wrapText="1"/>
    </xf>
    <xf numFmtId="0" fontId="34" fillId="4" borderId="4" xfId="0" applyFont="1" applyFill="1" applyBorder="1" applyAlignment="1">
      <alignment horizontal="center" vertical="center" textRotation="90" wrapText="1"/>
    </xf>
    <xf numFmtId="0" fontId="33" fillId="5" borderId="4" xfId="0" applyFont="1" applyFill="1" applyBorder="1" applyAlignment="1">
      <alignment horizontal="center" vertical="center" textRotation="90" wrapText="1"/>
    </xf>
    <xf numFmtId="0" fontId="35" fillId="7" borderId="4" xfId="0" applyFont="1" applyFill="1" applyBorder="1" applyAlignment="1">
      <alignment horizontal="center" vertical="center"/>
    </xf>
    <xf numFmtId="0" fontId="35" fillId="7" borderId="4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20" fontId="26" fillId="4" borderId="4" xfId="0" applyNumberFormat="1" applyFont="1" applyFill="1" applyBorder="1" applyAlignment="1">
      <alignment horizontal="center" vertical="center"/>
    </xf>
    <xf numFmtId="20" fontId="27" fillId="4" borderId="4" xfId="0" applyNumberFormat="1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20" fontId="5" fillId="4" borderId="4" xfId="0" applyNumberFormat="1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20" fontId="28" fillId="4" borderId="4" xfId="0" applyNumberFormat="1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18" fontId="27" fillId="4" borderId="4" xfId="0" applyNumberFormat="1" applyFont="1" applyFill="1" applyBorder="1" applyAlignment="1">
      <alignment horizontal="center" vertical="center"/>
    </xf>
    <xf numFmtId="18" fontId="3" fillId="0" borderId="4" xfId="0" applyNumberFormat="1" applyFont="1" applyBorder="1" applyAlignment="1">
      <alignment horizontal="center" vertical="center" wrapText="1"/>
    </xf>
    <xf numFmtId="2" fontId="35" fillId="7" borderId="4" xfId="0" applyNumberFormat="1" applyFont="1" applyFill="1" applyBorder="1" applyAlignment="1">
      <alignment horizontal="center" vertical="center"/>
    </xf>
    <xf numFmtId="165" fontId="35" fillId="7" borderId="4" xfId="0" applyNumberFormat="1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20" fontId="3" fillId="0" borderId="4" xfId="0" applyNumberFormat="1" applyFont="1" applyBorder="1" applyAlignment="1">
      <alignment horizontal="center" vertical="center" wrapText="1"/>
    </xf>
    <xf numFmtId="21" fontId="26" fillId="4" borderId="4" xfId="0" applyNumberFormat="1" applyFont="1" applyFill="1" applyBorder="1" applyAlignment="1">
      <alignment horizontal="center" vertical="center"/>
    </xf>
    <xf numFmtId="20" fontId="29" fillId="4" borderId="0" xfId="0" applyNumberFormat="1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7" fillId="10" borderId="4" xfId="0" applyFont="1" applyFill="1" applyBorder="1" applyAlignment="1">
      <alignment horizontal="center" vertical="center"/>
    </xf>
    <xf numFmtId="0" fontId="28" fillId="10" borderId="4" xfId="0" applyFont="1" applyFill="1" applyBorder="1" applyAlignment="1">
      <alignment horizontal="center" vertical="center"/>
    </xf>
    <xf numFmtId="0" fontId="36" fillId="10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 wrapText="1"/>
    </xf>
    <xf numFmtId="0" fontId="25" fillId="8" borderId="4" xfId="0" applyFont="1" applyFill="1" applyBorder="1" applyAlignment="1">
      <alignment horizontal="center" vertical="center"/>
    </xf>
    <xf numFmtId="20" fontId="26" fillId="8" borderId="4" xfId="0" applyNumberFormat="1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7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/>
    </xf>
    <xf numFmtId="0" fontId="27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1" fontId="3" fillId="8" borderId="4" xfId="0" applyNumberFormat="1" applyFont="1" applyFill="1" applyBorder="1" applyAlignment="1">
      <alignment horizontal="center" vertical="center"/>
    </xf>
    <xf numFmtId="2" fontId="35" fillId="8" borderId="4" xfId="0" applyNumberFormat="1" applyFont="1" applyFill="1" applyBorder="1" applyAlignment="1">
      <alignment horizontal="center" vertical="center"/>
    </xf>
    <xf numFmtId="165" fontId="35" fillId="8" borderId="4" xfId="0" applyNumberFormat="1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/>
    </xf>
    <xf numFmtId="0" fontId="38" fillId="8" borderId="4" xfId="0" applyFont="1" applyFill="1" applyBorder="1" applyAlignment="1">
      <alignment horizontal="left" vertical="center" wrapText="1"/>
    </xf>
    <xf numFmtId="0" fontId="38" fillId="8" borderId="4" xfId="0" applyFont="1" applyFill="1" applyBorder="1" applyAlignment="1">
      <alignment horizontal="center" vertical="center" wrapText="1"/>
    </xf>
    <xf numFmtId="0" fontId="37" fillId="8" borderId="4" xfId="0" applyFont="1" applyFill="1" applyBorder="1" applyAlignment="1">
      <alignment horizontal="center" vertical="center"/>
    </xf>
    <xf numFmtId="18" fontId="37" fillId="8" borderId="4" xfId="0" applyNumberFormat="1" applyFont="1" applyFill="1" applyBorder="1" applyAlignment="1">
      <alignment horizontal="center" vertical="center"/>
    </xf>
    <xf numFmtId="0" fontId="39" fillId="8" borderId="4" xfId="0" applyFont="1" applyFill="1" applyBorder="1" applyAlignment="1">
      <alignment horizontal="center" vertical="center"/>
    </xf>
    <xf numFmtId="20" fontId="40" fillId="8" borderId="4" xfId="0" applyNumberFormat="1" applyFont="1" applyFill="1" applyBorder="1" applyAlignment="1">
      <alignment horizontal="center" vertical="center"/>
    </xf>
    <xf numFmtId="20" fontId="41" fillId="8" borderId="4" xfId="0" applyNumberFormat="1" applyFont="1" applyFill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41" fillId="8" borderId="4" xfId="0" applyFont="1" applyFill="1" applyBorder="1" applyAlignment="1">
      <alignment horizontal="center" vertical="center"/>
    </xf>
    <xf numFmtId="0" fontId="41" fillId="8" borderId="4" xfId="0" applyFont="1" applyFill="1" applyBorder="1" applyAlignment="1">
      <alignment horizontal="center" vertical="center"/>
    </xf>
    <xf numFmtId="20" fontId="42" fillId="8" borderId="4" xfId="0" applyNumberFormat="1" applyFont="1" applyFill="1" applyBorder="1" applyAlignment="1">
      <alignment horizontal="center" vertical="center"/>
    </xf>
    <xf numFmtId="0" fontId="43" fillId="8" borderId="4" xfId="0" applyFont="1" applyFill="1" applyBorder="1" applyAlignment="1">
      <alignment horizontal="center" vertical="center"/>
    </xf>
    <xf numFmtId="20" fontId="43" fillId="8" borderId="4" xfId="0" applyNumberFormat="1" applyFont="1" applyFill="1" applyBorder="1" applyAlignment="1">
      <alignment horizontal="center" vertical="center"/>
    </xf>
    <xf numFmtId="0" fontId="43" fillId="8" borderId="4" xfId="0" applyFont="1" applyFill="1" applyBorder="1" applyAlignment="1">
      <alignment horizontal="center" vertical="center"/>
    </xf>
    <xf numFmtId="18" fontId="41" fillId="8" borderId="4" xfId="0" applyNumberFormat="1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 wrapText="1"/>
    </xf>
    <xf numFmtId="18" fontId="37" fillId="8" borderId="4" xfId="0" applyNumberFormat="1" applyFont="1" applyFill="1" applyBorder="1" applyAlignment="1">
      <alignment horizontal="center" vertical="center" wrapText="1"/>
    </xf>
    <xf numFmtId="20" fontId="37" fillId="8" borderId="4" xfId="0" applyNumberFormat="1" applyFont="1" applyFill="1" applyBorder="1" applyAlignment="1">
      <alignment horizontal="center" vertical="center" wrapText="1"/>
    </xf>
    <xf numFmtId="1" fontId="37" fillId="8" borderId="4" xfId="0" applyNumberFormat="1" applyFont="1" applyFill="1" applyBorder="1" applyAlignment="1">
      <alignment horizontal="center" vertical="center"/>
    </xf>
    <xf numFmtId="2" fontId="37" fillId="8" borderId="4" xfId="0" applyNumberFormat="1" applyFont="1" applyFill="1" applyBorder="1" applyAlignment="1">
      <alignment horizontal="center" vertical="center"/>
    </xf>
    <xf numFmtId="165" fontId="37" fillId="8" borderId="4" xfId="0" applyNumberFormat="1" applyFont="1" applyFill="1" applyBorder="1" applyAlignment="1">
      <alignment horizontal="center" vertical="center"/>
    </xf>
    <xf numFmtId="20" fontId="29" fillId="4" borderId="4" xfId="0" applyNumberFormat="1" applyFont="1" applyFill="1" applyBorder="1" applyAlignment="1">
      <alignment vertical="center"/>
    </xf>
    <xf numFmtId="20" fontId="30" fillId="4" borderId="0" xfId="0" applyNumberFormat="1" applyFont="1" applyFill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20" fontId="30" fillId="4" borderId="4" xfId="0" applyNumberFormat="1" applyFont="1" applyFill="1" applyBorder="1" applyAlignment="1"/>
    <xf numFmtId="18" fontId="27" fillId="4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/>
    <xf numFmtId="0" fontId="5" fillId="4" borderId="4" xfId="0" applyFont="1" applyFill="1" applyBorder="1"/>
    <xf numFmtId="0" fontId="5" fillId="4" borderId="4" xfId="0" applyFont="1" applyFill="1" applyBorder="1" applyAlignment="1"/>
    <xf numFmtId="18" fontId="5" fillId="4" borderId="4" xfId="0" applyNumberFormat="1" applyFont="1" applyFill="1" applyBorder="1" applyAlignment="1"/>
    <xf numFmtId="14" fontId="10" fillId="5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164" fontId="10" fillId="5" borderId="1" xfId="0" applyNumberFormat="1" applyFont="1" applyFill="1" applyBorder="1" applyAlignment="1">
      <alignment vertical="center" textRotation="90"/>
    </xf>
    <xf numFmtId="14" fontId="33" fillId="4" borderId="1" xfId="0" applyNumberFormat="1" applyFont="1" applyFill="1" applyBorder="1" applyAlignment="1">
      <alignment horizontal="center" vertical="center" wrapText="1"/>
    </xf>
    <xf numFmtId="14" fontId="33" fillId="5" borderId="1" xfId="0" applyNumberFormat="1" applyFont="1" applyFill="1" applyBorder="1" applyAlignment="1">
      <alignment horizontal="center" vertical="center" wrapText="1"/>
    </xf>
    <xf numFmtId="164" fontId="33" fillId="5" borderId="1" xfId="0" applyNumberFormat="1" applyFont="1" applyFill="1" applyBorder="1" applyAlignment="1">
      <alignment vertical="center" textRotation="90"/>
    </xf>
  </cellXfs>
  <cellStyles count="1">
    <cellStyle name="Normal" xfId="0" builtinId="0"/>
  </cellStyles>
  <dxfs count="5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I1001"/>
  <sheetViews>
    <sheetView tabSelected="1" workbookViewId="0">
      <pane xSplit="2" ySplit="2" topLeftCell="BO6" activePane="bottomRight" state="frozen"/>
      <selection pane="topRight" activeCell="C1" sqref="C1"/>
      <selection pane="bottomLeft" activeCell="A3" sqref="A3"/>
      <selection pane="bottomRight" activeCell="CA17" sqref="CA17"/>
    </sheetView>
  </sheetViews>
  <sheetFormatPr defaultColWidth="14.42578125" defaultRowHeight="15" customHeight="1" outlineLevelCol="1"/>
  <cols>
    <col min="1" max="1" width="4.140625" customWidth="1"/>
    <col min="2" max="2" width="23.5703125" customWidth="1"/>
    <col min="3" max="3" width="17" customWidth="1"/>
    <col min="4" max="4" width="23.42578125" customWidth="1"/>
    <col min="5" max="5" width="27.5703125" customWidth="1"/>
    <col min="6" max="6" width="39.7109375" customWidth="1"/>
    <col min="7" max="7" width="9" customWidth="1"/>
    <col min="8" max="8" width="7.42578125" customWidth="1"/>
    <col min="9" max="9" width="7.5703125" customWidth="1"/>
    <col min="10" max="10" width="5.85546875" customWidth="1" outlineLevel="1"/>
    <col min="11" max="12" width="6.85546875" customWidth="1" outlineLevel="1"/>
    <col min="13" max="23" width="5.85546875" customWidth="1" outlineLevel="1"/>
    <col min="24" max="24" width="10.140625" customWidth="1" outlineLevel="1"/>
    <col min="25" max="27" width="5.85546875" customWidth="1" outlineLevel="1"/>
    <col min="28" max="28" width="7" customWidth="1"/>
    <col min="29" max="29" width="6.7109375" customWidth="1"/>
    <col min="30" max="30" width="9.7109375" customWidth="1"/>
    <col min="31" max="35" width="6.28515625" customWidth="1" outlineLevel="1"/>
    <col min="36" max="36" width="4.5703125" customWidth="1" outlineLevel="1"/>
    <col min="37" max="37" width="4.28515625" customWidth="1" outlineLevel="1"/>
    <col min="38" max="38" width="4.85546875" customWidth="1" outlineLevel="1"/>
    <col min="39" max="41" width="5.85546875" customWidth="1" outlineLevel="1"/>
    <col min="42" max="42" width="7" customWidth="1" outlineLevel="1"/>
    <col min="43" max="43" width="5.85546875" customWidth="1" outlineLevel="1"/>
    <col min="44" max="44" width="7.42578125" customWidth="1" outlineLevel="1"/>
    <col min="45" max="45" width="6.85546875" customWidth="1" outlineLevel="1"/>
    <col min="46" max="47" width="4.5703125" customWidth="1" outlineLevel="1"/>
    <col min="48" max="48" width="5.140625" customWidth="1" outlineLevel="1"/>
    <col min="49" max="58" width="4.5703125" customWidth="1" outlineLevel="1"/>
    <col min="59" max="59" width="6.7109375" customWidth="1" outlineLevel="1"/>
    <col min="60" max="60" width="6" customWidth="1" outlineLevel="1"/>
    <col min="61" max="62" width="4.5703125" customWidth="1" outlineLevel="1"/>
    <col min="63" max="63" width="2.85546875" customWidth="1" outlineLevel="1"/>
    <col min="64" max="64" width="4.5703125" customWidth="1" outlineLevel="1"/>
    <col min="65" max="65" width="4" customWidth="1" outlineLevel="1"/>
    <col min="66" max="66" width="5.7109375" customWidth="1" outlineLevel="1"/>
    <col min="67" max="67" width="3.7109375" customWidth="1"/>
    <col min="68" max="68" width="4" customWidth="1" outlineLevel="1"/>
    <col min="69" max="69" width="4.42578125" customWidth="1" outlineLevel="1"/>
    <col min="70" max="70" width="4.5703125" customWidth="1" outlineLevel="1"/>
    <col min="71" max="71" width="3.85546875" customWidth="1" outlineLevel="1"/>
    <col min="72" max="72" width="4" customWidth="1" outlineLevel="1"/>
    <col min="73" max="73" width="5" customWidth="1" outlineLevel="1"/>
    <col min="74" max="74" width="4.7109375" customWidth="1" outlineLevel="1"/>
    <col min="75" max="75" width="5.42578125" customWidth="1" outlineLevel="1"/>
    <col min="76" max="76" width="5" customWidth="1" outlineLevel="1"/>
    <col min="77" max="77" width="6.42578125" customWidth="1" outlineLevel="1"/>
    <col min="78" max="78" width="3.85546875" customWidth="1" outlineLevel="1"/>
    <col min="79" max="79" width="4.85546875" customWidth="1" outlineLevel="1"/>
    <col min="80" max="80" width="4" customWidth="1" outlineLevel="1"/>
    <col min="81" max="81" width="6.140625" customWidth="1" outlineLevel="1"/>
    <col min="82" max="82" width="6.7109375" customWidth="1" outlineLevel="1"/>
    <col min="83" max="83" width="8.28515625" customWidth="1" outlineLevel="1"/>
    <col min="84" max="84" width="6.28515625" customWidth="1" outlineLevel="1"/>
    <col min="85" max="85" width="6" customWidth="1" outlineLevel="1"/>
    <col min="86" max="86" width="7.140625" customWidth="1" outlineLevel="1"/>
    <col min="87" max="87" width="6.7109375" customWidth="1" outlineLevel="1"/>
    <col min="88" max="88" width="4.85546875" customWidth="1" outlineLevel="1"/>
    <col min="89" max="89" width="6.28515625" customWidth="1" outlineLevel="1"/>
    <col min="90" max="90" width="5.5703125" customWidth="1" outlineLevel="1"/>
    <col min="91" max="91" width="4.85546875" customWidth="1" outlineLevel="1"/>
    <col min="92" max="92" width="5.28515625" customWidth="1" outlineLevel="1"/>
    <col min="93" max="93" width="9.42578125" customWidth="1" outlineLevel="1"/>
    <col min="94" max="94" width="4.140625" customWidth="1" outlineLevel="1"/>
    <col min="95" max="96" width="8.42578125" customWidth="1" outlineLevel="1"/>
    <col min="97" max="97" width="4.85546875" customWidth="1" outlineLevel="1"/>
    <col min="98" max="98" width="8.140625" customWidth="1" outlineLevel="1"/>
    <col min="99" max="99" width="8.42578125" customWidth="1" outlineLevel="1"/>
    <col min="100" max="100" width="4.140625" customWidth="1"/>
    <col min="101" max="101" width="9.42578125" customWidth="1"/>
    <col min="102" max="102" width="8.140625" customWidth="1"/>
    <col min="103" max="103" width="8.42578125" hidden="1" customWidth="1"/>
    <col min="104" max="105" width="5.7109375" hidden="1" customWidth="1"/>
    <col min="106" max="106" width="5.5703125" hidden="1" customWidth="1"/>
    <col min="107" max="107" width="8.42578125" customWidth="1"/>
    <col min="108" max="108" width="7.140625" customWidth="1"/>
    <col min="109" max="109" width="8.28515625" customWidth="1"/>
    <col min="110" max="110" width="6.140625" customWidth="1"/>
    <col min="111" max="113" width="14.28515625" customWidth="1"/>
  </cols>
  <sheetData>
    <row r="1" spans="1:113">
      <c r="A1" s="55"/>
      <c r="B1" s="56" t="s">
        <v>44</v>
      </c>
      <c r="C1" s="57">
        <v>45505</v>
      </c>
      <c r="D1" s="58"/>
      <c r="E1" s="59"/>
      <c r="F1" s="60"/>
      <c r="G1" s="59"/>
      <c r="H1" s="59"/>
      <c r="I1" s="59"/>
      <c r="J1" s="220">
        <f>C1</f>
        <v>45505</v>
      </c>
      <c r="K1" s="221"/>
      <c r="L1" s="222"/>
      <c r="M1" s="220">
        <f>C1+1</f>
        <v>45506</v>
      </c>
      <c r="N1" s="221"/>
      <c r="O1" s="222"/>
      <c r="P1" s="220">
        <f>C1+2</f>
        <v>45507</v>
      </c>
      <c r="Q1" s="221"/>
      <c r="R1" s="222"/>
      <c r="S1" s="220">
        <f>C1+3</f>
        <v>45508</v>
      </c>
      <c r="T1" s="221"/>
      <c r="U1" s="222"/>
      <c r="V1" s="220">
        <f>C1+4</f>
        <v>45509</v>
      </c>
      <c r="W1" s="221"/>
      <c r="X1" s="222"/>
      <c r="Y1" s="220">
        <f>C1+5</f>
        <v>45510</v>
      </c>
      <c r="Z1" s="221"/>
      <c r="AA1" s="222"/>
      <c r="AB1" s="220">
        <f>C1+6</f>
        <v>45511</v>
      </c>
      <c r="AC1" s="221"/>
      <c r="AD1" s="222"/>
      <c r="AE1" s="220">
        <f>C1+7</f>
        <v>45512</v>
      </c>
      <c r="AF1" s="221"/>
      <c r="AG1" s="222"/>
      <c r="AH1" s="220">
        <f>C1+8</f>
        <v>45513</v>
      </c>
      <c r="AI1" s="221"/>
      <c r="AJ1" s="222"/>
      <c r="AK1" s="220">
        <f>C1+9</f>
        <v>45514</v>
      </c>
      <c r="AL1" s="221"/>
      <c r="AM1" s="222"/>
      <c r="AN1" s="220">
        <f>C1+10</f>
        <v>45515</v>
      </c>
      <c r="AO1" s="221"/>
      <c r="AP1" s="222"/>
      <c r="AQ1" s="220">
        <f>C1+11</f>
        <v>45516</v>
      </c>
      <c r="AR1" s="221"/>
      <c r="AS1" s="222"/>
      <c r="AT1" s="220">
        <f>C1+12</f>
        <v>45517</v>
      </c>
      <c r="AU1" s="221"/>
      <c r="AV1" s="222"/>
      <c r="AW1" s="220">
        <f>C1+13</f>
        <v>45518</v>
      </c>
      <c r="AX1" s="221"/>
      <c r="AY1" s="222"/>
      <c r="AZ1" s="220">
        <f>C1+14</f>
        <v>45519</v>
      </c>
      <c r="BA1" s="221"/>
      <c r="BB1" s="222"/>
      <c r="BC1" s="220">
        <f>C1+15</f>
        <v>45520</v>
      </c>
      <c r="BD1" s="221"/>
      <c r="BE1" s="222"/>
      <c r="BF1" s="220">
        <f>C1+16</f>
        <v>45521</v>
      </c>
      <c r="BG1" s="221"/>
      <c r="BH1" s="222"/>
      <c r="BI1" s="220">
        <f>C1+17</f>
        <v>45522</v>
      </c>
      <c r="BJ1" s="221"/>
      <c r="BK1" s="222"/>
      <c r="BL1" s="220">
        <f>C1+18</f>
        <v>45523</v>
      </c>
      <c r="BM1" s="221"/>
      <c r="BN1" s="222"/>
      <c r="BO1" s="220">
        <f>C1+19</f>
        <v>45524</v>
      </c>
      <c r="BP1" s="221"/>
      <c r="BQ1" s="222"/>
      <c r="BR1" s="220">
        <f>C1+20</f>
        <v>45525</v>
      </c>
      <c r="BS1" s="221"/>
      <c r="BT1" s="222"/>
      <c r="BU1" s="220">
        <f>C1+21</f>
        <v>45526</v>
      </c>
      <c r="BV1" s="221"/>
      <c r="BW1" s="222"/>
      <c r="BX1" s="220">
        <f>C1+22</f>
        <v>45527</v>
      </c>
      <c r="BY1" s="221"/>
      <c r="BZ1" s="222"/>
      <c r="CA1" s="220">
        <f>C1+23</f>
        <v>45528</v>
      </c>
      <c r="CB1" s="221"/>
      <c r="CC1" s="222"/>
      <c r="CD1" s="220">
        <f>C1+24</f>
        <v>45529</v>
      </c>
      <c r="CE1" s="221"/>
      <c r="CF1" s="222"/>
      <c r="CG1" s="220">
        <f>C1+25</f>
        <v>45530</v>
      </c>
      <c r="CH1" s="221"/>
      <c r="CI1" s="222"/>
      <c r="CJ1" s="220">
        <f>C1+26</f>
        <v>45531</v>
      </c>
      <c r="CK1" s="221"/>
      <c r="CL1" s="222"/>
      <c r="CM1" s="220">
        <f>C1+27</f>
        <v>45532</v>
      </c>
      <c r="CN1" s="221"/>
      <c r="CO1" s="222"/>
      <c r="CP1" s="220">
        <f>C1+28</f>
        <v>45533</v>
      </c>
      <c r="CQ1" s="221"/>
      <c r="CR1" s="222"/>
      <c r="CS1" s="220">
        <f>C1+29</f>
        <v>45534</v>
      </c>
      <c r="CT1" s="221"/>
      <c r="CU1" s="222"/>
      <c r="CV1" s="220">
        <f>C1+30</f>
        <v>45535</v>
      </c>
      <c r="CW1" s="221"/>
      <c r="CX1" s="222"/>
      <c r="CY1" s="17"/>
      <c r="CZ1" s="17"/>
      <c r="DA1" s="17"/>
      <c r="DB1" s="17"/>
      <c r="DC1" s="223"/>
      <c r="DD1" s="221"/>
      <c r="DE1" s="221"/>
      <c r="DF1" s="222"/>
      <c r="DG1" s="18"/>
      <c r="DH1" s="19"/>
      <c r="DI1" s="18"/>
    </row>
    <row r="2" spans="1:113" ht="78.75" customHeight="1">
      <c r="A2" s="1" t="s">
        <v>0</v>
      </c>
      <c r="B2" s="2" t="s">
        <v>1</v>
      </c>
      <c r="C2" s="2" t="s">
        <v>2</v>
      </c>
      <c r="D2" s="20" t="s">
        <v>45</v>
      </c>
      <c r="E2" s="61" t="s">
        <v>46</v>
      </c>
      <c r="F2" s="2" t="s">
        <v>3</v>
      </c>
      <c r="G2" s="2" t="s">
        <v>4</v>
      </c>
      <c r="H2" s="2" t="s">
        <v>5</v>
      </c>
      <c r="I2" s="61" t="s">
        <v>47</v>
      </c>
      <c r="J2" s="62" t="s">
        <v>48</v>
      </c>
      <c r="K2" s="62" t="s">
        <v>49</v>
      </c>
      <c r="L2" s="62" t="s">
        <v>6</v>
      </c>
      <c r="M2" s="62" t="s">
        <v>48</v>
      </c>
      <c r="N2" s="62" t="s">
        <v>49</v>
      </c>
      <c r="O2" s="63" t="s">
        <v>6</v>
      </c>
      <c r="P2" s="62" t="s">
        <v>48</v>
      </c>
      <c r="Q2" s="62" t="s">
        <v>49</v>
      </c>
      <c r="R2" s="62" t="s">
        <v>6</v>
      </c>
      <c r="S2" s="62" t="s">
        <v>48</v>
      </c>
      <c r="T2" s="62" t="s">
        <v>49</v>
      </c>
      <c r="U2" s="62" t="s">
        <v>6</v>
      </c>
      <c r="V2" s="62" t="s">
        <v>48</v>
      </c>
      <c r="W2" s="62" t="s">
        <v>49</v>
      </c>
      <c r="X2" s="62" t="s">
        <v>6</v>
      </c>
      <c r="Y2" s="62" t="s">
        <v>48</v>
      </c>
      <c r="Z2" s="62" t="s">
        <v>49</v>
      </c>
      <c r="AA2" s="62" t="s">
        <v>6</v>
      </c>
      <c r="AB2" s="63" t="s">
        <v>48</v>
      </c>
      <c r="AC2" s="63" t="s">
        <v>49</v>
      </c>
      <c r="AD2" s="63" t="s">
        <v>6</v>
      </c>
      <c r="AE2" s="63" t="s">
        <v>48</v>
      </c>
      <c r="AF2" s="63" t="s">
        <v>49</v>
      </c>
      <c r="AG2" s="63" t="s">
        <v>6</v>
      </c>
      <c r="AH2" s="63" t="s">
        <v>48</v>
      </c>
      <c r="AI2" s="63" t="s">
        <v>49</v>
      </c>
      <c r="AJ2" s="63" t="s">
        <v>6</v>
      </c>
      <c r="AK2" s="63" t="s">
        <v>48</v>
      </c>
      <c r="AL2" s="63" t="s">
        <v>49</v>
      </c>
      <c r="AM2" s="63" t="s">
        <v>6</v>
      </c>
      <c r="AN2" s="63" t="s">
        <v>48</v>
      </c>
      <c r="AO2" s="63" t="s">
        <v>49</v>
      </c>
      <c r="AP2" s="63" t="s">
        <v>6</v>
      </c>
      <c r="AQ2" s="63" t="s">
        <v>48</v>
      </c>
      <c r="AR2" s="63" t="s">
        <v>49</v>
      </c>
      <c r="AS2" s="63" t="s">
        <v>6</v>
      </c>
      <c r="AT2" s="63" t="s">
        <v>48</v>
      </c>
      <c r="AU2" s="63" t="s">
        <v>49</v>
      </c>
      <c r="AV2" s="63" t="s">
        <v>6</v>
      </c>
      <c r="AW2" s="63" t="s">
        <v>48</v>
      </c>
      <c r="AX2" s="63" t="s">
        <v>49</v>
      </c>
      <c r="AY2" s="63" t="s">
        <v>6</v>
      </c>
      <c r="AZ2" s="63" t="s">
        <v>48</v>
      </c>
      <c r="BA2" s="63" t="s">
        <v>49</v>
      </c>
      <c r="BB2" s="63" t="s">
        <v>6</v>
      </c>
      <c r="BC2" s="63" t="s">
        <v>48</v>
      </c>
      <c r="BD2" s="63" t="s">
        <v>49</v>
      </c>
      <c r="BE2" s="63" t="s">
        <v>6</v>
      </c>
      <c r="BF2" s="63" t="s">
        <v>48</v>
      </c>
      <c r="BG2" s="21" t="s">
        <v>49</v>
      </c>
      <c r="BH2" s="62" t="s">
        <v>6</v>
      </c>
      <c r="BI2" s="62" t="s">
        <v>48</v>
      </c>
      <c r="BJ2" s="62" t="s">
        <v>49</v>
      </c>
      <c r="BK2" s="62" t="s">
        <v>6</v>
      </c>
      <c r="BL2" s="62" t="s">
        <v>48</v>
      </c>
      <c r="BM2" s="62" t="s">
        <v>49</v>
      </c>
      <c r="BN2" s="62" t="s">
        <v>6</v>
      </c>
      <c r="BO2" s="62" t="s">
        <v>48</v>
      </c>
      <c r="BP2" s="62" t="s">
        <v>49</v>
      </c>
      <c r="BQ2" s="62" t="s">
        <v>6</v>
      </c>
      <c r="BR2" s="62" t="s">
        <v>48</v>
      </c>
      <c r="BS2" s="62" t="s">
        <v>49</v>
      </c>
      <c r="BT2" s="62" t="s">
        <v>6</v>
      </c>
      <c r="BU2" s="62" t="s">
        <v>48</v>
      </c>
      <c r="BV2" s="62" t="s">
        <v>49</v>
      </c>
      <c r="BW2" s="62" t="s">
        <v>6</v>
      </c>
      <c r="BX2" s="62" t="s">
        <v>48</v>
      </c>
      <c r="BY2" s="62" t="s">
        <v>49</v>
      </c>
      <c r="BZ2" s="62" t="s">
        <v>6</v>
      </c>
      <c r="CA2" s="62" t="s">
        <v>48</v>
      </c>
      <c r="CB2" s="62" t="s">
        <v>49</v>
      </c>
      <c r="CC2" s="62" t="s">
        <v>6</v>
      </c>
      <c r="CD2" s="62" t="s">
        <v>48</v>
      </c>
      <c r="CE2" s="62" t="s">
        <v>49</v>
      </c>
      <c r="CF2" s="62" t="s">
        <v>6</v>
      </c>
      <c r="CG2" s="62" t="s">
        <v>48</v>
      </c>
      <c r="CH2" s="62" t="s">
        <v>49</v>
      </c>
      <c r="CI2" s="62" t="s">
        <v>6</v>
      </c>
      <c r="CJ2" s="62" t="s">
        <v>48</v>
      </c>
      <c r="CK2" s="62" t="s">
        <v>49</v>
      </c>
      <c r="CL2" s="62" t="s">
        <v>6</v>
      </c>
      <c r="CM2" s="62" t="s">
        <v>48</v>
      </c>
      <c r="CN2" s="62" t="s">
        <v>49</v>
      </c>
      <c r="CO2" s="62" t="s">
        <v>6</v>
      </c>
      <c r="CP2" s="62" t="s">
        <v>48</v>
      </c>
      <c r="CQ2" s="62" t="s">
        <v>49</v>
      </c>
      <c r="CR2" s="62" t="s">
        <v>6</v>
      </c>
      <c r="CS2" s="62" t="s">
        <v>48</v>
      </c>
      <c r="CT2" s="62" t="s">
        <v>49</v>
      </c>
      <c r="CU2" s="62" t="s">
        <v>6</v>
      </c>
      <c r="CV2" s="62" t="s">
        <v>48</v>
      </c>
      <c r="CW2" s="62" t="s">
        <v>49</v>
      </c>
      <c r="CX2" s="62" t="s">
        <v>6</v>
      </c>
      <c r="CY2" s="64" t="s">
        <v>18</v>
      </c>
      <c r="CZ2" s="64" t="s">
        <v>7</v>
      </c>
      <c r="DA2" s="64" t="s">
        <v>22</v>
      </c>
      <c r="DB2" s="64" t="s">
        <v>17</v>
      </c>
      <c r="DC2" s="65" t="s">
        <v>8</v>
      </c>
      <c r="DD2" s="65" t="s">
        <v>9</v>
      </c>
      <c r="DE2" s="66" t="s">
        <v>10</v>
      </c>
      <c r="DF2" s="66" t="s">
        <v>11</v>
      </c>
      <c r="DG2" s="67" t="s">
        <v>50</v>
      </c>
      <c r="DH2" s="68" t="s">
        <v>51</v>
      </c>
      <c r="DI2" s="64" t="s">
        <v>52</v>
      </c>
    </row>
    <row r="3" spans="1:113" ht="35.25" customHeight="1">
      <c r="A3" s="5">
        <v>1</v>
      </c>
      <c r="B3" s="69" t="s">
        <v>13</v>
      </c>
      <c r="C3" s="7" t="s">
        <v>14</v>
      </c>
      <c r="D3" s="23" t="s">
        <v>53</v>
      </c>
      <c r="E3" s="24" t="s">
        <v>54</v>
      </c>
      <c r="F3" s="8" t="s">
        <v>15</v>
      </c>
      <c r="G3" s="5"/>
      <c r="H3" s="70">
        <v>0.39583333333333331</v>
      </c>
      <c r="I3" s="70">
        <v>0.77083333333333337</v>
      </c>
      <c r="J3" s="71" t="s">
        <v>16</v>
      </c>
      <c r="K3" s="72">
        <v>0.47916666666666669</v>
      </c>
      <c r="L3" s="72">
        <v>0.24305555555555555</v>
      </c>
      <c r="M3" s="71" t="s">
        <v>22</v>
      </c>
      <c r="N3" s="72"/>
      <c r="O3" s="73"/>
      <c r="P3" s="71" t="s">
        <v>64</v>
      </c>
      <c r="Q3" s="72"/>
      <c r="R3" s="72"/>
      <c r="S3" s="71" t="s">
        <v>16</v>
      </c>
      <c r="T3" s="72">
        <v>0.30902777777777779</v>
      </c>
      <c r="U3" s="74"/>
      <c r="V3" s="71" t="s">
        <v>18</v>
      </c>
      <c r="W3" s="75">
        <v>0.42708333333333331</v>
      </c>
      <c r="X3" s="75">
        <v>0.88958333333333328</v>
      </c>
      <c r="Y3" s="71" t="s">
        <v>16</v>
      </c>
      <c r="Z3" s="72">
        <v>0.39374999999999999</v>
      </c>
      <c r="AA3" s="72">
        <v>0.70833333333333337</v>
      </c>
      <c r="AB3" s="76" t="s">
        <v>16</v>
      </c>
      <c r="AC3" s="73">
        <v>0.43055555555555558</v>
      </c>
      <c r="AD3" s="73">
        <v>0.91666666666666663</v>
      </c>
      <c r="AE3" s="76" t="s">
        <v>16</v>
      </c>
      <c r="AF3" s="73">
        <v>0.46875</v>
      </c>
      <c r="AG3" s="73">
        <v>0.68055555555555558</v>
      </c>
      <c r="AH3" s="76" t="s">
        <v>55</v>
      </c>
      <c r="AI3" s="73"/>
      <c r="AJ3" s="73"/>
      <c r="AK3" s="77" t="s">
        <v>16</v>
      </c>
      <c r="AL3" s="78">
        <v>0.5</v>
      </c>
      <c r="AM3" s="73">
        <v>0.77083333333333337</v>
      </c>
      <c r="AN3" s="76" t="s">
        <v>16</v>
      </c>
      <c r="AO3" s="73">
        <v>0.5625</v>
      </c>
      <c r="AP3" s="73"/>
      <c r="AQ3" s="76" t="s">
        <v>16</v>
      </c>
      <c r="AR3" s="73">
        <v>0.95694444444444449</v>
      </c>
      <c r="AS3" s="76"/>
      <c r="AT3" s="76" t="s">
        <v>16</v>
      </c>
      <c r="AU3" s="76" t="s">
        <v>90</v>
      </c>
      <c r="AV3" s="73">
        <v>0.82291666666666663</v>
      </c>
      <c r="AW3" s="76" t="s">
        <v>16</v>
      </c>
      <c r="AX3" s="73">
        <v>0.3888888888888889</v>
      </c>
      <c r="AY3" s="73">
        <v>0.83333333333333337</v>
      </c>
      <c r="AZ3" s="76" t="s">
        <v>16</v>
      </c>
      <c r="BA3" s="73">
        <v>0.39583333333333331</v>
      </c>
      <c r="BB3" s="73">
        <v>0.78472222222222221</v>
      </c>
      <c r="BC3" s="76" t="s">
        <v>16</v>
      </c>
      <c r="BD3" s="79">
        <v>0.40625</v>
      </c>
      <c r="BE3" s="79">
        <v>0.70138888888888884</v>
      </c>
      <c r="BF3" s="76" t="s">
        <v>16</v>
      </c>
      <c r="BG3" s="25">
        <v>0.42708333333333331</v>
      </c>
      <c r="BH3" s="29">
        <v>0.89583333333333337</v>
      </c>
      <c r="BI3" s="28" t="s">
        <v>16</v>
      </c>
      <c r="BJ3" s="27">
        <v>0.375</v>
      </c>
      <c r="BK3" s="29">
        <v>0.72916666666666663</v>
      </c>
      <c r="BL3" s="28" t="s">
        <v>16</v>
      </c>
      <c r="BM3" s="29">
        <v>0.44791666666666669</v>
      </c>
      <c r="BN3" s="29">
        <v>0.81458333333333333</v>
      </c>
      <c r="BO3" s="28" t="s">
        <v>55</v>
      </c>
      <c r="BP3" s="29"/>
      <c r="BQ3" s="28"/>
      <c r="BR3" s="28" t="s">
        <v>16</v>
      </c>
      <c r="BS3" s="29">
        <v>0.40972222222222221</v>
      </c>
      <c r="BT3" s="28"/>
      <c r="BU3" s="28" t="s">
        <v>16</v>
      </c>
      <c r="BV3" s="29">
        <v>0.41666666666666669</v>
      </c>
      <c r="BW3" s="28"/>
      <c r="BX3" s="28" t="s">
        <v>55</v>
      </c>
      <c r="BY3" s="28"/>
      <c r="BZ3" s="28"/>
      <c r="CA3" s="28" t="s">
        <v>16</v>
      </c>
      <c r="CB3" s="27">
        <v>0.45833333333333331</v>
      </c>
      <c r="CC3" s="27">
        <v>0.75</v>
      </c>
      <c r="CD3" s="28" t="s">
        <v>16</v>
      </c>
      <c r="CE3" s="27">
        <v>0.44444444444444442</v>
      </c>
      <c r="CF3" s="27">
        <v>0.79166666666666663</v>
      </c>
      <c r="CG3" s="28" t="s">
        <v>16</v>
      </c>
      <c r="CH3" s="27">
        <v>0.3125</v>
      </c>
      <c r="CI3" s="27">
        <v>0.72916666666666663</v>
      </c>
      <c r="CJ3" s="28" t="s">
        <v>64</v>
      </c>
      <c r="CK3" s="73"/>
      <c r="CL3" s="73"/>
      <c r="CM3" s="28" t="s">
        <v>64</v>
      </c>
      <c r="CN3" s="29"/>
      <c r="CO3" s="29"/>
      <c r="CP3" s="28" t="s">
        <v>16</v>
      </c>
      <c r="CQ3" s="29"/>
      <c r="CR3" s="27"/>
      <c r="CS3" s="28" t="s">
        <v>16</v>
      </c>
      <c r="CT3" s="29">
        <v>0.45833333333333331</v>
      </c>
      <c r="CU3" s="27">
        <v>0.75</v>
      </c>
      <c r="CV3" s="30" t="s">
        <v>16</v>
      </c>
      <c r="CW3" s="31">
        <v>0.44097222222222221</v>
      </c>
      <c r="CX3" s="31">
        <v>0.83333333333333337</v>
      </c>
      <c r="CY3" s="30" t="s">
        <v>18</v>
      </c>
      <c r="CZ3" s="30" t="s">
        <v>7</v>
      </c>
      <c r="DA3" s="30" t="s">
        <v>22</v>
      </c>
      <c r="DB3" s="30" t="s">
        <v>17</v>
      </c>
      <c r="DC3" s="32">
        <f t="shared" ref="DC3:DC17" si="0">COUNTIF(J3:CV3,CY3)</f>
        <v>24</v>
      </c>
      <c r="DD3" s="32">
        <f t="shared" ref="DD3:DD17" si="1">COUNTIF(J3:CV3,CZ3)</f>
        <v>0</v>
      </c>
      <c r="DE3" s="32">
        <f t="shared" ref="DE3:DE17" si="2">COUNTIF(J3:CV3,DA3)</f>
        <v>4</v>
      </c>
      <c r="DF3" s="32">
        <f t="shared" ref="DF3:DF17" si="3">COUNTIF(J3:CV3,DB3)</f>
        <v>3</v>
      </c>
      <c r="DG3" s="33">
        <f t="shared" ref="DG3:DG17" si="4">(DD3/(DC3+DD3+DF3))*100</f>
        <v>0</v>
      </c>
      <c r="DH3" s="34">
        <f t="shared" ref="DH3:DH17" si="5">(DC3/(DC3+DD3+DE3))</f>
        <v>0.8571428571428571</v>
      </c>
      <c r="DI3" s="35"/>
    </row>
    <row r="4" spans="1:113" ht="35.25" customHeight="1">
      <c r="A4" s="5">
        <v>2</v>
      </c>
      <c r="B4" s="69" t="s">
        <v>19</v>
      </c>
      <c r="C4" s="80" t="s">
        <v>91</v>
      </c>
      <c r="D4" s="23" t="s">
        <v>56</v>
      </c>
      <c r="E4" s="24" t="s">
        <v>57</v>
      </c>
      <c r="F4" s="8" t="s">
        <v>21</v>
      </c>
      <c r="G4" s="5"/>
      <c r="H4" s="70">
        <v>0.39583333333333331</v>
      </c>
      <c r="I4" s="70">
        <v>0.77083333333333337</v>
      </c>
      <c r="J4" s="71" t="s">
        <v>16</v>
      </c>
      <c r="K4" s="72">
        <v>0.45347222222222222</v>
      </c>
      <c r="L4" s="75">
        <v>0.76180555555555551</v>
      </c>
      <c r="M4" s="71" t="s">
        <v>22</v>
      </c>
      <c r="N4" s="72"/>
      <c r="O4" s="81"/>
      <c r="P4" s="71" t="s">
        <v>18</v>
      </c>
      <c r="Q4" s="72">
        <v>0.43611111111111112</v>
      </c>
      <c r="R4" s="75">
        <v>0.73958333333333337</v>
      </c>
      <c r="S4" s="71" t="s">
        <v>16</v>
      </c>
      <c r="T4" s="72">
        <v>0.38958333333333334</v>
      </c>
      <c r="U4" s="74" t="s">
        <v>92</v>
      </c>
      <c r="V4" s="71" t="s">
        <v>18</v>
      </c>
      <c r="W4" s="75">
        <v>0.40625</v>
      </c>
      <c r="X4" s="75">
        <v>0.77361111111111114</v>
      </c>
      <c r="Y4" s="71" t="s">
        <v>16</v>
      </c>
      <c r="Z4" s="72">
        <v>0.43263888888888891</v>
      </c>
      <c r="AA4" s="75">
        <v>0.84097222222222223</v>
      </c>
      <c r="AB4" s="76" t="s">
        <v>16</v>
      </c>
      <c r="AC4" s="73">
        <v>0.4909722222222222</v>
      </c>
      <c r="AD4" s="79">
        <v>0.77708333333333335</v>
      </c>
      <c r="AE4" s="76" t="s">
        <v>16</v>
      </c>
      <c r="AF4" s="73">
        <v>0.4284722222222222</v>
      </c>
      <c r="AG4" s="73">
        <v>0.77569444444444446</v>
      </c>
      <c r="AH4" s="76" t="s">
        <v>55</v>
      </c>
      <c r="AI4" s="73"/>
      <c r="AJ4" s="81"/>
      <c r="AK4" s="77" t="s">
        <v>16</v>
      </c>
      <c r="AL4" s="78">
        <v>0.45833333333333331</v>
      </c>
      <c r="AM4" s="79">
        <v>0.79166666666666663</v>
      </c>
      <c r="AN4" s="76" t="s">
        <v>16</v>
      </c>
      <c r="AO4" s="79">
        <v>0.39583333333333331</v>
      </c>
      <c r="AP4" s="79">
        <v>0.77569444444444446</v>
      </c>
      <c r="AQ4" s="76" t="s">
        <v>16</v>
      </c>
      <c r="AR4" s="79">
        <v>0.40902777777777777</v>
      </c>
      <c r="AS4" s="79">
        <v>0.77222222222222225</v>
      </c>
      <c r="AT4" s="76" t="s">
        <v>17</v>
      </c>
      <c r="AU4" s="81"/>
      <c r="AV4" s="81"/>
      <c r="AW4" s="76" t="s">
        <v>64</v>
      </c>
      <c r="AX4" s="76"/>
      <c r="AY4" s="81"/>
      <c r="AZ4" s="76" t="s">
        <v>16</v>
      </c>
      <c r="BA4" s="73">
        <v>0.40138888888888891</v>
      </c>
      <c r="BB4" s="79">
        <v>0.75416666666666665</v>
      </c>
      <c r="BC4" s="76" t="s">
        <v>16</v>
      </c>
      <c r="BD4" s="79">
        <v>0.38472222222222224</v>
      </c>
      <c r="BE4" s="79">
        <v>0.75</v>
      </c>
      <c r="BF4" s="76" t="s">
        <v>16</v>
      </c>
      <c r="BG4" s="26">
        <v>0.45833333333333331</v>
      </c>
      <c r="BH4" s="29">
        <v>0.79166666666666663</v>
      </c>
      <c r="BI4" s="28" t="s">
        <v>16</v>
      </c>
      <c r="BJ4" s="29">
        <v>0.41666666666666669</v>
      </c>
      <c r="BK4" s="29">
        <v>0.8125</v>
      </c>
      <c r="BL4" s="28" t="s">
        <v>16</v>
      </c>
      <c r="BM4" s="29">
        <v>0.45833333333333331</v>
      </c>
      <c r="BN4" s="29">
        <v>0.81458333333333333</v>
      </c>
      <c r="BO4" s="28" t="s">
        <v>16</v>
      </c>
      <c r="BP4" s="29">
        <v>0.39930555555555558</v>
      </c>
      <c r="BQ4" s="29">
        <v>0.75</v>
      </c>
      <c r="BR4" s="28" t="s">
        <v>16</v>
      </c>
      <c r="BS4" s="29">
        <v>0.40763888888888888</v>
      </c>
      <c r="BT4" s="29">
        <v>0.75</v>
      </c>
      <c r="BU4" s="28" t="s">
        <v>16</v>
      </c>
      <c r="BV4" s="29">
        <v>0.41041666666666665</v>
      </c>
      <c r="BW4" s="36"/>
      <c r="BX4" s="28" t="s">
        <v>55</v>
      </c>
      <c r="BY4" s="36"/>
      <c r="BZ4" s="36"/>
      <c r="CA4" s="28" t="s">
        <v>16</v>
      </c>
      <c r="CB4" s="29">
        <v>0.40625</v>
      </c>
      <c r="CC4" s="29">
        <v>0.78125</v>
      </c>
      <c r="CD4" s="28" t="s">
        <v>16</v>
      </c>
      <c r="CE4" s="27">
        <v>0.40694444444444444</v>
      </c>
      <c r="CF4" s="29">
        <v>0.75</v>
      </c>
      <c r="CG4" s="28" t="s">
        <v>16</v>
      </c>
      <c r="CH4" s="29">
        <v>0.40625</v>
      </c>
      <c r="CI4" s="29">
        <v>0.79166666666666663</v>
      </c>
      <c r="CJ4" s="28" t="s">
        <v>16</v>
      </c>
      <c r="CK4" s="73">
        <v>0.4909722222222222</v>
      </c>
      <c r="CL4" s="79">
        <v>0.77708333333333335</v>
      </c>
      <c r="CM4" s="28" t="s">
        <v>16</v>
      </c>
      <c r="CN4" s="29">
        <v>0.40902777777777777</v>
      </c>
      <c r="CO4" s="29">
        <v>0.77083333333333337</v>
      </c>
      <c r="CP4" s="28" t="s">
        <v>16</v>
      </c>
      <c r="CQ4" s="27">
        <v>0.44791666666666669</v>
      </c>
      <c r="CR4" s="27">
        <v>0.76180555555555551</v>
      </c>
      <c r="CS4" s="28" t="s">
        <v>55</v>
      </c>
      <c r="CT4" s="29"/>
      <c r="CU4" s="29"/>
      <c r="CV4" s="30" t="s">
        <v>16</v>
      </c>
      <c r="CW4" s="37">
        <v>0.40902777777777777</v>
      </c>
      <c r="CX4" s="31">
        <v>0.76666666666666672</v>
      </c>
      <c r="CY4" s="30" t="s">
        <v>18</v>
      </c>
      <c r="CZ4" s="30" t="s">
        <v>7</v>
      </c>
      <c r="DA4" s="30" t="s">
        <v>22</v>
      </c>
      <c r="DB4" s="30" t="s">
        <v>17</v>
      </c>
      <c r="DC4" s="32">
        <f t="shared" si="0"/>
        <v>25</v>
      </c>
      <c r="DD4" s="32">
        <f t="shared" si="1"/>
        <v>0</v>
      </c>
      <c r="DE4" s="32">
        <f t="shared" si="2"/>
        <v>4</v>
      </c>
      <c r="DF4" s="32">
        <f t="shared" si="3"/>
        <v>2</v>
      </c>
      <c r="DG4" s="33">
        <f t="shared" si="4"/>
        <v>0</v>
      </c>
      <c r="DH4" s="34">
        <f t="shared" si="5"/>
        <v>0.86206896551724133</v>
      </c>
      <c r="DI4" s="35"/>
    </row>
    <row r="5" spans="1:113" ht="35.25" customHeight="1">
      <c r="A5" s="8">
        <v>3</v>
      </c>
      <c r="B5" s="69" t="s">
        <v>23</v>
      </c>
      <c r="C5" s="80" t="s">
        <v>14</v>
      </c>
      <c r="D5" s="38" t="s">
        <v>58</v>
      </c>
      <c r="E5" s="39" t="s">
        <v>59</v>
      </c>
      <c r="F5" s="8" t="s">
        <v>24</v>
      </c>
      <c r="G5" s="5"/>
      <c r="H5" s="70">
        <v>0.3125</v>
      </c>
      <c r="I5" s="70">
        <v>0.66666666666666663</v>
      </c>
      <c r="J5" s="71" t="s">
        <v>16</v>
      </c>
      <c r="K5" s="72">
        <v>0.30486111111111114</v>
      </c>
      <c r="L5" s="72">
        <v>0.24097222222222223</v>
      </c>
      <c r="M5" s="71" t="s">
        <v>22</v>
      </c>
      <c r="N5" s="82"/>
      <c r="O5" s="83"/>
      <c r="P5" s="71" t="s">
        <v>18</v>
      </c>
      <c r="Q5" s="72">
        <v>0.32569444444444445</v>
      </c>
      <c r="R5" s="75">
        <v>0.61388888888888893</v>
      </c>
      <c r="S5" s="71" t="s">
        <v>16</v>
      </c>
      <c r="T5" s="72">
        <v>0.33680555555555558</v>
      </c>
      <c r="U5" s="72">
        <v>0.87291666666666667</v>
      </c>
      <c r="V5" s="71" t="s">
        <v>18</v>
      </c>
      <c r="W5" s="75">
        <v>0.34583333333333333</v>
      </c>
      <c r="X5" s="75">
        <v>0.7993055555555556</v>
      </c>
      <c r="Y5" s="71" t="s">
        <v>16</v>
      </c>
      <c r="Z5" s="72">
        <v>0.32569444444444445</v>
      </c>
      <c r="AA5" s="72">
        <v>0.84722222222222221</v>
      </c>
      <c r="AB5" s="76" t="s">
        <v>16</v>
      </c>
      <c r="AC5" s="73">
        <v>0.31736111111111109</v>
      </c>
      <c r="AD5" s="73">
        <v>0.70347222222222228</v>
      </c>
      <c r="AE5" s="76" t="s">
        <v>16</v>
      </c>
      <c r="AF5" s="73">
        <v>0.30833333333333335</v>
      </c>
      <c r="AG5" s="73">
        <v>0.69374999999999998</v>
      </c>
      <c r="AH5" s="76" t="s">
        <v>55</v>
      </c>
      <c r="AI5" s="73"/>
      <c r="AJ5" s="73"/>
      <c r="AK5" s="77" t="s">
        <v>16</v>
      </c>
      <c r="AL5" s="78">
        <v>0.32361111111111113</v>
      </c>
      <c r="AM5" s="73">
        <v>0.68194444444444446</v>
      </c>
      <c r="AN5" s="76" t="s">
        <v>16</v>
      </c>
      <c r="AO5" s="79">
        <v>0.32847222222222222</v>
      </c>
      <c r="AP5" s="79">
        <v>0.71527777777777779</v>
      </c>
      <c r="AQ5" s="76" t="s">
        <v>16</v>
      </c>
      <c r="AR5" s="79">
        <v>0.33541666666666664</v>
      </c>
      <c r="AS5" s="79">
        <v>0.7104166666666667</v>
      </c>
      <c r="AT5" s="76" t="s">
        <v>16</v>
      </c>
      <c r="AU5" s="79">
        <v>0.32430555555555557</v>
      </c>
      <c r="AV5" s="79">
        <v>0.70972222222222225</v>
      </c>
      <c r="AW5" s="76" t="s">
        <v>16</v>
      </c>
      <c r="AX5" s="79">
        <v>0.3125</v>
      </c>
      <c r="AY5" s="79">
        <v>0.79166666666666663</v>
      </c>
      <c r="AZ5" s="76" t="s">
        <v>16</v>
      </c>
      <c r="BA5" s="79">
        <v>0.30555555555555558</v>
      </c>
      <c r="BB5" s="79">
        <v>0.67708333333333337</v>
      </c>
      <c r="BC5" s="76" t="s">
        <v>55</v>
      </c>
      <c r="BD5" s="81"/>
      <c r="BE5" s="81"/>
      <c r="BF5" s="76" t="s">
        <v>16</v>
      </c>
      <c r="BG5" s="26">
        <v>0.30694444444444446</v>
      </c>
      <c r="BH5" s="29">
        <v>0.68958333333333333</v>
      </c>
      <c r="BI5" s="28" t="s">
        <v>16</v>
      </c>
      <c r="BJ5" s="29">
        <v>0.3347222222222222</v>
      </c>
      <c r="BK5" s="29">
        <v>0.71597222222222223</v>
      </c>
      <c r="BL5" s="28" t="s">
        <v>16</v>
      </c>
      <c r="BM5" s="29">
        <v>0.31180555555555556</v>
      </c>
      <c r="BN5" s="29">
        <v>0.75</v>
      </c>
      <c r="BO5" s="28" t="s">
        <v>16</v>
      </c>
      <c r="BP5" s="29">
        <v>0.31111111111111112</v>
      </c>
      <c r="BQ5" s="29">
        <v>0.73124999999999996</v>
      </c>
      <c r="BR5" s="28" t="s">
        <v>16</v>
      </c>
      <c r="BS5" s="29">
        <v>0.31111111111111112</v>
      </c>
      <c r="BT5" s="29">
        <v>0.7</v>
      </c>
      <c r="BU5" s="28" t="s">
        <v>16</v>
      </c>
      <c r="BV5" s="29">
        <v>0.31666666666666665</v>
      </c>
      <c r="BW5" s="36"/>
      <c r="BX5" s="28" t="s">
        <v>55</v>
      </c>
      <c r="BY5" s="29"/>
      <c r="BZ5" s="36"/>
      <c r="CA5" s="28" t="s">
        <v>16</v>
      </c>
      <c r="CB5" s="27">
        <v>0.3125</v>
      </c>
      <c r="CC5" s="27">
        <v>0.72777777777777775</v>
      </c>
      <c r="CD5" s="28" t="s">
        <v>16</v>
      </c>
      <c r="CE5" s="27">
        <v>0.33194444444444443</v>
      </c>
      <c r="CF5" s="27">
        <v>0.72916666666666663</v>
      </c>
      <c r="CG5" s="28" t="s">
        <v>16</v>
      </c>
      <c r="CH5" s="27">
        <v>0.3125</v>
      </c>
      <c r="CI5" s="27">
        <v>0.70833333333333337</v>
      </c>
      <c r="CJ5" s="28" t="s">
        <v>16</v>
      </c>
      <c r="CK5" s="73">
        <v>0.31736111111111109</v>
      </c>
      <c r="CL5" s="73">
        <v>0.70347222222222228</v>
      </c>
      <c r="CM5" s="28" t="s">
        <v>16</v>
      </c>
      <c r="CN5" s="29">
        <v>0.33333333333333331</v>
      </c>
      <c r="CO5" s="29">
        <v>0.70833333333333337</v>
      </c>
      <c r="CP5" s="28" t="s">
        <v>16</v>
      </c>
      <c r="CQ5" s="29">
        <v>0.3263888888888889</v>
      </c>
      <c r="CR5" s="29">
        <v>0.70833333333333337</v>
      </c>
      <c r="CS5" s="28" t="s">
        <v>55</v>
      </c>
      <c r="CT5" s="29"/>
      <c r="CU5" s="29"/>
      <c r="CV5" s="30" t="s">
        <v>64</v>
      </c>
      <c r="CW5" s="31"/>
      <c r="CX5" s="31"/>
      <c r="CY5" s="30" t="s">
        <v>18</v>
      </c>
      <c r="CZ5" s="30" t="s">
        <v>7</v>
      </c>
      <c r="DA5" s="30" t="s">
        <v>22</v>
      </c>
      <c r="DB5" s="30" t="s">
        <v>17</v>
      </c>
      <c r="DC5" s="32">
        <f t="shared" si="0"/>
        <v>25</v>
      </c>
      <c r="DD5" s="32">
        <f t="shared" si="1"/>
        <v>0</v>
      </c>
      <c r="DE5" s="32">
        <f t="shared" si="2"/>
        <v>5</v>
      </c>
      <c r="DF5" s="32">
        <f t="shared" si="3"/>
        <v>1</v>
      </c>
      <c r="DG5" s="33">
        <f t="shared" si="4"/>
        <v>0</v>
      </c>
      <c r="DH5" s="34">
        <f t="shared" si="5"/>
        <v>0.83333333333333337</v>
      </c>
      <c r="DI5" s="35"/>
    </row>
    <row r="6" spans="1:113" ht="35.25" customHeight="1">
      <c r="A6" s="8">
        <v>4</v>
      </c>
      <c r="B6" s="84" t="s">
        <v>25</v>
      </c>
      <c r="C6" s="7" t="s">
        <v>26</v>
      </c>
      <c r="D6" s="23" t="s">
        <v>60</v>
      </c>
      <c r="E6" s="40" t="s">
        <v>61</v>
      </c>
      <c r="F6" s="8" t="s">
        <v>27</v>
      </c>
      <c r="G6" s="5"/>
      <c r="H6" s="70">
        <v>0.39583333333333331</v>
      </c>
      <c r="I6" s="70">
        <v>0.77083333333333337</v>
      </c>
      <c r="J6" s="71" t="s">
        <v>17</v>
      </c>
      <c r="K6" s="85"/>
      <c r="L6" s="85"/>
      <c r="M6" s="71" t="s">
        <v>18</v>
      </c>
      <c r="N6" s="75">
        <v>0.47083333333333333</v>
      </c>
      <c r="O6" s="79">
        <v>0.8125</v>
      </c>
      <c r="P6" s="71" t="s">
        <v>18</v>
      </c>
      <c r="Q6" s="72">
        <v>0.44444444444444442</v>
      </c>
      <c r="R6" s="72">
        <v>0.88055555555555554</v>
      </c>
      <c r="S6" s="71" t="s">
        <v>16</v>
      </c>
      <c r="T6" s="74" t="s">
        <v>93</v>
      </c>
      <c r="U6" s="72">
        <v>0.77500000000000002</v>
      </c>
      <c r="V6" s="71" t="s">
        <v>55</v>
      </c>
      <c r="W6" s="72"/>
      <c r="X6" s="72"/>
      <c r="Y6" s="71" t="s">
        <v>16</v>
      </c>
      <c r="Z6" s="72">
        <v>0.43055555555555558</v>
      </c>
      <c r="AA6" s="72">
        <v>0.77569444444444446</v>
      </c>
      <c r="AB6" s="76" t="s">
        <v>16</v>
      </c>
      <c r="AC6" s="79">
        <v>0.4284722222222222</v>
      </c>
      <c r="AD6" s="73">
        <v>0.8125</v>
      </c>
      <c r="AE6" s="76" t="s">
        <v>16</v>
      </c>
      <c r="AF6" s="73">
        <v>0.43194444444444446</v>
      </c>
      <c r="AG6" s="73"/>
      <c r="AH6" s="76" t="s">
        <v>16</v>
      </c>
      <c r="AI6" s="79">
        <v>0.49305555555555558</v>
      </c>
      <c r="AJ6" s="73">
        <v>0.84166666666666667</v>
      </c>
      <c r="AK6" s="77" t="s">
        <v>16</v>
      </c>
      <c r="AL6" s="78">
        <v>0.44444444444444442</v>
      </c>
      <c r="AM6" s="79">
        <v>0.80625000000000002</v>
      </c>
      <c r="AN6" s="76" t="s">
        <v>16</v>
      </c>
      <c r="AO6" s="79">
        <v>0.43541666666666667</v>
      </c>
      <c r="AP6" s="73">
        <v>0.83333333333333337</v>
      </c>
      <c r="AQ6" s="76" t="s">
        <v>55</v>
      </c>
      <c r="AR6" s="73"/>
      <c r="AS6" s="73"/>
      <c r="AT6" s="76" t="s">
        <v>16</v>
      </c>
      <c r="AU6" s="73">
        <v>0.43819444444444444</v>
      </c>
      <c r="AV6" s="73">
        <v>0.7993055555555556</v>
      </c>
      <c r="AW6" s="76" t="s">
        <v>16</v>
      </c>
      <c r="AX6" s="73">
        <v>0.52500000000000002</v>
      </c>
      <c r="AY6" s="76" t="s">
        <v>94</v>
      </c>
      <c r="AZ6" s="76" t="s">
        <v>16</v>
      </c>
      <c r="BA6" s="73">
        <v>0.43194444444444446</v>
      </c>
      <c r="BB6" s="79">
        <v>0.79236111111111107</v>
      </c>
      <c r="BC6" s="76" t="s">
        <v>16</v>
      </c>
      <c r="BD6" s="73">
        <v>0.44027777777777777</v>
      </c>
      <c r="BE6" s="73">
        <v>0.75</v>
      </c>
      <c r="BF6" s="76" t="s">
        <v>16</v>
      </c>
      <c r="BG6" s="26">
        <v>0.43611111111111112</v>
      </c>
      <c r="BH6" s="29">
        <v>0.83333333333333337</v>
      </c>
      <c r="BI6" s="28" t="s">
        <v>16</v>
      </c>
      <c r="BJ6" s="27">
        <v>0.44791666666666669</v>
      </c>
      <c r="BK6" s="27">
        <v>0.80069444444444449</v>
      </c>
      <c r="BL6" s="28" t="s">
        <v>16</v>
      </c>
      <c r="BM6" s="29">
        <v>0.44374999999999998</v>
      </c>
      <c r="BN6" s="29">
        <v>0.77152777777777781</v>
      </c>
      <c r="BO6" s="28" t="s">
        <v>16</v>
      </c>
      <c r="BP6" s="29">
        <v>0.4236111111111111</v>
      </c>
      <c r="BQ6" s="86">
        <v>0.85555555555555551</v>
      </c>
      <c r="BR6" s="28" t="s">
        <v>55</v>
      </c>
      <c r="BS6" s="36"/>
      <c r="BT6" s="36"/>
      <c r="BU6" s="28" t="s">
        <v>16</v>
      </c>
      <c r="BV6" s="29">
        <v>0.43194444444444446</v>
      </c>
      <c r="BW6" s="36"/>
      <c r="BX6" s="28" t="s">
        <v>16</v>
      </c>
      <c r="BY6" s="29">
        <v>0.44166666666666665</v>
      </c>
      <c r="BZ6" s="36"/>
      <c r="CA6" s="28" t="s">
        <v>16</v>
      </c>
      <c r="CB6" s="27">
        <v>0.4465277777777778</v>
      </c>
      <c r="CC6" s="27">
        <v>0.80555555555555558</v>
      </c>
      <c r="CD6" s="28" t="s">
        <v>16</v>
      </c>
      <c r="CE6" s="29">
        <v>0.46805555555555556</v>
      </c>
      <c r="CF6" s="27">
        <v>0.83333333333333337</v>
      </c>
      <c r="CG6" s="28" t="s">
        <v>16</v>
      </c>
      <c r="CH6" s="27">
        <v>0.375</v>
      </c>
      <c r="CI6" s="27">
        <v>0.80625000000000002</v>
      </c>
      <c r="CJ6" s="28" t="s">
        <v>16</v>
      </c>
      <c r="CK6" s="79">
        <v>0.4284722222222222</v>
      </c>
      <c r="CL6" s="73">
        <v>0.8125</v>
      </c>
      <c r="CM6" s="28" t="s">
        <v>16</v>
      </c>
      <c r="CN6" s="28" t="s">
        <v>95</v>
      </c>
      <c r="CO6" s="29">
        <v>0.83333333333333337</v>
      </c>
      <c r="CP6" s="28" t="s">
        <v>64</v>
      </c>
      <c r="CQ6" s="27"/>
      <c r="CR6" s="27"/>
      <c r="CS6" s="28" t="s">
        <v>55</v>
      </c>
      <c r="CT6" s="27"/>
      <c r="CU6" s="27"/>
      <c r="CV6" s="30" t="s">
        <v>16</v>
      </c>
      <c r="CW6" s="31">
        <v>0.41666666666666669</v>
      </c>
      <c r="CX6" s="31">
        <v>0.75</v>
      </c>
      <c r="CY6" s="30" t="s">
        <v>18</v>
      </c>
      <c r="CZ6" s="30" t="s">
        <v>7</v>
      </c>
      <c r="DA6" s="30" t="s">
        <v>22</v>
      </c>
      <c r="DB6" s="30" t="s">
        <v>17</v>
      </c>
      <c r="DC6" s="32">
        <f t="shared" si="0"/>
        <v>25</v>
      </c>
      <c r="DD6" s="32">
        <f t="shared" si="1"/>
        <v>0</v>
      </c>
      <c r="DE6" s="32">
        <f t="shared" si="2"/>
        <v>4</v>
      </c>
      <c r="DF6" s="32">
        <f t="shared" si="3"/>
        <v>2</v>
      </c>
      <c r="DG6" s="33">
        <f t="shared" si="4"/>
        <v>0</v>
      </c>
      <c r="DH6" s="34">
        <f t="shared" si="5"/>
        <v>0.86206896551724133</v>
      </c>
      <c r="DI6" s="35"/>
    </row>
    <row r="7" spans="1:113" ht="35.25" customHeight="1">
      <c r="A7" s="8">
        <v>5</v>
      </c>
      <c r="B7" s="69" t="s">
        <v>28</v>
      </c>
      <c r="C7" s="7" t="s">
        <v>14</v>
      </c>
      <c r="D7" s="38" t="s">
        <v>62</v>
      </c>
      <c r="E7" s="41" t="s">
        <v>63</v>
      </c>
      <c r="F7" s="8" t="s">
        <v>29</v>
      </c>
      <c r="G7" s="5"/>
      <c r="H7" s="70">
        <v>0.39583333333333331</v>
      </c>
      <c r="I7" s="70">
        <v>0.77083333333333337</v>
      </c>
      <c r="J7" s="71" t="s">
        <v>16</v>
      </c>
      <c r="K7" s="75">
        <v>0.44444444444444442</v>
      </c>
      <c r="L7" s="75">
        <v>0.7729166666666667</v>
      </c>
      <c r="M7" s="71" t="s">
        <v>22</v>
      </c>
      <c r="N7" s="72"/>
      <c r="O7" s="73"/>
      <c r="P7" s="71" t="s">
        <v>18</v>
      </c>
      <c r="Q7" s="72">
        <v>0.42222222222222222</v>
      </c>
      <c r="R7" s="72">
        <v>0.71180555555555558</v>
      </c>
      <c r="S7" s="71" t="s">
        <v>16</v>
      </c>
      <c r="T7" s="72">
        <v>0.39583333333333331</v>
      </c>
      <c r="U7" s="72">
        <v>0.7729166666666667</v>
      </c>
      <c r="V7" s="71" t="s">
        <v>16</v>
      </c>
      <c r="W7" s="75">
        <v>0.3888888888888889</v>
      </c>
      <c r="X7" s="75">
        <v>0.78125</v>
      </c>
      <c r="Y7" s="71" t="s">
        <v>16</v>
      </c>
      <c r="Z7" s="72">
        <v>0.44444444444444442</v>
      </c>
      <c r="AA7" s="72">
        <v>0.77777777777777779</v>
      </c>
      <c r="AB7" s="76" t="s">
        <v>16</v>
      </c>
      <c r="AC7" s="73">
        <v>0.44513888888888886</v>
      </c>
      <c r="AD7" s="73">
        <v>0.77777777777777779</v>
      </c>
      <c r="AE7" s="76" t="s">
        <v>16</v>
      </c>
      <c r="AF7" s="73">
        <v>0.39444444444444443</v>
      </c>
      <c r="AG7" s="73">
        <v>0.73124999999999996</v>
      </c>
      <c r="AH7" s="76" t="s">
        <v>55</v>
      </c>
      <c r="AI7" s="73"/>
      <c r="AJ7" s="73"/>
      <c r="AK7" s="77" t="s">
        <v>16</v>
      </c>
      <c r="AL7" s="78">
        <v>0.4236111111111111</v>
      </c>
      <c r="AM7" s="79">
        <v>0.77083333333333337</v>
      </c>
      <c r="AN7" s="76" t="s">
        <v>16</v>
      </c>
      <c r="AO7" s="73">
        <v>0.43333333333333335</v>
      </c>
      <c r="AP7" s="73">
        <v>0.79166666666666663</v>
      </c>
      <c r="AQ7" s="76" t="s">
        <v>16</v>
      </c>
      <c r="AR7" s="73">
        <v>0.41666666666666669</v>
      </c>
      <c r="AS7" s="73">
        <v>0.79166666666666663</v>
      </c>
      <c r="AT7" s="76" t="s">
        <v>16</v>
      </c>
      <c r="AU7" s="73">
        <v>0.39513888888888887</v>
      </c>
      <c r="AV7" s="73">
        <v>0.77430555555555558</v>
      </c>
      <c r="AW7" s="76" t="s">
        <v>16</v>
      </c>
      <c r="AX7" s="73">
        <v>0.3888888888888889</v>
      </c>
      <c r="AY7" s="73">
        <v>0.77152777777777781</v>
      </c>
      <c r="AZ7" s="76" t="s">
        <v>16</v>
      </c>
      <c r="BA7" s="73">
        <v>0.38333333333333336</v>
      </c>
      <c r="BB7" s="73">
        <v>0.76111111111111107</v>
      </c>
      <c r="BC7" s="76" t="s">
        <v>16</v>
      </c>
      <c r="BD7" s="79">
        <v>0.39791666666666664</v>
      </c>
      <c r="BE7" s="79">
        <v>0.76041666666666663</v>
      </c>
      <c r="BF7" s="76" t="s">
        <v>16</v>
      </c>
      <c r="BG7" s="26">
        <v>0.39305555555555555</v>
      </c>
      <c r="BH7" s="29">
        <v>0.79861111111111116</v>
      </c>
      <c r="BI7" s="28" t="s">
        <v>16</v>
      </c>
      <c r="BJ7" s="29">
        <v>0.39444444444444443</v>
      </c>
      <c r="BK7" s="29">
        <v>0.82430555555555551</v>
      </c>
      <c r="BL7" s="28" t="s">
        <v>16</v>
      </c>
      <c r="BM7" s="29">
        <v>0.44791666666666669</v>
      </c>
      <c r="BN7" s="29">
        <v>0.8125</v>
      </c>
      <c r="BO7" s="28" t="s">
        <v>16</v>
      </c>
      <c r="BP7" s="29">
        <v>0.4236111111111111</v>
      </c>
      <c r="BQ7" s="29">
        <v>0.79166666666666663</v>
      </c>
      <c r="BR7" s="28" t="s">
        <v>16</v>
      </c>
      <c r="BS7" s="29">
        <v>0.44444444444444442</v>
      </c>
      <c r="BT7" s="29">
        <v>0.79305555555555551</v>
      </c>
      <c r="BU7" s="28" t="s">
        <v>16</v>
      </c>
      <c r="BV7" s="29">
        <v>0.4375</v>
      </c>
      <c r="BW7" s="36"/>
      <c r="BX7" s="28" t="s">
        <v>55</v>
      </c>
      <c r="BY7" s="36"/>
      <c r="BZ7" s="36"/>
      <c r="CA7" s="28" t="s">
        <v>16</v>
      </c>
      <c r="CB7" s="29">
        <v>0.375</v>
      </c>
      <c r="CC7" s="29">
        <v>0.77083333333333337</v>
      </c>
      <c r="CD7" s="28" t="s">
        <v>16</v>
      </c>
      <c r="CE7" s="29">
        <v>0.4201388888888889</v>
      </c>
      <c r="CF7" s="29">
        <v>0.79166666666666663</v>
      </c>
      <c r="CG7" s="28" t="s">
        <v>16</v>
      </c>
      <c r="CH7" s="27">
        <v>0.40277777777777779</v>
      </c>
      <c r="CI7" s="27">
        <v>0.79166666666666663</v>
      </c>
      <c r="CJ7" s="28" t="s">
        <v>16</v>
      </c>
      <c r="CK7" s="73">
        <v>0.44513888888888886</v>
      </c>
      <c r="CL7" s="73">
        <v>0.77777777777777779</v>
      </c>
      <c r="CM7" s="28" t="s">
        <v>64</v>
      </c>
      <c r="CN7" s="29"/>
      <c r="CO7" s="29"/>
      <c r="CP7" s="28" t="s">
        <v>16</v>
      </c>
      <c r="CQ7" s="27">
        <v>0.41666666666666669</v>
      </c>
      <c r="CR7" s="27">
        <v>0.76041666666666663</v>
      </c>
      <c r="CS7" s="28" t="s">
        <v>55</v>
      </c>
      <c r="CT7" s="27"/>
      <c r="CU7" s="27"/>
      <c r="CV7" s="30" t="s">
        <v>64</v>
      </c>
      <c r="CW7" s="31"/>
      <c r="CX7" s="37"/>
      <c r="CY7" s="30" t="s">
        <v>18</v>
      </c>
      <c r="CZ7" s="30" t="s">
        <v>7</v>
      </c>
      <c r="DA7" s="30" t="s">
        <v>22</v>
      </c>
      <c r="DB7" s="30" t="s">
        <v>17</v>
      </c>
      <c r="DC7" s="32">
        <f t="shared" si="0"/>
        <v>25</v>
      </c>
      <c r="DD7" s="32">
        <f t="shared" si="1"/>
        <v>0</v>
      </c>
      <c r="DE7" s="32">
        <f t="shared" si="2"/>
        <v>4</v>
      </c>
      <c r="DF7" s="32">
        <f t="shared" si="3"/>
        <v>2</v>
      </c>
      <c r="DG7" s="33">
        <f t="shared" si="4"/>
        <v>0</v>
      </c>
      <c r="DH7" s="34">
        <f t="shared" si="5"/>
        <v>0.86206896551724133</v>
      </c>
      <c r="DI7" s="35"/>
    </row>
    <row r="8" spans="1:113" ht="35.25" customHeight="1">
      <c r="A8" s="8">
        <v>6</v>
      </c>
      <c r="B8" s="69" t="s">
        <v>32</v>
      </c>
      <c r="C8" s="7" t="s">
        <v>14</v>
      </c>
      <c r="D8" s="38" t="s">
        <v>66</v>
      </c>
      <c r="E8" s="41" t="s">
        <v>67</v>
      </c>
      <c r="F8" s="8" t="s">
        <v>33</v>
      </c>
      <c r="G8" s="5"/>
      <c r="H8" s="70">
        <v>0.39583333333333331</v>
      </c>
      <c r="I8" s="70">
        <v>0.77083333333333337</v>
      </c>
      <c r="J8" s="71" t="s">
        <v>16</v>
      </c>
      <c r="K8" s="72">
        <v>0.45277777777777778</v>
      </c>
      <c r="L8" s="72">
        <v>0.24444444444444444</v>
      </c>
      <c r="M8" s="71" t="s">
        <v>22</v>
      </c>
      <c r="N8" s="72"/>
      <c r="O8" s="73"/>
      <c r="P8" s="71" t="s">
        <v>18</v>
      </c>
      <c r="Q8" s="87">
        <v>0.43194444444444446</v>
      </c>
      <c r="R8" s="87">
        <v>0.75</v>
      </c>
      <c r="S8" s="71" t="s">
        <v>16</v>
      </c>
      <c r="T8" s="72">
        <v>0.40486111111111112</v>
      </c>
      <c r="U8" s="75">
        <v>1.0416666666666666E-2</v>
      </c>
      <c r="V8" s="71" t="s">
        <v>16</v>
      </c>
      <c r="W8" s="75">
        <v>0.45</v>
      </c>
      <c r="X8" s="75">
        <v>0.92638888888888893</v>
      </c>
      <c r="Y8" s="71" t="s">
        <v>16</v>
      </c>
      <c r="Z8" s="72">
        <v>0.4236111111111111</v>
      </c>
      <c r="AA8" s="72">
        <v>0.72847222222222219</v>
      </c>
      <c r="AB8" s="76" t="s">
        <v>16</v>
      </c>
      <c r="AC8" s="79">
        <v>0.4375</v>
      </c>
      <c r="AD8" s="79">
        <v>0.77638888888888891</v>
      </c>
      <c r="AE8" s="76" t="s">
        <v>16</v>
      </c>
      <c r="AF8" s="73">
        <v>0.43194444444444446</v>
      </c>
      <c r="AG8" s="79">
        <v>0.77569444444444446</v>
      </c>
      <c r="AH8" s="76" t="s">
        <v>55</v>
      </c>
      <c r="AI8" s="73"/>
      <c r="AJ8" s="73"/>
      <c r="AK8" s="88" t="s">
        <v>16</v>
      </c>
      <c r="AL8" s="89">
        <v>0.625</v>
      </c>
      <c r="AM8" s="79">
        <v>0.95833333333333337</v>
      </c>
      <c r="AN8" s="76" t="s">
        <v>16</v>
      </c>
      <c r="AO8" s="79">
        <v>0.41666666666666669</v>
      </c>
      <c r="AP8" s="79">
        <v>0.79374999999999996</v>
      </c>
      <c r="AQ8" s="76" t="s">
        <v>16</v>
      </c>
      <c r="AR8" s="79">
        <v>0.41666666666666669</v>
      </c>
      <c r="AS8" s="79">
        <v>0.77847222222222223</v>
      </c>
      <c r="AT8" s="76" t="s">
        <v>16</v>
      </c>
      <c r="AU8" s="73">
        <v>0.41805555555555557</v>
      </c>
      <c r="AV8" s="73">
        <v>0.79166666666666663</v>
      </c>
      <c r="AW8" s="76" t="s">
        <v>16</v>
      </c>
      <c r="AX8" s="73">
        <v>0.4375</v>
      </c>
      <c r="AY8" s="73">
        <v>0.8208333333333333</v>
      </c>
      <c r="AZ8" s="76" t="s">
        <v>16</v>
      </c>
      <c r="BA8" s="79">
        <v>0.43055555555555558</v>
      </c>
      <c r="BB8" s="73">
        <v>0.77083333333333337</v>
      </c>
      <c r="BC8" s="76" t="s">
        <v>16</v>
      </c>
      <c r="BD8" s="73">
        <v>0.42499999999999999</v>
      </c>
      <c r="BE8" s="73">
        <v>0.74583333333333335</v>
      </c>
      <c r="BF8" s="76" t="s">
        <v>16</v>
      </c>
      <c r="BG8" s="26">
        <v>0.51736111111111116</v>
      </c>
      <c r="BH8" s="29">
        <v>0.79722222222222228</v>
      </c>
      <c r="BI8" s="28" t="s">
        <v>16</v>
      </c>
      <c r="BJ8" s="27">
        <v>0.41111111111111109</v>
      </c>
      <c r="BK8" s="29">
        <v>0.82430555555555551</v>
      </c>
      <c r="BL8" s="28" t="s">
        <v>16</v>
      </c>
      <c r="BM8" s="29">
        <v>0.44305555555555554</v>
      </c>
      <c r="BN8" s="29">
        <v>0.8125</v>
      </c>
      <c r="BO8" s="28" t="s">
        <v>16</v>
      </c>
      <c r="BP8" s="29">
        <v>0.41666666666666669</v>
      </c>
      <c r="BQ8" s="29">
        <v>0.76597222222222228</v>
      </c>
      <c r="BR8" s="28" t="s">
        <v>16</v>
      </c>
      <c r="BS8" s="29">
        <v>0.43333333333333335</v>
      </c>
      <c r="BT8" s="29">
        <v>0.79166666666666663</v>
      </c>
      <c r="BU8" s="28" t="s">
        <v>16</v>
      </c>
      <c r="BV8" s="29">
        <v>0.41666666666666669</v>
      </c>
      <c r="BW8" s="36"/>
      <c r="BX8" s="28" t="s">
        <v>55</v>
      </c>
      <c r="BY8" s="36"/>
      <c r="BZ8" s="36"/>
      <c r="CA8" s="28" t="s">
        <v>16</v>
      </c>
      <c r="CB8" s="27">
        <v>0.54166666666666663</v>
      </c>
      <c r="CC8" s="27">
        <v>0.79166666666666663</v>
      </c>
      <c r="CD8" s="28" t="s">
        <v>16</v>
      </c>
      <c r="CE8" s="27">
        <v>0.40625</v>
      </c>
      <c r="CF8" s="27">
        <v>0.79166666666666663</v>
      </c>
      <c r="CG8" s="28" t="s">
        <v>64</v>
      </c>
      <c r="CH8" s="36"/>
      <c r="CI8" s="36"/>
      <c r="CJ8" s="28" t="s">
        <v>64</v>
      </c>
      <c r="CK8" s="79"/>
      <c r="CL8" s="79"/>
      <c r="CM8" s="28" t="s">
        <v>16</v>
      </c>
      <c r="CN8" s="29">
        <v>0.40694444444444444</v>
      </c>
      <c r="CO8" s="29">
        <v>0.79166666666666663</v>
      </c>
      <c r="CP8" s="28" t="s">
        <v>16</v>
      </c>
      <c r="CQ8" s="27">
        <v>0.4236111111111111</v>
      </c>
      <c r="CR8" s="27">
        <v>0.76041666666666663</v>
      </c>
      <c r="CS8" s="28" t="s">
        <v>55</v>
      </c>
      <c r="CT8" s="29"/>
      <c r="CU8" s="29"/>
      <c r="CV8" s="30" t="s">
        <v>16</v>
      </c>
      <c r="CW8" s="37">
        <v>0.39791666666666664</v>
      </c>
      <c r="CX8" s="31">
        <v>0.78680555555555554</v>
      </c>
      <c r="CY8" s="30" t="s">
        <v>18</v>
      </c>
      <c r="CZ8" s="30" t="s">
        <v>7</v>
      </c>
      <c r="DA8" s="30" t="s">
        <v>22</v>
      </c>
      <c r="DB8" s="30" t="s">
        <v>17</v>
      </c>
      <c r="DC8" s="32">
        <f t="shared" si="0"/>
        <v>25</v>
      </c>
      <c r="DD8" s="32">
        <f t="shared" si="1"/>
        <v>0</v>
      </c>
      <c r="DE8" s="32">
        <f t="shared" si="2"/>
        <v>4</v>
      </c>
      <c r="DF8" s="32">
        <f t="shared" si="3"/>
        <v>2</v>
      </c>
      <c r="DG8" s="33">
        <f t="shared" si="4"/>
        <v>0</v>
      </c>
      <c r="DH8" s="34">
        <f t="shared" si="5"/>
        <v>0.86206896551724133</v>
      </c>
      <c r="DI8" s="35"/>
    </row>
    <row r="9" spans="1:113" ht="35.25" hidden="1" customHeight="1">
      <c r="A9" s="90">
        <v>7</v>
      </c>
      <c r="B9" s="91" t="s">
        <v>34</v>
      </c>
      <c r="C9" s="92" t="s">
        <v>14</v>
      </c>
      <c r="D9" s="93"/>
      <c r="E9" s="94"/>
      <c r="F9" s="90" t="s">
        <v>35</v>
      </c>
      <c r="G9" s="95"/>
      <c r="H9" s="96">
        <v>0.58333333333333337</v>
      </c>
      <c r="I9" s="96">
        <v>0.77083333333333337</v>
      </c>
      <c r="J9" s="71" t="s">
        <v>16</v>
      </c>
      <c r="K9" s="72">
        <v>7.7083333333333337E-2</v>
      </c>
      <c r="L9" s="72">
        <v>0.39583333333333331</v>
      </c>
      <c r="M9" s="71" t="s">
        <v>18</v>
      </c>
      <c r="N9" s="72">
        <v>0.38055555555555554</v>
      </c>
      <c r="O9" s="73">
        <v>0.77361111111111114</v>
      </c>
      <c r="P9" s="71" t="s">
        <v>22</v>
      </c>
      <c r="Q9" s="72"/>
      <c r="R9" s="72"/>
      <c r="S9" s="71" t="s">
        <v>16</v>
      </c>
      <c r="T9" s="72">
        <v>0.54305555555555551</v>
      </c>
      <c r="U9" s="75">
        <v>0.9375</v>
      </c>
      <c r="V9" s="71" t="s">
        <v>65</v>
      </c>
      <c r="W9" s="72"/>
      <c r="X9" s="72"/>
      <c r="Y9" s="71" t="s">
        <v>16</v>
      </c>
      <c r="Z9" s="75">
        <v>0.51597222222222228</v>
      </c>
      <c r="AA9" s="75">
        <v>0.80069444444444449</v>
      </c>
      <c r="AB9" s="76" t="s">
        <v>16</v>
      </c>
      <c r="AC9" s="73">
        <v>0.53125</v>
      </c>
      <c r="AD9" s="73">
        <v>0.7729166666666667</v>
      </c>
      <c r="AE9" s="76" t="s">
        <v>16</v>
      </c>
      <c r="AF9" s="73">
        <v>0.55555555555555558</v>
      </c>
      <c r="AG9" s="73"/>
      <c r="AH9" s="76" t="s">
        <v>16</v>
      </c>
      <c r="AI9" s="73">
        <v>0.43055555555555558</v>
      </c>
      <c r="AJ9" s="73">
        <v>0.78125</v>
      </c>
      <c r="AK9" s="77" t="s">
        <v>65</v>
      </c>
      <c r="AL9" s="97"/>
      <c r="AM9" s="73"/>
      <c r="AN9" s="76" t="s">
        <v>16</v>
      </c>
      <c r="AO9" s="73">
        <v>0.56805555555555554</v>
      </c>
      <c r="AP9" s="73">
        <v>0.77777777777777779</v>
      </c>
      <c r="AQ9" s="76"/>
      <c r="AR9" s="73"/>
      <c r="AS9" s="73"/>
      <c r="AT9" s="76"/>
      <c r="AU9" s="81"/>
      <c r="AV9" s="81"/>
      <c r="AW9" s="76"/>
      <c r="AX9" s="73"/>
      <c r="AY9" s="76"/>
      <c r="AZ9" s="76"/>
      <c r="BA9" s="73"/>
      <c r="BB9" s="73"/>
      <c r="BC9" s="76"/>
      <c r="BD9" s="73"/>
      <c r="BE9" s="73"/>
      <c r="BF9" s="76"/>
      <c r="BG9" s="25"/>
      <c r="BH9" s="27"/>
      <c r="BI9" s="28"/>
      <c r="BJ9" s="27"/>
      <c r="BK9" s="27"/>
      <c r="BL9" s="98"/>
      <c r="BM9" s="98"/>
      <c r="BN9" s="98"/>
      <c r="BO9" s="99"/>
      <c r="BP9" s="98"/>
      <c r="BQ9" s="98"/>
      <c r="BR9" s="99"/>
      <c r="BS9" s="98"/>
      <c r="BT9" s="98"/>
      <c r="BU9" s="99"/>
      <c r="BV9" s="98"/>
      <c r="BW9" s="98"/>
      <c r="BX9" s="99"/>
      <c r="BY9" s="98"/>
      <c r="BZ9" s="98"/>
      <c r="CA9" s="98"/>
      <c r="CB9" s="98"/>
      <c r="CC9" s="98"/>
      <c r="CD9" s="99"/>
      <c r="CE9" s="100"/>
      <c r="CF9" s="100"/>
      <c r="CG9" s="99"/>
      <c r="CH9" s="100"/>
      <c r="CI9" s="100"/>
      <c r="CJ9" s="99"/>
      <c r="CK9" s="73">
        <v>0.53125</v>
      </c>
      <c r="CL9" s="73">
        <v>0.7729166666666667</v>
      </c>
      <c r="CM9" s="99"/>
      <c r="CN9" s="101"/>
      <c r="CO9" s="101"/>
      <c r="CP9" s="99"/>
      <c r="CQ9" s="100"/>
      <c r="CR9" s="100"/>
      <c r="CS9" s="28" t="s">
        <v>55</v>
      </c>
      <c r="CT9" s="100"/>
      <c r="CU9" s="100"/>
      <c r="CV9" s="102"/>
      <c r="CW9" s="103"/>
      <c r="CX9" s="104"/>
      <c r="CY9" s="102" t="s">
        <v>18</v>
      </c>
      <c r="CZ9" s="102" t="s">
        <v>7</v>
      </c>
      <c r="DA9" s="102" t="s">
        <v>22</v>
      </c>
      <c r="DB9" s="102" t="s">
        <v>17</v>
      </c>
      <c r="DC9" s="105">
        <f t="shared" si="0"/>
        <v>8</v>
      </c>
      <c r="DD9" s="105">
        <f t="shared" si="1"/>
        <v>2</v>
      </c>
      <c r="DE9" s="105">
        <f t="shared" si="2"/>
        <v>2</v>
      </c>
      <c r="DF9" s="105">
        <f t="shared" si="3"/>
        <v>0</v>
      </c>
      <c r="DG9" s="106">
        <f t="shared" si="4"/>
        <v>20</v>
      </c>
      <c r="DH9" s="34">
        <f t="shared" si="5"/>
        <v>0.66666666666666663</v>
      </c>
      <c r="DI9" s="107"/>
    </row>
    <row r="10" spans="1:113" ht="35.25" customHeight="1">
      <c r="A10" s="8">
        <v>8</v>
      </c>
      <c r="B10" s="22" t="s">
        <v>36</v>
      </c>
      <c r="C10" s="7" t="s">
        <v>14</v>
      </c>
      <c r="D10" s="38" t="s">
        <v>68</v>
      </c>
      <c r="E10" s="41" t="s">
        <v>69</v>
      </c>
      <c r="F10" s="8" t="s">
        <v>37</v>
      </c>
      <c r="G10" s="5"/>
      <c r="H10" s="70">
        <v>0.39583333333333331</v>
      </c>
      <c r="I10" s="70">
        <v>0.77083333333333337</v>
      </c>
      <c r="J10" s="71" t="s">
        <v>16</v>
      </c>
      <c r="K10" s="72">
        <v>0.40625</v>
      </c>
      <c r="L10" s="72">
        <v>0.27430555555555558</v>
      </c>
      <c r="M10" s="71" t="s">
        <v>22</v>
      </c>
      <c r="N10" s="108"/>
      <c r="O10" s="73"/>
      <c r="P10" s="71" t="s">
        <v>18</v>
      </c>
      <c r="Q10" s="72">
        <v>0.39583333333333331</v>
      </c>
      <c r="R10" s="72">
        <v>0.71180555555555558</v>
      </c>
      <c r="S10" s="71" t="s">
        <v>16</v>
      </c>
      <c r="T10" s="72">
        <v>0.43402777777777779</v>
      </c>
      <c r="U10" s="72">
        <v>0.77777777777777779</v>
      </c>
      <c r="V10" s="71" t="s">
        <v>18</v>
      </c>
      <c r="W10" s="75">
        <v>0.3888888888888889</v>
      </c>
      <c r="X10" s="75">
        <v>0.77430555555555558</v>
      </c>
      <c r="Y10" s="71" t="s">
        <v>16</v>
      </c>
      <c r="Z10" s="72">
        <v>0.4201388888888889</v>
      </c>
      <c r="AA10" s="72">
        <v>0.8125</v>
      </c>
      <c r="AB10" s="76" t="s">
        <v>16</v>
      </c>
      <c r="AC10" s="73">
        <v>0.40972222222222221</v>
      </c>
      <c r="AD10" s="79">
        <v>0.69097222222222221</v>
      </c>
      <c r="AE10" s="76" t="s">
        <v>64</v>
      </c>
      <c r="AF10" s="73"/>
      <c r="AG10" s="73"/>
      <c r="AH10" s="76" t="s">
        <v>55</v>
      </c>
      <c r="AI10" s="73"/>
      <c r="AJ10" s="73"/>
      <c r="AK10" s="77" t="s">
        <v>16</v>
      </c>
      <c r="AL10" s="78">
        <v>0.40902777777777777</v>
      </c>
      <c r="AM10" s="79">
        <v>0.77083333333333337</v>
      </c>
      <c r="AN10" s="76" t="s">
        <v>16</v>
      </c>
      <c r="AO10" s="73">
        <v>0.48472222222222222</v>
      </c>
      <c r="AP10" s="76" t="s">
        <v>96</v>
      </c>
      <c r="AQ10" s="76" t="s">
        <v>16</v>
      </c>
      <c r="AR10" s="79">
        <v>0.40625</v>
      </c>
      <c r="AS10" s="79">
        <v>0.78611111111111109</v>
      </c>
      <c r="AT10" s="76" t="s">
        <v>16</v>
      </c>
      <c r="AU10" s="76" t="s">
        <v>97</v>
      </c>
      <c r="AV10" s="73">
        <v>0.77777777777777779</v>
      </c>
      <c r="AW10" s="76" t="s">
        <v>16</v>
      </c>
      <c r="AX10" s="79">
        <v>0.39583333333333331</v>
      </c>
      <c r="AY10" s="73">
        <v>0.79166666666666663</v>
      </c>
      <c r="AZ10" s="76" t="s">
        <v>16</v>
      </c>
      <c r="BA10" s="73">
        <v>0.3923611111111111</v>
      </c>
      <c r="BB10" s="73">
        <v>0.78472222222222221</v>
      </c>
      <c r="BC10" s="76" t="s">
        <v>65</v>
      </c>
      <c r="BD10" s="73"/>
      <c r="BE10" s="73"/>
      <c r="BF10" s="76" t="s">
        <v>65</v>
      </c>
      <c r="BG10" s="42"/>
      <c r="BH10" s="36"/>
      <c r="BI10" s="28" t="s">
        <v>65</v>
      </c>
      <c r="BJ10" s="27"/>
      <c r="BK10" s="27"/>
      <c r="BL10" s="28" t="s">
        <v>65</v>
      </c>
      <c r="BM10" s="36"/>
      <c r="BN10" s="36"/>
      <c r="BO10" s="28" t="s">
        <v>16</v>
      </c>
      <c r="BP10" s="29">
        <v>0.4375</v>
      </c>
      <c r="BQ10" s="29">
        <v>0.79166666666666663</v>
      </c>
      <c r="BR10" s="28" t="s">
        <v>16</v>
      </c>
      <c r="BS10" s="29">
        <v>0.43888888888888888</v>
      </c>
      <c r="BT10" s="29">
        <v>0.79374999999999996</v>
      </c>
      <c r="BU10" s="28" t="s">
        <v>16</v>
      </c>
      <c r="BV10" s="86">
        <v>0.4236111111111111</v>
      </c>
      <c r="BW10" s="36"/>
      <c r="BX10" s="28" t="s">
        <v>55</v>
      </c>
      <c r="BY10" s="36"/>
      <c r="BZ10" s="36"/>
      <c r="CA10" s="28" t="s">
        <v>16</v>
      </c>
      <c r="CB10" s="29">
        <v>0.41319444444444442</v>
      </c>
      <c r="CC10" s="29">
        <v>0.8125</v>
      </c>
      <c r="CD10" s="28" t="s">
        <v>16</v>
      </c>
      <c r="CE10" s="27">
        <v>0.40208333333333335</v>
      </c>
      <c r="CF10" s="27">
        <v>0.70833333333333337</v>
      </c>
      <c r="CG10" s="28" t="s">
        <v>65</v>
      </c>
      <c r="CH10" s="27"/>
      <c r="CI10" s="27"/>
      <c r="CJ10" s="28" t="s">
        <v>16</v>
      </c>
      <c r="CK10" s="73">
        <v>0.40972222222222221</v>
      </c>
      <c r="CL10" s="79">
        <v>0.69097222222222221</v>
      </c>
      <c r="CM10" s="28" t="s">
        <v>16</v>
      </c>
      <c r="CN10" s="29">
        <v>0.4</v>
      </c>
      <c r="CO10" s="29">
        <v>0.75</v>
      </c>
      <c r="CP10" s="28" t="s">
        <v>16</v>
      </c>
      <c r="CQ10" s="29">
        <v>0.4236111111111111</v>
      </c>
      <c r="CR10" s="27">
        <v>0.78541666666666665</v>
      </c>
      <c r="CS10" s="28" t="s">
        <v>55</v>
      </c>
      <c r="CT10" s="29"/>
      <c r="CU10" s="29"/>
      <c r="CV10" s="30" t="s">
        <v>16</v>
      </c>
      <c r="CW10" s="31">
        <v>0.40277777777777779</v>
      </c>
      <c r="CX10" s="31">
        <v>0.76736111111111116</v>
      </c>
      <c r="CY10" s="30" t="s">
        <v>18</v>
      </c>
      <c r="CZ10" s="30" t="s">
        <v>7</v>
      </c>
      <c r="DA10" s="30" t="s">
        <v>22</v>
      </c>
      <c r="DB10" s="30" t="s">
        <v>17</v>
      </c>
      <c r="DC10" s="32">
        <f t="shared" si="0"/>
        <v>21</v>
      </c>
      <c r="DD10" s="32">
        <f t="shared" si="1"/>
        <v>5</v>
      </c>
      <c r="DE10" s="32">
        <f t="shared" si="2"/>
        <v>4</v>
      </c>
      <c r="DF10" s="32">
        <f t="shared" si="3"/>
        <v>1</v>
      </c>
      <c r="DG10" s="33">
        <f t="shared" si="4"/>
        <v>18.518518518518519</v>
      </c>
      <c r="DH10" s="34">
        <f t="shared" si="5"/>
        <v>0.7</v>
      </c>
      <c r="DI10" s="35"/>
    </row>
    <row r="11" spans="1:113" ht="35.25" customHeight="1">
      <c r="A11" s="8">
        <v>9</v>
      </c>
      <c r="B11" s="69" t="s">
        <v>38</v>
      </c>
      <c r="C11" s="5" t="s">
        <v>39</v>
      </c>
      <c r="D11" s="38" t="s">
        <v>70</v>
      </c>
      <c r="E11" s="41" t="s">
        <v>71</v>
      </c>
      <c r="F11" s="8" t="s">
        <v>40</v>
      </c>
      <c r="G11" s="5"/>
      <c r="H11" s="70">
        <v>0.39583333333333331</v>
      </c>
      <c r="I11" s="70">
        <v>0.77083333333333337</v>
      </c>
      <c r="J11" s="71" t="s">
        <v>16</v>
      </c>
      <c r="K11" s="72">
        <v>0.41666666666666669</v>
      </c>
      <c r="L11" s="72">
        <v>0.2326388888888889</v>
      </c>
      <c r="M11" s="71" t="s">
        <v>16</v>
      </c>
      <c r="N11" s="72">
        <v>0.39027777777777778</v>
      </c>
      <c r="O11" s="73">
        <v>0.67083333333333328</v>
      </c>
      <c r="P11" s="71" t="s">
        <v>18</v>
      </c>
      <c r="Q11" s="109">
        <v>0.39930555555555558</v>
      </c>
      <c r="R11" s="110">
        <v>0.79513888888888884</v>
      </c>
      <c r="S11" s="71" t="s">
        <v>16</v>
      </c>
      <c r="T11" s="72">
        <v>0.42777777777777776</v>
      </c>
      <c r="U11" s="72">
        <v>0.78819444444444442</v>
      </c>
      <c r="V11" s="71" t="s">
        <v>18</v>
      </c>
      <c r="W11" s="75">
        <v>0.42569444444444443</v>
      </c>
      <c r="X11" s="75">
        <v>0.70486111111111116</v>
      </c>
      <c r="Y11" s="71" t="s">
        <v>16</v>
      </c>
      <c r="Z11" s="72">
        <v>0.42916666666666664</v>
      </c>
      <c r="AA11" s="72">
        <v>0.81041666666666667</v>
      </c>
      <c r="AB11" s="76" t="s">
        <v>16</v>
      </c>
      <c r="AC11" s="73">
        <v>0.39166666666666666</v>
      </c>
      <c r="AD11" s="73">
        <v>0.77083333333333337</v>
      </c>
      <c r="AE11" s="76" t="s">
        <v>16</v>
      </c>
      <c r="AF11" s="73">
        <v>0.40972222222222221</v>
      </c>
      <c r="AG11" s="73">
        <v>0.76041666666666663</v>
      </c>
      <c r="AH11" s="76" t="s">
        <v>16</v>
      </c>
      <c r="AI11" s="73">
        <v>0.4236111111111111</v>
      </c>
      <c r="AJ11" s="73">
        <v>0.25416666666666665</v>
      </c>
      <c r="AK11" s="77" t="s">
        <v>16</v>
      </c>
      <c r="AL11" s="78">
        <v>0.40972222222222221</v>
      </c>
      <c r="AM11" s="79">
        <v>0.74722222222222223</v>
      </c>
      <c r="AN11" s="76" t="s">
        <v>16</v>
      </c>
      <c r="AO11" s="73">
        <v>0.4236111111111111</v>
      </c>
      <c r="AP11" s="73">
        <v>0.75416666666666665</v>
      </c>
      <c r="AQ11" s="76" t="s">
        <v>16</v>
      </c>
      <c r="AR11" s="79">
        <v>0.4236111111111111</v>
      </c>
      <c r="AS11" s="79">
        <v>0.76388888888888884</v>
      </c>
      <c r="AT11" s="76" t="s">
        <v>16</v>
      </c>
      <c r="AU11" s="73">
        <v>0.40277777777777779</v>
      </c>
      <c r="AV11" s="73">
        <v>0.7583333333333333</v>
      </c>
      <c r="AW11" s="76" t="s">
        <v>16</v>
      </c>
      <c r="AX11" s="79">
        <v>0.37847222222222221</v>
      </c>
      <c r="AY11" s="73">
        <v>0.76736111111111116</v>
      </c>
      <c r="AZ11" s="76" t="s">
        <v>16</v>
      </c>
      <c r="BA11" s="73">
        <v>0.4152777777777778</v>
      </c>
      <c r="BB11" s="73">
        <v>0.73472222222222228</v>
      </c>
      <c r="BC11" s="76" t="s">
        <v>16</v>
      </c>
      <c r="BD11" s="73">
        <v>0.34444444444444444</v>
      </c>
      <c r="BE11" s="79">
        <v>0.63541666666666663</v>
      </c>
      <c r="BF11" s="76" t="s">
        <v>17</v>
      </c>
      <c r="BG11" s="42"/>
      <c r="BH11" s="36"/>
      <c r="BI11" s="28" t="s">
        <v>16</v>
      </c>
      <c r="BJ11" s="27">
        <v>0.40208333333333335</v>
      </c>
      <c r="BK11" s="27">
        <v>0.75208333333333333</v>
      </c>
      <c r="BL11" s="28" t="s">
        <v>16</v>
      </c>
      <c r="BM11" s="29">
        <v>0.40277777777777779</v>
      </c>
      <c r="BN11" s="28" t="s">
        <v>98</v>
      </c>
      <c r="BO11" s="28" t="s">
        <v>16</v>
      </c>
      <c r="BP11" s="29">
        <v>0.58333333333333337</v>
      </c>
      <c r="BQ11" s="29">
        <v>0.88541666666666663</v>
      </c>
      <c r="BR11" s="28" t="s">
        <v>16</v>
      </c>
      <c r="BS11" s="29">
        <v>0.40763888888888888</v>
      </c>
      <c r="BT11" s="29">
        <v>0.75</v>
      </c>
      <c r="BU11" s="28" t="s">
        <v>16</v>
      </c>
      <c r="BV11" s="86">
        <v>0.4236111111111111</v>
      </c>
      <c r="BW11" s="29">
        <v>0.74097222222222225</v>
      </c>
      <c r="BX11" s="28" t="s">
        <v>16</v>
      </c>
      <c r="BY11" s="29">
        <v>0.41736111111111113</v>
      </c>
      <c r="BZ11" s="29">
        <v>0.83333333333333337</v>
      </c>
      <c r="CA11" s="28" t="s">
        <v>16</v>
      </c>
      <c r="CB11" s="29">
        <v>0.40625</v>
      </c>
      <c r="CC11" s="29">
        <v>0.77500000000000002</v>
      </c>
      <c r="CD11" s="28" t="s">
        <v>16</v>
      </c>
      <c r="CE11" s="27">
        <v>0.40972222222222221</v>
      </c>
      <c r="CF11" s="27">
        <v>0.76388888888888884</v>
      </c>
      <c r="CG11" s="28" t="s">
        <v>16</v>
      </c>
      <c r="CH11" s="27">
        <v>0.41666666666666669</v>
      </c>
      <c r="CI11" s="27">
        <v>0.74305555555555558</v>
      </c>
      <c r="CJ11" s="28" t="s">
        <v>16</v>
      </c>
      <c r="CK11" s="73">
        <v>0.39166666666666666</v>
      </c>
      <c r="CL11" s="73">
        <v>0.77083333333333337</v>
      </c>
      <c r="CM11" s="28" t="s">
        <v>16</v>
      </c>
      <c r="CN11" s="29">
        <v>0.41666666666666669</v>
      </c>
      <c r="CO11" s="29">
        <v>0.7583333333333333</v>
      </c>
      <c r="CP11" s="28" t="s">
        <v>16</v>
      </c>
      <c r="CQ11" s="27">
        <v>0.40625</v>
      </c>
      <c r="CR11" s="27">
        <v>0.77083333333333337</v>
      </c>
      <c r="CS11" s="28" t="s">
        <v>55</v>
      </c>
      <c r="CT11" s="29"/>
      <c r="CU11" s="29"/>
      <c r="CV11" s="30" t="s">
        <v>16</v>
      </c>
      <c r="CW11" s="31">
        <v>0.3576388888888889</v>
      </c>
      <c r="CX11" s="31">
        <v>0.75</v>
      </c>
      <c r="CY11" s="30" t="s">
        <v>18</v>
      </c>
      <c r="CZ11" s="30" t="s">
        <v>7</v>
      </c>
      <c r="DA11" s="30" t="s">
        <v>22</v>
      </c>
      <c r="DB11" s="30" t="s">
        <v>17</v>
      </c>
      <c r="DC11" s="32">
        <f t="shared" si="0"/>
        <v>29</v>
      </c>
      <c r="DD11" s="32">
        <f t="shared" si="1"/>
        <v>0</v>
      </c>
      <c r="DE11" s="32">
        <f t="shared" si="2"/>
        <v>1</v>
      </c>
      <c r="DF11" s="32">
        <f t="shared" si="3"/>
        <v>1</v>
      </c>
      <c r="DG11" s="33">
        <f t="shared" si="4"/>
        <v>0</v>
      </c>
      <c r="DH11" s="34">
        <f t="shared" si="5"/>
        <v>0.96666666666666667</v>
      </c>
      <c r="DI11" s="35"/>
    </row>
    <row r="12" spans="1:113" ht="35.25" customHeight="1">
      <c r="A12" s="8">
        <v>10</v>
      </c>
      <c r="B12" s="84" t="s">
        <v>72</v>
      </c>
      <c r="C12" s="5" t="s">
        <v>20</v>
      </c>
      <c r="D12" s="38" t="s">
        <v>73</v>
      </c>
      <c r="E12" s="41" t="s">
        <v>74</v>
      </c>
      <c r="F12" s="8" t="s">
        <v>41</v>
      </c>
      <c r="G12" s="5"/>
      <c r="H12" s="70">
        <v>0.39583333333333331</v>
      </c>
      <c r="I12" s="70">
        <v>0.77083333333333337</v>
      </c>
      <c r="J12" s="71" t="s">
        <v>16</v>
      </c>
      <c r="K12" s="72">
        <v>0.39583333333333331</v>
      </c>
      <c r="L12" s="72">
        <v>0.27430555555555558</v>
      </c>
      <c r="M12" s="71" t="s">
        <v>18</v>
      </c>
      <c r="N12" s="72">
        <v>0.37986111111111109</v>
      </c>
      <c r="O12" s="73">
        <v>0.67083333333333328</v>
      </c>
      <c r="P12" s="71" t="s">
        <v>16</v>
      </c>
      <c r="Q12" s="72">
        <v>0.38472222222222224</v>
      </c>
      <c r="R12" s="72">
        <v>0.21180555555555555</v>
      </c>
      <c r="S12" s="71" t="s">
        <v>16</v>
      </c>
      <c r="T12" s="72">
        <v>0.35416666666666669</v>
      </c>
      <c r="U12" s="72">
        <v>0.76041666666666663</v>
      </c>
      <c r="V12" s="71" t="s">
        <v>18</v>
      </c>
      <c r="W12" s="72">
        <v>0.3576388888888889</v>
      </c>
      <c r="X12" s="72">
        <v>0.80208333333333337</v>
      </c>
      <c r="Y12" s="71" t="s">
        <v>55</v>
      </c>
      <c r="Z12" s="72">
        <v>0.36319444444444443</v>
      </c>
      <c r="AA12" s="72">
        <v>0.74305555555555558</v>
      </c>
      <c r="AB12" s="76" t="s">
        <v>16</v>
      </c>
      <c r="AC12" s="73">
        <v>0.38055555555555554</v>
      </c>
      <c r="AD12" s="73">
        <v>0.73611111111111116</v>
      </c>
      <c r="AE12" s="76" t="s">
        <v>16</v>
      </c>
      <c r="AF12" s="73">
        <v>0.39027777777777778</v>
      </c>
      <c r="AG12" s="73">
        <v>0.72569444444444442</v>
      </c>
      <c r="AH12" s="76" t="s">
        <v>16</v>
      </c>
      <c r="AI12" s="79">
        <v>0.39930555555555558</v>
      </c>
      <c r="AJ12" s="79">
        <v>0.66319444444444442</v>
      </c>
      <c r="AK12" s="77" t="s">
        <v>16</v>
      </c>
      <c r="AL12" s="78">
        <v>0.40833333333333333</v>
      </c>
      <c r="AM12" s="79">
        <v>0.76944444444444449</v>
      </c>
      <c r="AN12" s="76" t="s">
        <v>16</v>
      </c>
      <c r="AO12" s="79">
        <v>0.38194444444444442</v>
      </c>
      <c r="AP12" s="73">
        <v>0.76736111111111116</v>
      </c>
      <c r="AQ12" s="76" t="s">
        <v>16</v>
      </c>
      <c r="AR12" s="111">
        <v>0.38541666666666669</v>
      </c>
      <c r="AS12" s="79">
        <v>0.78611111111111109</v>
      </c>
      <c r="AT12" s="76" t="s">
        <v>55</v>
      </c>
      <c r="AU12" s="76"/>
      <c r="AV12" s="73"/>
      <c r="AW12" s="76" t="s">
        <v>16</v>
      </c>
      <c r="AX12" s="79">
        <v>0.35902777777777778</v>
      </c>
      <c r="AY12" s="79">
        <v>0.76041666666666663</v>
      </c>
      <c r="AZ12" s="76" t="s">
        <v>16</v>
      </c>
      <c r="BA12" s="79">
        <v>0.3923611111111111</v>
      </c>
      <c r="BB12" s="79">
        <v>0.78472222222222221</v>
      </c>
      <c r="BC12" s="76" t="s">
        <v>16</v>
      </c>
      <c r="BD12" s="79">
        <v>0.39930555555555558</v>
      </c>
      <c r="BE12" s="79">
        <v>0.76041666666666663</v>
      </c>
      <c r="BF12" s="76" t="s">
        <v>16</v>
      </c>
      <c r="BG12" s="25">
        <v>0.3888888888888889</v>
      </c>
      <c r="BH12" s="27">
        <v>0.77569444444444446</v>
      </c>
      <c r="BI12" s="28" t="s">
        <v>16</v>
      </c>
      <c r="BJ12" s="27">
        <v>0.41111111111111109</v>
      </c>
      <c r="BK12" s="27">
        <v>0.78402777777777777</v>
      </c>
      <c r="BL12" s="28" t="s">
        <v>16</v>
      </c>
      <c r="BM12" s="29">
        <v>0.41666666666666669</v>
      </c>
      <c r="BN12" s="29">
        <v>0.79861111111111116</v>
      </c>
      <c r="BO12" s="28" t="s">
        <v>55</v>
      </c>
      <c r="BP12" s="29"/>
      <c r="BQ12" s="36"/>
      <c r="BR12" s="28" t="s">
        <v>16</v>
      </c>
      <c r="BS12" s="29">
        <v>0.40972222222222221</v>
      </c>
      <c r="BT12" s="29">
        <v>0.79166666666666663</v>
      </c>
      <c r="BU12" s="28" t="s">
        <v>16</v>
      </c>
      <c r="BV12" s="29">
        <v>0.41666666666666669</v>
      </c>
      <c r="BW12" s="36"/>
      <c r="BX12" s="28" t="s">
        <v>16</v>
      </c>
      <c r="BY12" s="29">
        <v>0.39583333333333331</v>
      </c>
      <c r="BZ12" s="29">
        <v>0.77777777777777779</v>
      </c>
      <c r="CA12" s="28" t="s">
        <v>16</v>
      </c>
      <c r="CB12" s="27">
        <v>0.39583333333333331</v>
      </c>
      <c r="CC12" s="27">
        <v>0.8125</v>
      </c>
      <c r="CD12" s="28" t="s">
        <v>16</v>
      </c>
      <c r="CE12" s="27">
        <v>0.40694444444444444</v>
      </c>
      <c r="CF12" s="27">
        <v>0.77777777777777779</v>
      </c>
      <c r="CG12" s="28" t="s">
        <v>16</v>
      </c>
      <c r="CH12" s="27">
        <v>0.39583333333333331</v>
      </c>
      <c r="CI12" s="27">
        <v>0.80833333333333335</v>
      </c>
      <c r="CJ12" s="28" t="s">
        <v>55</v>
      </c>
      <c r="CK12" s="73"/>
      <c r="CL12" s="73"/>
      <c r="CM12" s="28" t="s">
        <v>16</v>
      </c>
      <c r="CN12" s="29">
        <v>0.40208333333333335</v>
      </c>
      <c r="CO12" s="29">
        <v>0.75</v>
      </c>
      <c r="CP12" s="28" t="s">
        <v>16</v>
      </c>
      <c r="CQ12" s="27">
        <v>0.40416666666666667</v>
      </c>
      <c r="CR12" s="27">
        <v>0.76041666666666663</v>
      </c>
      <c r="CS12" s="28" t="s">
        <v>16</v>
      </c>
      <c r="CT12" s="29">
        <v>0.375</v>
      </c>
      <c r="CU12" s="29">
        <v>0.75</v>
      </c>
      <c r="CV12" s="30" t="s">
        <v>16</v>
      </c>
      <c r="CW12" s="31">
        <v>0.40347222222222223</v>
      </c>
      <c r="CX12" s="31">
        <v>0.75</v>
      </c>
      <c r="CY12" s="30" t="s">
        <v>18</v>
      </c>
      <c r="CZ12" s="30" t="s">
        <v>7</v>
      </c>
      <c r="DA12" s="30" t="s">
        <v>22</v>
      </c>
      <c r="DB12" s="30" t="s">
        <v>17</v>
      </c>
      <c r="DC12" s="32">
        <f t="shared" si="0"/>
        <v>27</v>
      </c>
      <c r="DD12" s="32">
        <f t="shared" si="1"/>
        <v>0</v>
      </c>
      <c r="DE12" s="32">
        <f t="shared" si="2"/>
        <v>4</v>
      </c>
      <c r="DF12" s="32">
        <f t="shared" si="3"/>
        <v>0</v>
      </c>
      <c r="DG12" s="33">
        <f t="shared" si="4"/>
        <v>0</v>
      </c>
      <c r="DH12" s="34">
        <f t="shared" si="5"/>
        <v>0.87096774193548387</v>
      </c>
      <c r="DI12" s="35"/>
    </row>
    <row r="13" spans="1:113" ht="35.25" customHeight="1">
      <c r="A13" s="8">
        <v>11</v>
      </c>
      <c r="B13" s="69" t="s">
        <v>42</v>
      </c>
      <c r="C13" s="5" t="s">
        <v>14</v>
      </c>
      <c r="D13" s="38" t="s">
        <v>99</v>
      </c>
      <c r="E13" s="39" t="s">
        <v>100</v>
      </c>
      <c r="F13" s="8" t="s">
        <v>43</v>
      </c>
      <c r="G13" s="5"/>
      <c r="H13" s="70">
        <v>0.39583333333333331</v>
      </c>
      <c r="I13" s="70">
        <v>0.77083333333333337</v>
      </c>
      <c r="J13" s="71" t="s">
        <v>17</v>
      </c>
      <c r="K13" s="72"/>
      <c r="L13" s="72"/>
      <c r="M13" s="71" t="s">
        <v>18</v>
      </c>
      <c r="N13" s="72">
        <v>0.38680555555555557</v>
      </c>
      <c r="O13" s="73">
        <v>0.90069444444444446</v>
      </c>
      <c r="P13" s="71" t="s">
        <v>18</v>
      </c>
      <c r="Q13" s="72">
        <v>0.41666666666666669</v>
      </c>
      <c r="R13" s="75">
        <v>0.70833333333333337</v>
      </c>
      <c r="S13" s="71" t="s">
        <v>55</v>
      </c>
      <c r="T13" s="72"/>
      <c r="U13" s="72"/>
      <c r="V13" s="71" t="s">
        <v>18</v>
      </c>
      <c r="W13" s="75">
        <v>0.36249999999999999</v>
      </c>
      <c r="X13" s="72">
        <v>0.8125</v>
      </c>
      <c r="Y13" s="71" t="s">
        <v>16</v>
      </c>
      <c r="Z13" s="75">
        <v>0.34166666666666667</v>
      </c>
      <c r="AA13" s="75">
        <v>0.625</v>
      </c>
      <c r="AB13" s="76" t="s">
        <v>16</v>
      </c>
      <c r="AC13" s="73">
        <v>0.3923611111111111</v>
      </c>
      <c r="AD13" s="73">
        <v>0.77777777777777779</v>
      </c>
      <c r="AE13" s="76" t="s">
        <v>16</v>
      </c>
      <c r="AF13" s="73">
        <v>0.3576388888888889</v>
      </c>
      <c r="AG13" s="73">
        <v>0.73124999999999996</v>
      </c>
      <c r="AH13" s="76" t="s">
        <v>16</v>
      </c>
      <c r="AI13" s="73">
        <v>0.36458333333333331</v>
      </c>
      <c r="AJ13" s="79">
        <v>0.74583333333333335</v>
      </c>
      <c r="AK13" s="77" t="s">
        <v>16</v>
      </c>
      <c r="AL13" s="78">
        <v>0.35416666666666669</v>
      </c>
      <c r="AM13" s="79">
        <v>0.75</v>
      </c>
      <c r="AN13" s="76" t="s">
        <v>55</v>
      </c>
      <c r="AO13" s="73"/>
      <c r="AP13" s="73"/>
      <c r="AQ13" s="76" t="s">
        <v>16</v>
      </c>
      <c r="AR13" s="76" t="s">
        <v>101</v>
      </c>
      <c r="AS13" s="73">
        <v>0.73263888888888884</v>
      </c>
      <c r="AT13" s="76" t="s">
        <v>16</v>
      </c>
      <c r="AU13" s="73">
        <v>0.34027777777777779</v>
      </c>
      <c r="AV13" s="73">
        <v>0.72986111111111107</v>
      </c>
      <c r="AW13" s="76" t="s">
        <v>16</v>
      </c>
      <c r="AX13" s="73">
        <v>0.33055555555555555</v>
      </c>
      <c r="AY13" s="73">
        <v>0.78680555555555554</v>
      </c>
      <c r="AZ13" s="76" t="s">
        <v>16</v>
      </c>
      <c r="BA13" s="73">
        <v>0.375</v>
      </c>
      <c r="BB13" s="73">
        <v>0.76111111111111107</v>
      </c>
      <c r="BC13" s="76" t="s">
        <v>16</v>
      </c>
      <c r="BD13" s="73">
        <v>0.34375</v>
      </c>
      <c r="BE13" s="73">
        <v>0.73055555555555551</v>
      </c>
      <c r="BF13" s="76" t="s">
        <v>16</v>
      </c>
      <c r="BG13" s="25">
        <v>0.37152777777777779</v>
      </c>
      <c r="BH13" s="27">
        <v>0.76041666666666663</v>
      </c>
      <c r="BI13" s="28" t="s">
        <v>55</v>
      </c>
      <c r="BJ13" s="27"/>
      <c r="BK13" s="28"/>
      <c r="BL13" s="28" t="s">
        <v>16</v>
      </c>
      <c r="BM13" s="29">
        <v>0.33333333333333331</v>
      </c>
      <c r="BN13" s="29">
        <v>0.75694444444444442</v>
      </c>
      <c r="BO13" s="28" t="s">
        <v>16</v>
      </c>
      <c r="BP13" s="29">
        <v>0.34722222222222221</v>
      </c>
      <c r="BQ13" s="29">
        <v>0.79166666666666663</v>
      </c>
      <c r="BR13" s="28" t="s">
        <v>16</v>
      </c>
      <c r="BS13" s="29">
        <v>0.34375</v>
      </c>
      <c r="BT13" s="29">
        <v>0.73958333333333337</v>
      </c>
      <c r="BU13" s="28" t="s">
        <v>16</v>
      </c>
      <c r="BV13" s="29">
        <v>0.33333333333333331</v>
      </c>
      <c r="BW13" s="36"/>
      <c r="BX13" s="28" t="s">
        <v>16</v>
      </c>
      <c r="BY13" s="29">
        <v>0.35069444444444442</v>
      </c>
      <c r="BZ13" s="29">
        <v>0.7583333333333333</v>
      </c>
      <c r="CA13" s="28" t="s">
        <v>16</v>
      </c>
      <c r="CB13" s="29">
        <v>0.33333333333333331</v>
      </c>
      <c r="CC13" s="29">
        <v>0.73124999999999996</v>
      </c>
      <c r="CD13" s="28" t="s">
        <v>55</v>
      </c>
      <c r="CE13" s="27"/>
      <c r="CF13" s="27"/>
      <c r="CG13" s="28" t="s">
        <v>16</v>
      </c>
      <c r="CH13" s="29">
        <v>0.41666666666666669</v>
      </c>
      <c r="CI13" s="29">
        <v>0.79861111111111116</v>
      </c>
      <c r="CJ13" s="28" t="s">
        <v>16</v>
      </c>
      <c r="CK13" s="73">
        <v>0.3923611111111111</v>
      </c>
      <c r="CL13" s="73">
        <v>0.77777777777777779</v>
      </c>
      <c r="CM13" s="28" t="s">
        <v>16</v>
      </c>
      <c r="CN13" s="29">
        <v>0.35555555555555557</v>
      </c>
      <c r="CO13" s="29">
        <v>0.75</v>
      </c>
      <c r="CP13" s="28" t="s">
        <v>16</v>
      </c>
      <c r="CQ13" s="27">
        <v>0.33333333333333331</v>
      </c>
      <c r="CR13" s="27">
        <v>0.70833333333333337</v>
      </c>
      <c r="CS13" s="28" t="s">
        <v>64</v>
      </c>
      <c r="CT13" s="29"/>
      <c r="CU13" s="29"/>
      <c r="CV13" s="30" t="s">
        <v>64</v>
      </c>
      <c r="CW13" s="37"/>
      <c r="CX13" s="37"/>
      <c r="CY13" s="30" t="s">
        <v>18</v>
      </c>
      <c r="CZ13" s="30" t="s">
        <v>7</v>
      </c>
      <c r="DA13" s="30" t="s">
        <v>22</v>
      </c>
      <c r="DB13" s="30" t="s">
        <v>17</v>
      </c>
      <c r="DC13" s="32">
        <f t="shared" si="0"/>
        <v>24</v>
      </c>
      <c r="DD13" s="32">
        <f t="shared" si="1"/>
        <v>0</v>
      </c>
      <c r="DE13" s="32">
        <f t="shared" si="2"/>
        <v>4</v>
      </c>
      <c r="DF13" s="32">
        <f t="shared" si="3"/>
        <v>3</v>
      </c>
      <c r="DG13" s="33">
        <f t="shared" si="4"/>
        <v>0</v>
      </c>
      <c r="DH13" s="34">
        <f t="shared" si="5"/>
        <v>0.8571428571428571</v>
      </c>
      <c r="DI13" s="35"/>
    </row>
    <row r="14" spans="1:113" ht="35.25" customHeight="1">
      <c r="A14" s="8">
        <v>12</v>
      </c>
      <c r="B14" s="112" t="s">
        <v>75</v>
      </c>
      <c r="C14" s="8" t="s">
        <v>39</v>
      </c>
      <c r="D14" s="23" t="s">
        <v>76</v>
      </c>
      <c r="E14" s="41" t="s">
        <v>77</v>
      </c>
      <c r="F14" s="113" t="s">
        <v>78</v>
      </c>
      <c r="G14" s="5"/>
      <c r="H14" s="70">
        <v>0.39583333333333331</v>
      </c>
      <c r="I14" s="70">
        <v>0.77083333333333337</v>
      </c>
      <c r="J14" s="71" t="s">
        <v>16</v>
      </c>
      <c r="K14" s="72">
        <v>0.44583333333333336</v>
      </c>
      <c r="L14" s="72">
        <v>0.76527777777777772</v>
      </c>
      <c r="M14" s="71" t="s">
        <v>22</v>
      </c>
      <c r="N14" s="72"/>
      <c r="O14" s="73"/>
      <c r="P14" s="71" t="s">
        <v>18</v>
      </c>
      <c r="Q14" s="72">
        <v>0.41805555555555557</v>
      </c>
      <c r="R14" s="72">
        <v>0.7944444444444444</v>
      </c>
      <c r="S14" s="71" t="s">
        <v>16</v>
      </c>
      <c r="T14" s="72">
        <v>0.37013888888888891</v>
      </c>
      <c r="U14" s="72">
        <v>0.75277777777777777</v>
      </c>
      <c r="V14" s="71" t="s">
        <v>18</v>
      </c>
      <c r="W14" s="75">
        <v>0.3611111111111111</v>
      </c>
      <c r="X14" s="75">
        <v>0.81944444444444442</v>
      </c>
      <c r="Y14" s="71" t="s">
        <v>64</v>
      </c>
      <c r="Z14" s="72"/>
      <c r="AA14" s="72"/>
      <c r="AB14" s="76" t="s">
        <v>16</v>
      </c>
      <c r="AC14" s="73">
        <v>0.39791666666666664</v>
      </c>
      <c r="AD14" s="79">
        <v>0.7680555555555556</v>
      </c>
      <c r="AE14" s="76" t="s">
        <v>16</v>
      </c>
      <c r="AF14" s="73">
        <v>0.38263888888888886</v>
      </c>
      <c r="AG14" s="73">
        <v>0.76597222222222228</v>
      </c>
      <c r="AH14" s="76" t="s">
        <v>16</v>
      </c>
      <c r="AI14" s="73">
        <v>0.50763888888888886</v>
      </c>
      <c r="AJ14" s="73">
        <v>0.83402777777777781</v>
      </c>
      <c r="AK14" s="77" t="s">
        <v>16</v>
      </c>
      <c r="AL14" s="78">
        <v>0.40555555555555556</v>
      </c>
      <c r="AM14" s="79">
        <v>0.77777777777777779</v>
      </c>
      <c r="AN14" s="76" t="s">
        <v>16</v>
      </c>
      <c r="AO14" s="73">
        <v>0.47847222222222224</v>
      </c>
      <c r="AP14" s="73">
        <v>0.75</v>
      </c>
      <c r="AQ14" s="76" t="s">
        <v>17</v>
      </c>
      <c r="AR14" s="81"/>
      <c r="AS14" s="81"/>
      <c r="AT14" s="76" t="s">
        <v>16</v>
      </c>
      <c r="AU14" s="73">
        <v>0.39513888888888887</v>
      </c>
      <c r="AV14" s="73">
        <v>0.82152777777777775</v>
      </c>
      <c r="AW14" s="76" t="s">
        <v>16</v>
      </c>
      <c r="AX14" s="73">
        <v>0.40972222222222221</v>
      </c>
      <c r="AY14" s="73">
        <v>0.78333333333333333</v>
      </c>
      <c r="AZ14" s="76" t="s">
        <v>16</v>
      </c>
      <c r="BA14" s="73">
        <v>0.4201388888888889</v>
      </c>
      <c r="BB14" s="73">
        <v>0.80625000000000002</v>
      </c>
      <c r="BC14" s="76" t="s">
        <v>16</v>
      </c>
      <c r="BD14" s="73">
        <v>0.43402777777777779</v>
      </c>
      <c r="BE14" s="73">
        <v>0.79166666666666663</v>
      </c>
      <c r="BF14" s="76" t="s">
        <v>16</v>
      </c>
      <c r="BG14" s="26">
        <v>0.41666666666666669</v>
      </c>
      <c r="BH14" s="27">
        <v>0.75555555555555554</v>
      </c>
      <c r="BI14" s="28" t="s">
        <v>16</v>
      </c>
      <c r="BJ14" s="27">
        <v>0.33333333333333331</v>
      </c>
      <c r="BK14" s="29">
        <v>0.66805555555555551</v>
      </c>
      <c r="BL14" s="28" t="s">
        <v>16</v>
      </c>
      <c r="BM14" s="29">
        <v>0.41666666666666669</v>
      </c>
      <c r="BN14" s="29">
        <v>0.7993055555555556</v>
      </c>
      <c r="BO14" s="28" t="s">
        <v>16</v>
      </c>
      <c r="BP14" s="29">
        <v>0.45833333333333331</v>
      </c>
      <c r="BQ14" s="29">
        <v>0.81597222222222221</v>
      </c>
      <c r="BR14" s="28" t="s">
        <v>16</v>
      </c>
      <c r="BS14" s="29">
        <v>0.45833333333333331</v>
      </c>
      <c r="BT14" s="29">
        <v>0.83333333333333337</v>
      </c>
      <c r="BU14" s="28" t="s">
        <v>16</v>
      </c>
      <c r="BV14" s="29">
        <v>0.4375</v>
      </c>
      <c r="BW14" s="29">
        <v>0.67291666666666672</v>
      </c>
      <c r="BX14" s="28" t="s">
        <v>55</v>
      </c>
      <c r="BY14" s="36"/>
      <c r="BZ14" s="36"/>
      <c r="CA14" s="28" t="s">
        <v>16</v>
      </c>
      <c r="CB14" s="29">
        <v>0.40486111111111112</v>
      </c>
      <c r="CC14" s="29">
        <v>0.83333333333333337</v>
      </c>
      <c r="CD14" s="28" t="s">
        <v>16</v>
      </c>
      <c r="CE14" s="27">
        <v>0.4375</v>
      </c>
      <c r="CF14" s="27">
        <v>0.79166666666666663</v>
      </c>
      <c r="CG14" s="28" t="s">
        <v>16</v>
      </c>
      <c r="CH14" s="27">
        <v>0.40069444444444446</v>
      </c>
      <c r="CI14" s="27">
        <v>0.8569444444444444</v>
      </c>
      <c r="CJ14" s="28" t="s">
        <v>16</v>
      </c>
      <c r="CK14" s="73">
        <v>0.39791666666666664</v>
      </c>
      <c r="CL14" s="79">
        <v>0.7680555555555556</v>
      </c>
      <c r="CM14" s="28" t="s">
        <v>16</v>
      </c>
      <c r="CN14" s="29">
        <v>0.44930555555555557</v>
      </c>
      <c r="CO14" s="29">
        <v>0.83333333333333337</v>
      </c>
      <c r="CP14" s="28" t="s">
        <v>16</v>
      </c>
      <c r="CQ14" s="43">
        <v>0.45347222222222222</v>
      </c>
      <c r="CR14" s="43">
        <v>0.83333333333333337</v>
      </c>
      <c r="CS14" s="28" t="s">
        <v>55</v>
      </c>
      <c r="CT14" s="29"/>
      <c r="CU14" s="29"/>
      <c r="CV14" s="30" t="s">
        <v>16</v>
      </c>
      <c r="CW14" s="31">
        <v>0.40902777777777777</v>
      </c>
      <c r="CX14" s="31">
        <v>0.83333333333333337</v>
      </c>
      <c r="CY14" s="30" t="s">
        <v>18</v>
      </c>
      <c r="CZ14" s="30" t="s">
        <v>7</v>
      </c>
      <c r="DA14" s="30" t="s">
        <v>22</v>
      </c>
      <c r="DB14" s="30" t="s">
        <v>17</v>
      </c>
      <c r="DC14" s="32">
        <f t="shared" si="0"/>
        <v>26</v>
      </c>
      <c r="DD14" s="32">
        <f t="shared" si="1"/>
        <v>0</v>
      </c>
      <c r="DE14" s="32">
        <f t="shared" si="2"/>
        <v>3</v>
      </c>
      <c r="DF14" s="32">
        <f t="shared" si="3"/>
        <v>2</v>
      </c>
      <c r="DG14" s="33">
        <f t="shared" si="4"/>
        <v>0</v>
      </c>
      <c r="DH14" s="34">
        <f t="shared" si="5"/>
        <v>0.89655172413793105</v>
      </c>
      <c r="DI14" s="35"/>
    </row>
    <row r="15" spans="1:113" ht="35.25" customHeight="1">
      <c r="A15" s="8">
        <v>13</v>
      </c>
      <c r="B15" s="112" t="s">
        <v>79</v>
      </c>
      <c r="C15" s="8" t="s">
        <v>91</v>
      </c>
      <c r="D15" s="38" t="s">
        <v>80</v>
      </c>
      <c r="E15" s="39" t="s">
        <v>81</v>
      </c>
      <c r="F15" s="8" t="s">
        <v>82</v>
      </c>
      <c r="G15" s="5"/>
      <c r="H15" s="70">
        <v>0.39583333333333331</v>
      </c>
      <c r="I15" s="70">
        <v>0.77083333333333337</v>
      </c>
      <c r="J15" s="71" t="s">
        <v>16</v>
      </c>
      <c r="K15" s="72">
        <v>0.4375</v>
      </c>
      <c r="L15" s="72">
        <v>0.2326388888888889</v>
      </c>
      <c r="M15" s="71" t="s">
        <v>18</v>
      </c>
      <c r="N15" s="72">
        <v>0.54166666666666663</v>
      </c>
      <c r="O15" s="73">
        <v>0.77777777777777779</v>
      </c>
      <c r="P15" s="71" t="s">
        <v>18</v>
      </c>
      <c r="Q15" s="72">
        <v>0.37152777777777779</v>
      </c>
      <c r="R15" s="72">
        <v>0.69861111111111107</v>
      </c>
      <c r="S15" s="71" t="s">
        <v>16</v>
      </c>
      <c r="T15" s="72">
        <v>0.35416666666666669</v>
      </c>
      <c r="U15" s="72">
        <v>0.76041666666666663</v>
      </c>
      <c r="V15" s="71" t="s">
        <v>18</v>
      </c>
      <c r="W15" s="75">
        <v>0.34652777777777777</v>
      </c>
      <c r="X15" s="75">
        <v>0.6875</v>
      </c>
      <c r="Y15" s="71" t="s">
        <v>16</v>
      </c>
      <c r="Z15" s="72">
        <v>0.41666666666666669</v>
      </c>
      <c r="AA15" s="72">
        <v>0.72916666666666663</v>
      </c>
      <c r="AB15" s="76" t="s">
        <v>16</v>
      </c>
      <c r="AC15" s="73">
        <v>0.36805555555555558</v>
      </c>
      <c r="AD15" s="73">
        <v>0.70902777777777781</v>
      </c>
      <c r="AE15" s="76" t="s">
        <v>16</v>
      </c>
      <c r="AF15" s="73">
        <v>0.44236111111111109</v>
      </c>
      <c r="AG15" s="73">
        <v>0.7631944444444444</v>
      </c>
      <c r="AH15" s="76" t="s">
        <v>55</v>
      </c>
      <c r="AI15" s="73"/>
      <c r="AJ15" s="73"/>
      <c r="AK15" s="88" t="s">
        <v>64</v>
      </c>
      <c r="AL15" s="114"/>
      <c r="AM15" s="76"/>
      <c r="AN15" s="76" t="s">
        <v>16</v>
      </c>
      <c r="AO15" s="79">
        <v>0.43055555555555558</v>
      </c>
      <c r="AP15" s="79">
        <v>0.75972222222222219</v>
      </c>
      <c r="AQ15" s="76" t="s">
        <v>16</v>
      </c>
      <c r="AR15" s="79">
        <v>0.43055555555555558</v>
      </c>
      <c r="AS15" s="79">
        <v>0.76597222222222228</v>
      </c>
      <c r="AT15" s="76" t="s">
        <v>16</v>
      </c>
      <c r="AU15" s="79">
        <v>0.4236111111111111</v>
      </c>
      <c r="AV15" s="115">
        <v>0.7631944444444444</v>
      </c>
      <c r="AW15" s="76" t="s">
        <v>16</v>
      </c>
      <c r="AX15" s="73">
        <v>0.40625</v>
      </c>
      <c r="AY15" s="79">
        <v>0.76111111111111107</v>
      </c>
      <c r="AZ15" s="76" t="s">
        <v>16</v>
      </c>
      <c r="BA15" s="79">
        <v>0.40277777777777779</v>
      </c>
      <c r="BB15" s="79">
        <v>0.7368055555555556</v>
      </c>
      <c r="BC15" s="76" t="s">
        <v>55</v>
      </c>
      <c r="BD15" s="73"/>
      <c r="BE15" s="73"/>
      <c r="BF15" s="76" t="s">
        <v>16</v>
      </c>
      <c r="BG15" s="26">
        <v>0.41319444444444442</v>
      </c>
      <c r="BH15" s="29">
        <v>0.75555555555555554</v>
      </c>
      <c r="BI15" s="28" t="s">
        <v>16</v>
      </c>
      <c r="BJ15" s="29">
        <v>0.4375</v>
      </c>
      <c r="BK15" s="27">
        <v>0.77430555555555558</v>
      </c>
      <c r="BL15" s="28" t="s">
        <v>16</v>
      </c>
      <c r="BM15" s="29">
        <v>0.44444444444444442</v>
      </c>
      <c r="BN15" s="29">
        <v>0.77083333333333337</v>
      </c>
      <c r="BO15" s="28" t="s">
        <v>16</v>
      </c>
      <c r="BP15" s="29">
        <v>0.41666666666666669</v>
      </c>
      <c r="BQ15" s="29">
        <v>0.79166666666666663</v>
      </c>
      <c r="BR15" s="28" t="s">
        <v>16</v>
      </c>
      <c r="BS15" s="29">
        <v>0.41666666666666669</v>
      </c>
      <c r="BT15" s="29">
        <v>0.75</v>
      </c>
      <c r="BU15" s="28" t="s">
        <v>16</v>
      </c>
      <c r="BV15" s="29">
        <v>0.34722222222222221</v>
      </c>
      <c r="BW15" s="36"/>
      <c r="BX15" s="28" t="s">
        <v>55</v>
      </c>
      <c r="BY15" s="36"/>
      <c r="BZ15" s="36"/>
      <c r="CA15" s="28" t="s">
        <v>16</v>
      </c>
      <c r="CB15" s="29">
        <v>0.44444444444444442</v>
      </c>
      <c r="CC15" s="29">
        <v>0.78125</v>
      </c>
      <c r="CD15" s="28" t="s">
        <v>16</v>
      </c>
      <c r="CE15" s="27">
        <v>0.44791666666666669</v>
      </c>
      <c r="CF15" s="27">
        <v>0.79166666666666663</v>
      </c>
      <c r="CG15" s="28" t="s">
        <v>16</v>
      </c>
      <c r="CH15" s="27">
        <v>0.41666666666666669</v>
      </c>
      <c r="CI15" s="29">
        <v>0.77777777777777779</v>
      </c>
      <c r="CJ15" s="28" t="s">
        <v>16</v>
      </c>
      <c r="CK15" s="73">
        <v>0.36805555555555558</v>
      </c>
      <c r="CL15" s="73">
        <v>0.70902777777777781</v>
      </c>
      <c r="CM15" s="28" t="s">
        <v>16</v>
      </c>
      <c r="CN15" s="29">
        <v>0.33333333333333331</v>
      </c>
      <c r="CO15" s="29">
        <v>0.67708333333333337</v>
      </c>
      <c r="CP15" s="28" t="s">
        <v>16</v>
      </c>
      <c r="CQ15" s="27">
        <v>0.43402777777777779</v>
      </c>
      <c r="CR15" s="27">
        <v>0.77083333333333337</v>
      </c>
      <c r="CS15" s="28" t="s">
        <v>55</v>
      </c>
      <c r="CT15" s="29"/>
      <c r="CU15" s="29"/>
      <c r="CV15" s="30" t="s">
        <v>16</v>
      </c>
      <c r="CW15" s="31">
        <v>0.44444444444444442</v>
      </c>
      <c r="CX15" s="31">
        <v>0.78055555555555556</v>
      </c>
      <c r="CY15" s="30" t="s">
        <v>18</v>
      </c>
      <c r="CZ15" s="30" t="s">
        <v>7</v>
      </c>
      <c r="DA15" s="30" t="s">
        <v>22</v>
      </c>
      <c r="DB15" s="30" t="s">
        <v>17</v>
      </c>
      <c r="DC15" s="32">
        <f t="shared" si="0"/>
        <v>26</v>
      </c>
      <c r="DD15" s="32">
        <f t="shared" si="1"/>
        <v>0</v>
      </c>
      <c r="DE15" s="32">
        <f t="shared" si="2"/>
        <v>4</v>
      </c>
      <c r="DF15" s="32">
        <f t="shared" si="3"/>
        <v>1</v>
      </c>
      <c r="DG15" s="33">
        <f t="shared" si="4"/>
        <v>0</v>
      </c>
      <c r="DH15" s="34">
        <f t="shared" si="5"/>
        <v>0.8666666666666667</v>
      </c>
      <c r="DI15" s="35"/>
    </row>
    <row r="16" spans="1:113" ht="21" customHeight="1">
      <c r="A16" s="8">
        <v>14</v>
      </c>
      <c r="B16" s="48" t="s">
        <v>83</v>
      </c>
      <c r="C16" s="5" t="s">
        <v>14</v>
      </c>
      <c r="D16" s="23" t="s">
        <v>84</v>
      </c>
      <c r="E16" s="41" t="s">
        <v>85</v>
      </c>
      <c r="F16" s="49" t="s">
        <v>86</v>
      </c>
      <c r="G16" s="116"/>
      <c r="H16" s="70">
        <v>0.375</v>
      </c>
      <c r="I16" s="12">
        <v>0.75</v>
      </c>
      <c r="J16" s="117" t="s">
        <v>16</v>
      </c>
      <c r="K16" s="118">
        <v>0.9819444444444444</v>
      </c>
      <c r="L16" s="118">
        <v>0.86388888888888893</v>
      </c>
      <c r="M16" s="71" t="s">
        <v>22</v>
      </c>
      <c r="N16" s="119"/>
      <c r="O16" s="81"/>
      <c r="P16" s="120" t="s">
        <v>17</v>
      </c>
      <c r="Q16" s="119"/>
      <c r="R16" s="119"/>
      <c r="S16" s="120" t="s">
        <v>16</v>
      </c>
      <c r="T16" s="118">
        <v>0.37777777777777777</v>
      </c>
      <c r="U16" s="118">
        <v>0.84930555555555554</v>
      </c>
      <c r="V16" s="120" t="s">
        <v>18</v>
      </c>
      <c r="W16" s="118">
        <v>0.38958333333333334</v>
      </c>
      <c r="X16" s="118">
        <v>0.99722222222222223</v>
      </c>
      <c r="Y16" s="120" t="s">
        <v>16</v>
      </c>
      <c r="Z16" s="118">
        <v>0.4</v>
      </c>
      <c r="AA16" s="118">
        <v>0.8520833333333333</v>
      </c>
      <c r="AB16" s="120" t="s">
        <v>16</v>
      </c>
      <c r="AC16" s="121">
        <v>0.3888888888888889</v>
      </c>
      <c r="AD16" s="118">
        <v>0.85624999999999996</v>
      </c>
      <c r="AE16" s="120" t="s">
        <v>16</v>
      </c>
      <c r="AF16" s="118">
        <v>0.88888888888888884</v>
      </c>
      <c r="AG16" s="118">
        <v>0.85833333333333328</v>
      </c>
      <c r="AH16" s="120" t="s">
        <v>55</v>
      </c>
      <c r="AI16" s="119"/>
      <c r="AJ16" s="119"/>
      <c r="AK16" s="122" t="s">
        <v>16</v>
      </c>
      <c r="AL16" s="123">
        <v>0.41666666666666669</v>
      </c>
      <c r="AM16" s="118">
        <v>0.79166666666666663</v>
      </c>
      <c r="AN16" s="120" t="s">
        <v>16</v>
      </c>
      <c r="AO16" s="118">
        <v>0.375</v>
      </c>
      <c r="AP16" s="118">
        <v>0.85763888888888884</v>
      </c>
      <c r="AQ16" s="120" t="s">
        <v>16</v>
      </c>
      <c r="AR16" s="118">
        <v>0.41666666666666669</v>
      </c>
      <c r="AS16" s="118">
        <v>0.82638888888888884</v>
      </c>
      <c r="AT16" s="120" t="s">
        <v>16</v>
      </c>
      <c r="AU16" s="118">
        <v>0.39861111111111114</v>
      </c>
      <c r="AV16" s="118">
        <v>0.78472222222222221</v>
      </c>
      <c r="AW16" s="120" t="s">
        <v>16</v>
      </c>
      <c r="AX16" s="118">
        <v>0.40625</v>
      </c>
      <c r="AY16" s="118">
        <v>0.91319444444444442</v>
      </c>
      <c r="AZ16" s="120" t="s">
        <v>16</v>
      </c>
      <c r="BA16" s="118">
        <v>0.35416666666666669</v>
      </c>
      <c r="BB16" s="118">
        <v>0.73124999999999996</v>
      </c>
      <c r="BC16" s="120" t="s">
        <v>16</v>
      </c>
      <c r="BD16" s="118">
        <v>0.40555555555555556</v>
      </c>
      <c r="BE16" s="118">
        <v>0.80208333333333337</v>
      </c>
      <c r="BF16" s="120" t="s">
        <v>16</v>
      </c>
      <c r="BG16" s="44">
        <v>0.39861111111111114</v>
      </c>
      <c r="BH16" s="45">
        <v>0.79166666666666663</v>
      </c>
      <c r="BI16" s="47" t="s">
        <v>64</v>
      </c>
      <c r="BJ16" s="46"/>
      <c r="BK16" s="46"/>
      <c r="BL16" s="47" t="s">
        <v>16</v>
      </c>
      <c r="BM16" s="29">
        <v>0.44444444444444442</v>
      </c>
      <c r="BN16" s="45">
        <v>0.80902777777777779</v>
      </c>
      <c r="BO16" s="47" t="s">
        <v>16</v>
      </c>
      <c r="BP16" s="45">
        <v>0.40625</v>
      </c>
      <c r="BQ16" s="45">
        <v>0.81597222222222221</v>
      </c>
      <c r="BR16" s="47" t="s">
        <v>16</v>
      </c>
      <c r="BS16" s="45">
        <v>0.40555555555555556</v>
      </c>
      <c r="BT16" s="45">
        <v>0.8125</v>
      </c>
      <c r="BU16" s="47" t="s">
        <v>16</v>
      </c>
      <c r="BV16" s="45">
        <v>0.41666666666666669</v>
      </c>
      <c r="BW16" s="46"/>
      <c r="BX16" s="47" t="s">
        <v>55</v>
      </c>
      <c r="BY16" s="46"/>
      <c r="BZ16" s="46"/>
      <c r="CA16" s="47" t="s">
        <v>16</v>
      </c>
      <c r="CB16" s="124">
        <v>0.40625</v>
      </c>
      <c r="CC16" s="45">
        <v>0.79166666666666663</v>
      </c>
      <c r="CD16" s="47" t="s">
        <v>16</v>
      </c>
      <c r="CE16" s="45">
        <v>0.40625</v>
      </c>
      <c r="CF16" s="45">
        <v>0.82291666666666663</v>
      </c>
      <c r="CG16" s="47" t="s">
        <v>16</v>
      </c>
      <c r="CH16" s="45">
        <v>0.40625</v>
      </c>
      <c r="CI16" s="45">
        <v>0.78125</v>
      </c>
      <c r="CJ16" s="28" t="s">
        <v>16</v>
      </c>
      <c r="CK16" s="121">
        <v>0.3888888888888889</v>
      </c>
      <c r="CL16" s="118">
        <v>0.81458333333333333</v>
      </c>
      <c r="CM16" s="47" t="s">
        <v>16</v>
      </c>
      <c r="CN16" s="29">
        <v>0.39583333333333331</v>
      </c>
      <c r="CO16" s="45">
        <v>0.79166666666666663</v>
      </c>
      <c r="CP16" s="47" t="s">
        <v>16</v>
      </c>
      <c r="CQ16" s="45">
        <v>0.38680555555555557</v>
      </c>
      <c r="CR16" s="45">
        <v>0.7993055555555556</v>
      </c>
      <c r="CS16" s="28" t="s">
        <v>16</v>
      </c>
      <c r="CT16" s="45">
        <v>0.40208333333333335</v>
      </c>
      <c r="CU16" s="45">
        <v>0.86319444444444449</v>
      </c>
      <c r="CV16" s="30" t="s">
        <v>55</v>
      </c>
      <c r="CW16" s="125">
        <v>0.39583333333333331</v>
      </c>
      <c r="CX16" s="125">
        <v>0.77708333333333335</v>
      </c>
      <c r="CY16" s="30" t="s">
        <v>16</v>
      </c>
      <c r="CZ16" s="30" t="s">
        <v>65</v>
      </c>
      <c r="DA16" s="30" t="s">
        <v>55</v>
      </c>
      <c r="DB16" s="30" t="s">
        <v>64</v>
      </c>
      <c r="DC16" s="32">
        <f t="shared" si="0"/>
        <v>25</v>
      </c>
      <c r="DD16" s="32">
        <f t="shared" si="1"/>
        <v>0</v>
      </c>
      <c r="DE16" s="32">
        <f t="shared" si="2"/>
        <v>4</v>
      </c>
      <c r="DF16" s="32">
        <f t="shared" si="3"/>
        <v>2</v>
      </c>
      <c r="DG16" s="33">
        <f t="shared" si="4"/>
        <v>0</v>
      </c>
      <c r="DH16" s="34">
        <f t="shared" si="5"/>
        <v>0.86206896551724133</v>
      </c>
      <c r="DI16" s="35"/>
    </row>
    <row r="17" spans="1:113" ht="19.5" customHeight="1">
      <c r="A17" s="49">
        <v>15</v>
      </c>
      <c r="B17" s="48" t="s">
        <v>87</v>
      </c>
      <c r="C17" s="49" t="s">
        <v>39</v>
      </c>
      <c r="D17" s="23" t="s">
        <v>88</v>
      </c>
      <c r="E17" s="41" t="s">
        <v>89</v>
      </c>
      <c r="F17" s="49" t="s">
        <v>102</v>
      </c>
      <c r="G17" s="116"/>
      <c r="H17" s="116"/>
      <c r="I17" s="116"/>
      <c r="J17" s="10"/>
      <c r="K17" s="126"/>
      <c r="L17" s="126"/>
      <c r="M17" s="126"/>
      <c r="N17" s="126"/>
      <c r="O17" s="81"/>
      <c r="P17" s="126"/>
      <c r="Q17" s="126"/>
      <c r="R17" s="126"/>
      <c r="S17" s="126"/>
      <c r="T17" s="126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26"/>
      <c r="AL17" s="126"/>
      <c r="AM17" s="126"/>
      <c r="AN17" s="126"/>
      <c r="AO17" s="126"/>
      <c r="AP17" s="126"/>
      <c r="AQ17" s="126"/>
      <c r="AR17" s="126"/>
      <c r="AS17" s="126"/>
      <c r="AT17" s="119"/>
      <c r="AU17" s="119"/>
      <c r="AV17" s="119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50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7" t="s">
        <v>55</v>
      </c>
      <c r="BY17" s="126"/>
      <c r="BZ17" s="126"/>
      <c r="CA17" s="128" t="s">
        <v>16</v>
      </c>
      <c r="CB17" s="124">
        <v>0.40625</v>
      </c>
      <c r="CC17" s="124">
        <v>0.77500000000000002</v>
      </c>
      <c r="CD17" s="127" t="s">
        <v>16</v>
      </c>
      <c r="CE17" s="124">
        <v>0.40625</v>
      </c>
      <c r="CF17" s="124">
        <v>0.79166666666666663</v>
      </c>
      <c r="CG17" s="127" t="s">
        <v>16</v>
      </c>
      <c r="CH17" s="124">
        <v>0.40625</v>
      </c>
      <c r="CI17" s="124">
        <v>0.79166666666666663</v>
      </c>
      <c r="CJ17" s="28" t="s">
        <v>16</v>
      </c>
      <c r="CK17" s="124">
        <v>0.40625</v>
      </c>
      <c r="CL17" s="124">
        <v>0.79166666666666663</v>
      </c>
      <c r="CM17" s="127" t="s">
        <v>16</v>
      </c>
      <c r="CN17" s="29">
        <v>0.39583333333333331</v>
      </c>
      <c r="CO17" s="29">
        <v>0.7583333333333333</v>
      </c>
      <c r="CP17" s="127" t="s">
        <v>16</v>
      </c>
      <c r="CQ17" s="124">
        <v>0.4</v>
      </c>
      <c r="CR17" s="124">
        <v>0.77083333333333337</v>
      </c>
      <c r="CS17" s="28" t="s">
        <v>55</v>
      </c>
      <c r="CT17" s="124"/>
      <c r="CU17" s="126"/>
      <c r="CV17" s="49" t="s">
        <v>16</v>
      </c>
      <c r="CW17" s="125">
        <v>0.39583333333333331</v>
      </c>
      <c r="CX17" s="125">
        <v>0.77708333333333335</v>
      </c>
      <c r="CY17" s="30" t="s">
        <v>16</v>
      </c>
      <c r="CZ17" s="30" t="s">
        <v>65</v>
      </c>
      <c r="DA17" s="30" t="s">
        <v>55</v>
      </c>
      <c r="DB17" s="30" t="s">
        <v>64</v>
      </c>
      <c r="DC17" s="32">
        <f t="shared" si="0"/>
        <v>7</v>
      </c>
      <c r="DD17" s="32">
        <f t="shared" si="1"/>
        <v>0</v>
      </c>
      <c r="DE17" s="32">
        <f t="shared" si="2"/>
        <v>2</v>
      </c>
      <c r="DF17" s="32">
        <f t="shared" si="3"/>
        <v>0</v>
      </c>
      <c r="DG17" s="33">
        <f t="shared" si="4"/>
        <v>0</v>
      </c>
      <c r="DH17" s="34">
        <f t="shared" si="5"/>
        <v>0.77777777777777779</v>
      </c>
      <c r="DI17" s="116"/>
    </row>
    <row r="18" spans="1:113">
      <c r="A18" s="129"/>
      <c r="B18" s="15"/>
      <c r="C18" s="14"/>
      <c r="D18" s="51"/>
      <c r="E18" s="52"/>
      <c r="F18" s="14"/>
      <c r="G18" s="14"/>
      <c r="H18" s="14"/>
      <c r="I18" s="14"/>
      <c r="J18" s="130"/>
      <c r="K18" s="16"/>
      <c r="L18" s="16"/>
      <c r="M18" s="16"/>
      <c r="N18" s="16"/>
      <c r="O18" s="131"/>
      <c r="P18" s="16"/>
      <c r="Q18" s="16"/>
      <c r="R18" s="16"/>
      <c r="S18" s="16"/>
      <c r="T18" s="16"/>
      <c r="U18" s="132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32"/>
      <c r="AU18" s="132"/>
      <c r="AV18" s="132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53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33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34"/>
      <c r="DI18" s="14"/>
    </row>
    <row r="19" spans="1:113">
      <c r="B19" s="15"/>
      <c r="C19" s="14"/>
      <c r="D19" s="51"/>
      <c r="E19" s="52"/>
      <c r="F19" s="14"/>
      <c r="G19" s="14"/>
      <c r="H19" s="14"/>
      <c r="I19" s="14"/>
      <c r="J19" s="135"/>
      <c r="K19" s="15"/>
      <c r="L19" s="15"/>
      <c r="M19" s="15"/>
      <c r="N19" s="15"/>
      <c r="O19" s="136"/>
      <c r="P19" s="15"/>
      <c r="Q19" s="15"/>
      <c r="R19" s="15"/>
      <c r="S19" s="15"/>
      <c r="T19" s="15"/>
      <c r="U19" s="137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37"/>
      <c r="AU19" s="137"/>
      <c r="AV19" s="137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53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38"/>
      <c r="CB19" s="138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34"/>
      <c r="DI19" s="14"/>
    </row>
    <row r="20" spans="1:113">
      <c r="B20" s="15"/>
      <c r="C20" s="14"/>
      <c r="D20" s="51"/>
      <c r="E20" s="52"/>
      <c r="F20" s="14"/>
      <c r="G20" s="14"/>
      <c r="H20" s="14"/>
      <c r="I20" s="14"/>
      <c r="J20" s="135"/>
      <c r="K20" s="15"/>
      <c r="L20" s="15"/>
      <c r="M20" s="15"/>
      <c r="N20" s="15"/>
      <c r="O20" s="136"/>
      <c r="P20" s="15"/>
      <c r="Q20" s="15"/>
      <c r="R20" s="15"/>
      <c r="S20" s="15"/>
      <c r="T20" s="15"/>
      <c r="U20" s="137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37"/>
      <c r="AU20" s="137"/>
      <c r="AV20" s="137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53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34"/>
      <c r="DI20" s="14"/>
    </row>
    <row r="21" spans="1:113">
      <c r="B21" s="15"/>
      <c r="C21" s="14"/>
      <c r="D21" s="51"/>
      <c r="E21" s="52"/>
      <c r="F21" s="14"/>
      <c r="G21" s="14"/>
      <c r="H21" s="14"/>
      <c r="I21" s="14"/>
      <c r="J21" s="135"/>
      <c r="K21" s="15"/>
      <c r="L21" s="15"/>
      <c r="M21" s="15"/>
      <c r="N21" s="15"/>
      <c r="O21" s="136"/>
      <c r="P21" s="15"/>
      <c r="Q21" s="15"/>
      <c r="R21" s="15"/>
      <c r="S21" s="15"/>
      <c r="T21" s="15"/>
      <c r="U21" s="137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37"/>
      <c r="AU21" s="137"/>
      <c r="AV21" s="137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53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34"/>
      <c r="DI21" s="14"/>
    </row>
    <row r="22" spans="1:113" ht="15.75" customHeight="1">
      <c r="B22" s="15"/>
      <c r="C22" s="14"/>
      <c r="D22" s="51"/>
      <c r="E22" s="52"/>
      <c r="F22" s="14"/>
      <c r="G22" s="14"/>
      <c r="H22" s="14"/>
      <c r="I22" s="14"/>
      <c r="J22" s="135"/>
      <c r="K22" s="15"/>
      <c r="L22" s="15"/>
      <c r="M22" s="15"/>
      <c r="N22" s="15"/>
      <c r="O22" s="136"/>
      <c r="P22" s="15"/>
      <c r="Q22" s="15"/>
      <c r="R22" s="15"/>
      <c r="S22" s="15"/>
      <c r="T22" s="15"/>
      <c r="U22" s="137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37"/>
      <c r="AU22" s="137"/>
      <c r="AV22" s="137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53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34"/>
      <c r="DI22" s="14"/>
    </row>
    <row r="23" spans="1:113" ht="15.75" customHeight="1">
      <c r="B23" s="15"/>
      <c r="C23" s="14"/>
      <c r="D23" s="51"/>
      <c r="E23" s="52"/>
      <c r="F23" s="14"/>
      <c r="G23" s="14"/>
      <c r="H23" s="14"/>
      <c r="I23" s="14"/>
      <c r="J23" s="135"/>
      <c r="K23" s="15"/>
      <c r="L23" s="15"/>
      <c r="M23" s="15"/>
      <c r="N23" s="15"/>
      <c r="O23" s="136"/>
      <c r="P23" s="15"/>
      <c r="Q23" s="15"/>
      <c r="R23" s="15"/>
      <c r="S23" s="15"/>
      <c r="T23" s="15"/>
      <c r="U23" s="137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37"/>
      <c r="AU23" s="137"/>
      <c r="AV23" s="137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53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34"/>
      <c r="DI23" s="14"/>
    </row>
    <row r="24" spans="1:113" ht="15.75" customHeight="1">
      <c r="B24" s="15"/>
      <c r="C24" s="14"/>
      <c r="D24" s="51"/>
      <c r="E24" s="52"/>
      <c r="F24" s="14"/>
      <c r="G24" s="14"/>
      <c r="H24" s="14"/>
      <c r="I24" s="14"/>
      <c r="J24" s="135"/>
      <c r="K24" s="15"/>
      <c r="L24" s="15"/>
      <c r="M24" s="15"/>
      <c r="N24" s="15"/>
      <c r="O24" s="136"/>
      <c r="P24" s="15"/>
      <c r="Q24" s="15"/>
      <c r="R24" s="15"/>
      <c r="S24" s="15"/>
      <c r="T24" s="15"/>
      <c r="U24" s="137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37"/>
      <c r="AU24" s="137"/>
      <c r="AV24" s="137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53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34"/>
      <c r="DI24" s="14"/>
    </row>
    <row r="25" spans="1:113" ht="15.75" customHeight="1">
      <c r="B25" s="15"/>
      <c r="C25" s="14"/>
      <c r="D25" s="51"/>
      <c r="E25" s="52"/>
      <c r="F25" s="14"/>
      <c r="G25" s="14"/>
      <c r="H25" s="14"/>
      <c r="I25" s="14"/>
      <c r="J25" s="135"/>
      <c r="K25" s="15"/>
      <c r="L25" s="15"/>
      <c r="M25" s="15"/>
      <c r="N25" s="15"/>
      <c r="O25" s="136"/>
      <c r="P25" s="15"/>
      <c r="Q25" s="15"/>
      <c r="R25" s="15"/>
      <c r="S25" s="15"/>
      <c r="T25" s="15"/>
      <c r="U25" s="137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37"/>
      <c r="AU25" s="137"/>
      <c r="AV25" s="137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53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34"/>
      <c r="DI25" s="14"/>
    </row>
    <row r="26" spans="1:113" ht="15.75" customHeight="1">
      <c r="B26" s="15"/>
      <c r="C26" s="14"/>
      <c r="D26" s="51"/>
      <c r="E26" s="52"/>
      <c r="F26" s="14"/>
      <c r="G26" s="14"/>
      <c r="H26" s="14"/>
      <c r="I26" s="14"/>
      <c r="J26" s="135"/>
      <c r="K26" s="15"/>
      <c r="L26" s="15"/>
      <c r="M26" s="15"/>
      <c r="N26" s="15"/>
      <c r="O26" s="136"/>
      <c r="P26" s="15"/>
      <c r="Q26" s="15"/>
      <c r="R26" s="15"/>
      <c r="S26" s="15"/>
      <c r="T26" s="15"/>
      <c r="U26" s="137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37"/>
      <c r="AU26" s="137"/>
      <c r="AV26" s="137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53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34"/>
      <c r="DI26" s="14"/>
    </row>
    <row r="27" spans="1:113" ht="15.75" customHeight="1">
      <c r="B27" s="15"/>
      <c r="C27" s="14"/>
      <c r="D27" s="51"/>
      <c r="E27" s="52"/>
      <c r="F27" s="14"/>
      <c r="G27" s="14"/>
      <c r="H27" s="14"/>
      <c r="I27" s="14"/>
      <c r="J27" s="135"/>
      <c r="K27" s="15"/>
      <c r="L27" s="15"/>
      <c r="M27" s="15"/>
      <c r="N27" s="15"/>
      <c r="O27" s="136"/>
      <c r="P27" s="15"/>
      <c r="Q27" s="15"/>
      <c r="R27" s="15"/>
      <c r="S27" s="15"/>
      <c r="T27" s="15"/>
      <c r="U27" s="137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37"/>
      <c r="AU27" s="137"/>
      <c r="AV27" s="137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53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34"/>
      <c r="DI27" s="14"/>
    </row>
    <row r="28" spans="1:113" ht="15.75" customHeight="1">
      <c r="B28" s="15"/>
      <c r="C28" s="14"/>
      <c r="D28" s="51"/>
      <c r="E28" s="52"/>
      <c r="F28" s="14"/>
      <c r="G28" s="14"/>
      <c r="H28" s="14"/>
      <c r="I28" s="14"/>
      <c r="J28" s="135"/>
      <c r="K28" s="15"/>
      <c r="L28" s="15"/>
      <c r="M28" s="15"/>
      <c r="N28" s="15"/>
      <c r="O28" s="136"/>
      <c r="P28" s="15"/>
      <c r="Q28" s="15"/>
      <c r="R28" s="15"/>
      <c r="S28" s="15"/>
      <c r="T28" s="15"/>
      <c r="U28" s="137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37"/>
      <c r="AU28" s="137"/>
      <c r="AV28" s="137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53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34"/>
      <c r="DI28" s="14"/>
    </row>
    <row r="29" spans="1:113" ht="15.75" customHeight="1">
      <c r="B29" s="15"/>
      <c r="C29" s="14"/>
      <c r="D29" s="51"/>
      <c r="E29" s="52"/>
      <c r="F29" s="14"/>
      <c r="G29" s="14"/>
      <c r="H29" s="14"/>
      <c r="I29" s="14"/>
      <c r="J29" s="135"/>
      <c r="K29" s="15"/>
      <c r="L29" s="15"/>
      <c r="M29" s="15"/>
      <c r="N29" s="15"/>
      <c r="O29" s="136"/>
      <c r="P29" s="15"/>
      <c r="Q29" s="15"/>
      <c r="R29" s="15"/>
      <c r="S29" s="15"/>
      <c r="T29" s="15"/>
      <c r="U29" s="137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37"/>
      <c r="AU29" s="137"/>
      <c r="AV29" s="137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53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34"/>
      <c r="DI29" s="14"/>
    </row>
    <row r="30" spans="1:113" ht="15.75" customHeight="1">
      <c r="B30" s="15"/>
      <c r="C30" s="14"/>
      <c r="D30" s="51"/>
      <c r="E30" s="52"/>
      <c r="F30" s="14"/>
      <c r="G30" s="14"/>
      <c r="H30" s="14"/>
      <c r="I30" s="14"/>
      <c r="J30" s="135"/>
      <c r="K30" s="15"/>
      <c r="L30" s="15"/>
      <c r="M30" s="15"/>
      <c r="N30" s="15"/>
      <c r="O30" s="136"/>
      <c r="P30" s="15"/>
      <c r="Q30" s="15"/>
      <c r="R30" s="15"/>
      <c r="S30" s="15"/>
      <c r="T30" s="15"/>
      <c r="U30" s="137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37"/>
      <c r="AU30" s="137"/>
      <c r="AV30" s="137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53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34"/>
      <c r="DI30" s="14"/>
    </row>
    <row r="31" spans="1:113" ht="15.75" customHeight="1">
      <c r="B31" s="15"/>
      <c r="C31" s="14"/>
      <c r="D31" s="51"/>
      <c r="E31" s="52"/>
      <c r="F31" s="14"/>
      <c r="G31" s="14"/>
      <c r="H31" s="14"/>
      <c r="I31" s="14"/>
      <c r="J31" s="135"/>
      <c r="K31" s="15"/>
      <c r="L31" s="15"/>
      <c r="M31" s="15"/>
      <c r="N31" s="15"/>
      <c r="O31" s="136"/>
      <c r="P31" s="15"/>
      <c r="Q31" s="15"/>
      <c r="R31" s="15"/>
      <c r="S31" s="15"/>
      <c r="T31" s="15"/>
      <c r="U31" s="137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37"/>
      <c r="AU31" s="137"/>
      <c r="AV31" s="137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53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34"/>
      <c r="DI31" s="14"/>
    </row>
    <row r="32" spans="1:113" ht="15.75" customHeight="1">
      <c r="B32" s="15"/>
      <c r="C32" s="14"/>
      <c r="D32" s="51"/>
      <c r="E32" s="52"/>
      <c r="F32" s="14"/>
      <c r="G32" s="14"/>
      <c r="H32" s="14"/>
      <c r="I32" s="14"/>
      <c r="J32" s="135"/>
      <c r="K32" s="15"/>
      <c r="L32" s="15"/>
      <c r="M32" s="15"/>
      <c r="N32" s="15"/>
      <c r="O32" s="136"/>
      <c r="P32" s="15"/>
      <c r="Q32" s="15"/>
      <c r="R32" s="15"/>
      <c r="S32" s="15"/>
      <c r="T32" s="15"/>
      <c r="U32" s="137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37"/>
      <c r="AU32" s="137"/>
      <c r="AV32" s="137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53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34"/>
      <c r="DI32" s="14"/>
    </row>
    <row r="33" spans="2:113" ht="15.75" customHeight="1">
      <c r="B33" s="15"/>
      <c r="C33" s="14"/>
      <c r="D33" s="51"/>
      <c r="E33" s="52"/>
      <c r="F33" s="14"/>
      <c r="G33" s="14"/>
      <c r="H33" s="14"/>
      <c r="I33" s="14"/>
      <c r="J33" s="135"/>
      <c r="K33" s="15"/>
      <c r="L33" s="15"/>
      <c r="M33" s="15"/>
      <c r="N33" s="15"/>
      <c r="O33" s="136"/>
      <c r="P33" s="15"/>
      <c r="Q33" s="15"/>
      <c r="R33" s="15"/>
      <c r="S33" s="15"/>
      <c r="T33" s="15"/>
      <c r="U33" s="137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37"/>
      <c r="AU33" s="137"/>
      <c r="AV33" s="137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53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34"/>
      <c r="DI33" s="14"/>
    </row>
    <row r="34" spans="2:113" ht="15.75" customHeight="1">
      <c r="B34" s="15"/>
      <c r="C34" s="14"/>
      <c r="D34" s="51"/>
      <c r="E34" s="52"/>
      <c r="F34" s="14"/>
      <c r="G34" s="14"/>
      <c r="H34" s="14"/>
      <c r="I34" s="14"/>
      <c r="J34" s="135"/>
      <c r="K34" s="15"/>
      <c r="L34" s="15"/>
      <c r="M34" s="15"/>
      <c r="N34" s="15"/>
      <c r="O34" s="136"/>
      <c r="P34" s="15"/>
      <c r="Q34" s="15"/>
      <c r="R34" s="15"/>
      <c r="S34" s="15"/>
      <c r="T34" s="15"/>
      <c r="U34" s="137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37"/>
      <c r="AU34" s="137"/>
      <c r="AV34" s="137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53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34"/>
      <c r="DI34" s="14"/>
    </row>
    <row r="35" spans="2:113" ht="15.75" customHeight="1">
      <c r="B35" s="15"/>
      <c r="C35" s="14"/>
      <c r="D35" s="51"/>
      <c r="E35" s="52"/>
      <c r="F35" s="14"/>
      <c r="G35" s="14"/>
      <c r="H35" s="14"/>
      <c r="I35" s="14"/>
      <c r="J35" s="135"/>
      <c r="K35" s="15"/>
      <c r="L35" s="15"/>
      <c r="M35" s="15"/>
      <c r="N35" s="15"/>
      <c r="O35" s="136"/>
      <c r="P35" s="15"/>
      <c r="Q35" s="15"/>
      <c r="R35" s="15"/>
      <c r="S35" s="15"/>
      <c r="T35" s="15"/>
      <c r="U35" s="137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37"/>
      <c r="AU35" s="137"/>
      <c r="AV35" s="137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53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34"/>
      <c r="DI35" s="14"/>
    </row>
    <row r="36" spans="2:113" ht="15.75" customHeight="1">
      <c r="B36" s="15"/>
      <c r="C36" s="14"/>
      <c r="D36" s="51"/>
      <c r="E36" s="52"/>
      <c r="F36" s="14"/>
      <c r="G36" s="14"/>
      <c r="H36" s="14"/>
      <c r="I36" s="14"/>
      <c r="J36" s="135"/>
      <c r="K36" s="15"/>
      <c r="L36" s="15"/>
      <c r="M36" s="15"/>
      <c r="N36" s="15"/>
      <c r="O36" s="136"/>
      <c r="P36" s="15"/>
      <c r="Q36" s="15"/>
      <c r="R36" s="15"/>
      <c r="S36" s="15"/>
      <c r="T36" s="15"/>
      <c r="U36" s="137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37"/>
      <c r="AU36" s="137"/>
      <c r="AV36" s="137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53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34"/>
      <c r="DI36" s="14"/>
    </row>
    <row r="37" spans="2:113" ht="15.75" customHeight="1">
      <c r="B37" s="15"/>
      <c r="C37" s="14"/>
      <c r="D37" s="51"/>
      <c r="E37" s="52"/>
      <c r="F37" s="14"/>
      <c r="G37" s="14"/>
      <c r="H37" s="14"/>
      <c r="I37" s="14"/>
      <c r="J37" s="135"/>
      <c r="K37" s="15"/>
      <c r="L37" s="15"/>
      <c r="M37" s="15"/>
      <c r="N37" s="15"/>
      <c r="O37" s="136"/>
      <c r="P37" s="15"/>
      <c r="Q37" s="15"/>
      <c r="R37" s="15"/>
      <c r="S37" s="15"/>
      <c r="T37" s="15"/>
      <c r="U37" s="137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37"/>
      <c r="AU37" s="137"/>
      <c r="AV37" s="137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53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34"/>
      <c r="DI37" s="14"/>
    </row>
    <row r="38" spans="2:113" ht="15.75" customHeight="1">
      <c r="B38" s="15"/>
      <c r="C38" s="14"/>
      <c r="D38" s="51"/>
      <c r="E38" s="52"/>
      <c r="F38" s="14"/>
      <c r="G38" s="14"/>
      <c r="H38" s="14"/>
      <c r="I38" s="14"/>
      <c r="J38" s="135"/>
      <c r="K38" s="15"/>
      <c r="L38" s="15"/>
      <c r="M38" s="15"/>
      <c r="N38" s="15"/>
      <c r="O38" s="136"/>
      <c r="P38" s="15"/>
      <c r="Q38" s="15"/>
      <c r="R38" s="15"/>
      <c r="S38" s="15"/>
      <c r="T38" s="15"/>
      <c r="U38" s="137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37"/>
      <c r="AU38" s="137"/>
      <c r="AV38" s="137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53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34"/>
      <c r="DI38" s="14"/>
    </row>
    <row r="39" spans="2:113" ht="15.75" customHeight="1">
      <c r="B39" s="15"/>
      <c r="C39" s="14"/>
      <c r="D39" s="51"/>
      <c r="E39" s="52"/>
      <c r="F39" s="14"/>
      <c r="G39" s="14"/>
      <c r="H39" s="14"/>
      <c r="I39" s="14"/>
      <c r="J39" s="135"/>
      <c r="K39" s="15"/>
      <c r="L39" s="15"/>
      <c r="M39" s="15"/>
      <c r="N39" s="15"/>
      <c r="O39" s="136"/>
      <c r="P39" s="15"/>
      <c r="Q39" s="15"/>
      <c r="R39" s="15"/>
      <c r="S39" s="15"/>
      <c r="T39" s="15"/>
      <c r="U39" s="137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37"/>
      <c r="AU39" s="137"/>
      <c r="AV39" s="137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53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34"/>
      <c r="DI39" s="14"/>
    </row>
    <row r="40" spans="2:113" ht="15.75" customHeight="1">
      <c r="B40" s="15"/>
      <c r="C40" s="14"/>
      <c r="D40" s="51"/>
      <c r="E40" s="52"/>
      <c r="F40" s="14"/>
      <c r="G40" s="14"/>
      <c r="H40" s="14"/>
      <c r="I40" s="14"/>
      <c r="J40" s="135"/>
      <c r="K40" s="15"/>
      <c r="L40" s="15"/>
      <c r="M40" s="15"/>
      <c r="N40" s="15"/>
      <c r="O40" s="136"/>
      <c r="P40" s="15"/>
      <c r="Q40" s="15"/>
      <c r="R40" s="15"/>
      <c r="S40" s="15"/>
      <c r="T40" s="15"/>
      <c r="U40" s="137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37"/>
      <c r="AU40" s="137"/>
      <c r="AV40" s="137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53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34"/>
      <c r="DI40" s="14"/>
    </row>
    <row r="41" spans="2:113" ht="15.75" customHeight="1">
      <c r="B41" s="15"/>
      <c r="C41" s="14"/>
      <c r="D41" s="51"/>
      <c r="E41" s="52"/>
      <c r="F41" s="14"/>
      <c r="G41" s="14"/>
      <c r="H41" s="14"/>
      <c r="I41" s="14"/>
      <c r="J41" s="135"/>
      <c r="K41" s="15"/>
      <c r="L41" s="15"/>
      <c r="M41" s="15"/>
      <c r="N41" s="15"/>
      <c r="O41" s="136"/>
      <c r="P41" s="15"/>
      <c r="Q41" s="15"/>
      <c r="R41" s="15"/>
      <c r="S41" s="15"/>
      <c r="T41" s="15"/>
      <c r="U41" s="137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37"/>
      <c r="AU41" s="137"/>
      <c r="AV41" s="137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53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34"/>
      <c r="DI41" s="14"/>
    </row>
    <row r="42" spans="2:113" ht="15.75" customHeight="1">
      <c r="B42" s="15"/>
      <c r="C42" s="14"/>
      <c r="D42" s="51"/>
      <c r="E42" s="52"/>
      <c r="F42" s="14"/>
      <c r="G42" s="14"/>
      <c r="H42" s="14"/>
      <c r="I42" s="14"/>
      <c r="J42" s="135"/>
      <c r="K42" s="15"/>
      <c r="L42" s="15"/>
      <c r="M42" s="15"/>
      <c r="N42" s="15"/>
      <c r="O42" s="136"/>
      <c r="P42" s="15"/>
      <c r="Q42" s="15"/>
      <c r="R42" s="15"/>
      <c r="S42" s="15"/>
      <c r="T42" s="15"/>
      <c r="U42" s="137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37"/>
      <c r="AU42" s="137"/>
      <c r="AV42" s="137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53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34"/>
      <c r="DI42" s="14"/>
    </row>
    <row r="43" spans="2:113" ht="15.75" customHeight="1">
      <c r="B43" s="15"/>
      <c r="C43" s="14"/>
      <c r="D43" s="51"/>
      <c r="E43" s="52"/>
      <c r="F43" s="14"/>
      <c r="G43" s="14"/>
      <c r="H43" s="14"/>
      <c r="I43" s="14"/>
      <c r="J43" s="135"/>
      <c r="K43" s="15"/>
      <c r="L43" s="15"/>
      <c r="M43" s="15"/>
      <c r="N43" s="15"/>
      <c r="O43" s="136"/>
      <c r="P43" s="15"/>
      <c r="Q43" s="15"/>
      <c r="R43" s="15"/>
      <c r="S43" s="15"/>
      <c r="T43" s="15"/>
      <c r="U43" s="137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37"/>
      <c r="AU43" s="137"/>
      <c r="AV43" s="137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53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34"/>
      <c r="DI43" s="14"/>
    </row>
    <row r="44" spans="2:113" ht="15.75" customHeight="1">
      <c r="B44" s="15"/>
      <c r="C44" s="14"/>
      <c r="D44" s="54"/>
      <c r="E44" s="14"/>
      <c r="F44" s="14"/>
      <c r="G44" s="14"/>
      <c r="H44" s="14"/>
      <c r="I44" s="14"/>
      <c r="J44" s="135"/>
      <c r="K44" s="15"/>
      <c r="L44" s="15"/>
      <c r="M44" s="15"/>
      <c r="N44" s="15"/>
      <c r="O44" s="136"/>
      <c r="P44" s="15"/>
      <c r="Q44" s="15"/>
      <c r="R44" s="15"/>
      <c r="S44" s="15"/>
      <c r="T44" s="15"/>
      <c r="U44" s="137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37"/>
      <c r="AU44" s="137"/>
      <c r="AV44" s="137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53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34"/>
      <c r="DI44" s="14"/>
    </row>
    <row r="45" spans="2:113" ht="15.75" customHeight="1">
      <c r="B45" s="15"/>
      <c r="C45" s="14"/>
      <c r="D45" s="54"/>
      <c r="E45" s="14"/>
      <c r="F45" s="14"/>
      <c r="G45" s="14"/>
      <c r="H45" s="14"/>
      <c r="I45" s="14"/>
      <c r="J45" s="135"/>
      <c r="K45" s="15"/>
      <c r="L45" s="15"/>
      <c r="M45" s="15"/>
      <c r="N45" s="15"/>
      <c r="O45" s="136"/>
      <c r="P45" s="15"/>
      <c r="Q45" s="15"/>
      <c r="R45" s="15"/>
      <c r="S45" s="15"/>
      <c r="T45" s="15"/>
      <c r="U45" s="137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37"/>
      <c r="AU45" s="137"/>
      <c r="AV45" s="137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53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34"/>
      <c r="DI45" s="14"/>
    </row>
    <row r="46" spans="2:113" ht="15.75" customHeight="1">
      <c r="B46" s="15"/>
      <c r="C46" s="14"/>
      <c r="D46" s="54"/>
      <c r="E46" s="14"/>
      <c r="F46" s="14"/>
      <c r="G46" s="14"/>
      <c r="H46" s="14"/>
      <c r="I46" s="14"/>
      <c r="J46" s="135"/>
      <c r="K46" s="15"/>
      <c r="L46" s="15"/>
      <c r="M46" s="15"/>
      <c r="N46" s="15"/>
      <c r="O46" s="136"/>
      <c r="P46" s="15"/>
      <c r="Q46" s="15"/>
      <c r="R46" s="15"/>
      <c r="S46" s="15"/>
      <c r="T46" s="15"/>
      <c r="U46" s="137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37"/>
      <c r="AU46" s="137"/>
      <c r="AV46" s="137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53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34"/>
      <c r="DI46" s="14"/>
    </row>
    <row r="47" spans="2:113" ht="15.75" customHeight="1">
      <c r="B47" s="15"/>
      <c r="C47" s="14"/>
      <c r="D47" s="54"/>
      <c r="E47" s="14"/>
      <c r="F47" s="14"/>
      <c r="G47" s="14"/>
      <c r="H47" s="14"/>
      <c r="I47" s="14"/>
      <c r="J47" s="135"/>
      <c r="K47" s="15"/>
      <c r="L47" s="15"/>
      <c r="M47" s="15"/>
      <c r="N47" s="15"/>
      <c r="O47" s="136"/>
      <c r="P47" s="15"/>
      <c r="Q47" s="15"/>
      <c r="R47" s="15"/>
      <c r="S47" s="15"/>
      <c r="T47" s="15"/>
      <c r="U47" s="137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37"/>
      <c r="AU47" s="137"/>
      <c r="AV47" s="137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53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34"/>
      <c r="DI47" s="14"/>
    </row>
    <row r="48" spans="2:113" ht="15.75" customHeight="1">
      <c r="B48" s="15"/>
      <c r="C48" s="14"/>
      <c r="D48" s="54"/>
      <c r="E48" s="14"/>
      <c r="F48" s="14"/>
      <c r="G48" s="14"/>
      <c r="H48" s="14"/>
      <c r="I48" s="14"/>
      <c r="J48" s="135"/>
      <c r="K48" s="15"/>
      <c r="L48" s="15"/>
      <c r="M48" s="15"/>
      <c r="N48" s="15"/>
      <c r="O48" s="136"/>
      <c r="P48" s="15"/>
      <c r="Q48" s="15"/>
      <c r="R48" s="15"/>
      <c r="S48" s="15"/>
      <c r="T48" s="15"/>
      <c r="U48" s="137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37"/>
      <c r="AU48" s="137"/>
      <c r="AV48" s="137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53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34"/>
      <c r="DI48" s="14"/>
    </row>
    <row r="49" spans="2:113" ht="15.75" customHeight="1">
      <c r="B49" s="15"/>
      <c r="C49" s="14"/>
      <c r="D49" s="54"/>
      <c r="E49" s="14"/>
      <c r="F49" s="14"/>
      <c r="G49" s="14"/>
      <c r="H49" s="14"/>
      <c r="I49" s="14"/>
      <c r="J49" s="135"/>
      <c r="K49" s="15"/>
      <c r="L49" s="15"/>
      <c r="M49" s="15"/>
      <c r="N49" s="15"/>
      <c r="O49" s="136"/>
      <c r="P49" s="15"/>
      <c r="Q49" s="15"/>
      <c r="R49" s="15"/>
      <c r="S49" s="15"/>
      <c r="T49" s="15"/>
      <c r="U49" s="137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37"/>
      <c r="AU49" s="137"/>
      <c r="AV49" s="137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53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34"/>
      <c r="DI49" s="14"/>
    </row>
    <row r="50" spans="2:113" ht="15.75" customHeight="1">
      <c r="B50" s="15"/>
      <c r="C50" s="14"/>
      <c r="D50" s="54"/>
      <c r="E50" s="14"/>
      <c r="F50" s="14"/>
      <c r="G50" s="14"/>
      <c r="H50" s="14"/>
      <c r="I50" s="14"/>
      <c r="J50" s="135"/>
      <c r="K50" s="15"/>
      <c r="L50" s="15"/>
      <c r="M50" s="15"/>
      <c r="N50" s="15"/>
      <c r="O50" s="136"/>
      <c r="P50" s="15"/>
      <c r="Q50" s="15"/>
      <c r="R50" s="15"/>
      <c r="S50" s="15"/>
      <c r="T50" s="15"/>
      <c r="U50" s="137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37"/>
      <c r="AU50" s="137"/>
      <c r="AV50" s="137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53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34"/>
      <c r="DI50" s="14"/>
    </row>
    <row r="51" spans="2:113" ht="15.75" customHeight="1">
      <c r="B51" s="15"/>
      <c r="C51" s="14"/>
      <c r="D51" s="54"/>
      <c r="E51" s="14"/>
      <c r="F51" s="14"/>
      <c r="G51" s="14"/>
      <c r="H51" s="14"/>
      <c r="I51" s="14"/>
      <c r="J51" s="135"/>
      <c r="K51" s="15"/>
      <c r="L51" s="15"/>
      <c r="M51" s="15"/>
      <c r="N51" s="15"/>
      <c r="O51" s="136"/>
      <c r="P51" s="15"/>
      <c r="Q51" s="15"/>
      <c r="R51" s="15"/>
      <c r="S51" s="15"/>
      <c r="T51" s="15"/>
      <c r="U51" s="137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37"/>
      <c r="AU51" s="137"/>
      <c r="AV51" s="137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53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34"/>
      <c r="DI51" s="14"/>
    </row>
    <row r="52" spans="2:113" ht="15.75" customHeight="1">
      <c r="B52" s="15"/>
      <c r="C52" s="14"/>
      <c r="D52" s="54"/>
      <c r="E52" s="14"/>
      <c r="F52" s="14"/>
      <c r="G52" s="14"/>
      <c r="H52" s="14"/>
      <c r="I52" s="14"/>
      <c r="J52" s="135"/>
      <c r="K52" s="15"/>
      <c r="L52" s="15"/>
      <c r="M52" s="15"/>
      <c r="N52" s="15"/>
      <c r="O52" s="136"/>
      <c r="P52" s="15"/>
      <c r="Q52" s="15"/>
      <c r="R52" s="15"/>
      <c r="S52" s="15"/>
      <c r="T52" s="15"/>
      <c r="U52" s="137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37"/>
      <c r="AU52" s="137"/>
      <c r="AV52" s="137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53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34"/>
      <c r="DI52" s="14"/>
    </row>
    <row r="53" spans="2:113" ht="15.75" customHeight="1">
      <c r="B53" s="15"/>
      <c r="C53" s="14"/>
      <c r="D53" s="54"/>
      <c r="E53" s="14"/>
      <c r="F53" s="14"/>
      <c r="G53" s="14"/>
      <c r="H53" s="14"/>
      <c r="I53" s="14"/>
      <c r="J53" s="135"/>
      <c r="K53" s="15"/>
      <c r="L53" s="15"/>
      <c r="M53" s="15"/>
      <c r="N53" s="15"/>
      <c r="O53" s="136"/>
      <c r="P53" s="15"/>
      <c r="Q53" s="15"/>
      <c r="R53" s="15"/>
      <c r="S53" s="15"/>
      <c r="T53" s="15"/>
      <c r="U53" s="137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37"/>
      <c r="AU53" s="137"/>
      <c r="AV53" s="137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53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34"/>
      <c r="DI53" s="14"/>
    </row>
    <row r="54" spans="2:113" ht="15.75" customHeight="1">
      <c r="B54" s="15"/>
      <c r="C54" s="14"/>
      <c r="D54" s="54"/>
      <c r="E54" s="14"/>
      <c r="F54" s="14"/>
      <c r="G54" s="14"/>
      <c r="H54" s="14"/>
      <c r="I54" s="14"/>
      <c r="J54" s="135"/>
      <c r="K54" s="15"/>
      <c r="L54" s="15"/>
      <c r="M54" s="15"/>
      <c r="N54" s="15"/>
      <c r="O54" s="136"/>
      <c r="P54" s="15"/>
      <c r="Q54" s="15"/>
      <c r="R54" s="15"/>
      <c r="S54" s="15"/>
      <c r="T54" s="15"/>
      <c r="U54" s="137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37"/>
      <c r="AU54" s="137"/>
      <c r="AV54" s="137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53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34"/>
      <c r="DI54" s="14"/>
    </row>
    <row r="55" spans="2:113" ht="15.75" customHeight="1">
      <c r="B55" s="15"/>
      <c r="C55" s="14"/>
      <c r="D55" s="54"/>
      <c r="E55" s="14"/>
      <c r="F55" s="14"/>
      <c r="G55" s="14"/>
      <c r="H55" s="14"/>
      <c r="I55" s="14"/>
      <c r="J55" s="135"/>
      <c r="K55" s="15"/>
      <c r="L55" s="15"/>
      <c r="M55" s="15"/>
      <c r="N55" s="15"/>
      <c r="O55" s="136"/>
      <c r="P55" s="15"/>
      <c r="Q55" s="15"/>
      <c r="R55" s="15"/>
      <c r="S55" s="15"/>
      <c r="T55" s="15"/>
      <c r="U55" s="137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37"/>
      <c r="AU55" s="137"/>
      <c r="AV55" s="137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53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34"/>
      <c r="DI55" s="14"/>
    </row>
    <row r="56" spans="2:113" ht="15.75" customHeight="1">
      <c r="B56" s="15"/>
      <c r="C56" s="14"/>
      <c r="D56" s="54"/>
      <c r="E56" s="14"/>
      <c r="F56" s="14"/>
      <c r="G56" s="14"/>
      <c r="H56" s="14"/>
      <c r="I56" s="14"/>
      <c r="J56" s="135"/>
      <c r="K56" s="15"/>
      <c r="L56" s="15"/>
      <c r="M56" s="15"/>
      <c r="N56" s="15"/>
      <c r="O56" s="136"/>
      <c r="P56" s="15"/>
      <c r="Q56" s="15"/>
      <c r="R56" s="15"/>
      <c r="S56" s="15"/>
      <c r="T56" s="15"/>
      <c r="U56" s="137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37"/>
      <c r="AU56" s="137"/>
      <c r="AV56" s="137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53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34"/>
      <c r="DI56" s="14"/>
    </row>
    <row r="57" spans="2:113" ht="15.75" customHeight="1">
      <c r="B57" s="15"/>
      <c r="C57" s="14"/>
      <c r="D57" s="54"/>
      <c r="E57" s="14"/>
      <c r="F57" s="14"/>
      <c r="G57" s="14"/>
      <c r="H57" s="14"/>
      <c r="I57" s="14"/>
      <c r="J57" s="135"/>
      <c r="K57" s="15"/>
      <c r="L57" s="15"/>
      <c r="M57" s="15"/>
      <c r="N57" s="15"/>
      <c r="O57" s="136"/>
      <c r="P57" s="15"/>
      <c r="Q57" s="15"/>
      <c r="R57" s="15"/>
      <c r="S57" s="15"/>
      <c r="T57" s="15"/>
      <c r="U57" s="137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37"/>
      <c r="AU57" s="137"/>
      <c r="AV57" s="137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53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34"/>
      <c r="DI57" s="14"/>
    </row>
    <row r="58" spans="2:113" ht="15.75" customHeight="1">
      <c r="B58" s="15"/>
      <c r="C58" s="14"/>
      <c r="D58" s="54"/>
      <c r="E58" s="14"/>
      <c r="F58" s="14"/>
      <c r="G58" s="14"/>
      <c r="H58" s="14"/>
      <c r="I58" s="14"/>
      <c r="J58" s="135"/>
      <c r="K58" s="15"/>
      <c r="L58" s="15"/>
      <c r="M58" s="15"/>
      <c r="N58" s="15"/>
      <c r="O58" s="136"/>
      <c r="P58" s="15"/>
      <c r="Q58" s="15"/>
      <c r="R58" s="15"/>
      <c r="S58" s="15"/>
      <c r="T58" s="15"/>
      <c r="U58" s="137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37"/>
      <c r="AU58" s="137"/>
      <c r="AV58" s="137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53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34"/>
      <c r="DI58" s="14"/>
    </row>
    <row r="59" spans="2:113" ht="15.75" customHeight="1">
      <c r="B59" s="15"/>
      <c r="C59" s="14"/>
      <c r="D59" s="54"/>
      <c r="E59" s="14"/>
      <c r="F59" s="14"/>
      <c r="G59" s="14"/>
      <c r="H59" s="14"/>
      <c r="I59" s="14"/>
      <c r="J59" s="135"/>
      <c r="K59" s="15"/>
      <c r="L59" s="15"/>
      <c r="M59" s="15"/>
      <c r="N59" s="15"/>
      <c r="O59" s="136"/>
      <c r="P59" s="15"/>
      <c r="Q59" s="15"/>
      <c r="R59" s="15"/>
      <c r="S59" s="15"/>
      <c r="T59" s="15"/>
      <c r="U59" s="137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37"/>
      <c r="AU59" s="137"/>
      <c r="AV59" s="137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53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34"/>
      <c r="DI59" s="14"/>
    </row>
    <row r="60" spans="2:113" ht="15.75" customHeight="1">
      <c r="B60" s="15"/>
      <c r="C60" s="14"/>
      <c r="D60" s="54"/>
      <c r="E60" s="14"/>
      <c r="F60" s="14"/>
      <c r="G60" s="14"/>
      <c r="H60" s="14"/>
      <c r="I60" s="14"/>
      <c r="J60" s="135"/>
      <c r="K60" s="15"/>
      <c r="L60" s="15"/>
      <c r="M60" s="15"/>
      <c r="N60" s="15"/>
      <c r="O60" s="136"/>
      <c r="P60" s="15"/>
      <c r="Q60" s="15"/>
      <c r="R60" s="15"/>
      <c r="S60" s="15"/>
      <c r="T60" s="15"/>
      <c r="U60" s="137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37"/>
      <c r="AU60" s="137"/>
      <c r="AV60" s="137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53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34"/>
      <c r="DI60" s="14"/>
    </row>
    <row r="61" spans="2:113" ht="15.75" customHeight="1">
      <c r="B61" s="15"/>
      <c r="C61" s="14"/>
      <c r="D61" s="54"/>
      <c r="E61" s="14"/>
      <c r="F61" s="14"/>
      <c r="G61" s="14"/>
      <c r="H61" s="14"/>
      <c r="I61" s="14"/>
      <c r="J61" s="135"/>
      <c r="K61" s="15"/>
      <c r="L61" s="15"/>
      <c r="M61" s="15"/>
      <c r="N61" s="15"/>
      <c r="O61" s="136"/>
      <c r="P61" s="15"/>
      <c r="Q61" s="15"/>
      <c r="R61" s="15"/>
      <c r="S61" s="15"/>
      <c r="T61" s="15"/>
      <c r="U61" s="137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37"/>
      <c r="AU61" s="137"/>
      <c r="AV61" s="137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53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34"/>
      <c r="DI61" s="14"/>
    </row>
    <row r="62" spans="2:113" ht="15.75" customHeight="1">
      <c r="B62" s="15"/>
      <c r="C62" s="14"/>
      <c r="D62" s="54"/>
      <c r="E62" s="14"/>
      <c r="F62" s="14"/>
      <c r="G62" s="14"/>
      <c r="H62" s="14"/>
      <c r="I62" s="14"/>
      <c r="J62" s="135"/>
      <c r="K62" s="15"/>
      <c r="L62" s="15"/>
      <c r="M62" s="15"/>
      <c r="N62" s="15"/>
      <c r="O62" s="136"/>
      <c r="P62" s="15"/>
      <c r="Q62" s="15"/>
      <c r="R62" s="15"/>
      <c r="S62" s="15"/>
      <c r="T62" s="15"/>
      <c r="U62" s="137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37"/>
      <c r="AU62" s="137"/>
      <c r="AV62" s="137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53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34"/>
      <c r="DI62" s="14"/>
    </row>
    <row r="63" spans="2:113" ht="15.75" customHeight="1">
      <c r="B63" s="15"/>
      <c r="C63" s="14"/>
      <c r="D63" s="54"/>
      <c r="E63" s="14"/>
      <c r="F63" s="14"/>
      <c r="G63" s="14"/>
      <c r="H63" s="14"/>
      <c r="I63" s="14"/>
      <c r="J63" s="135"/>
      <c r="K63" s="15"/>
      <c r="L63" s="15"/>
      <c r="M63" s="15"/>
      <c r="N63" s="15"/>
      <c r="O63" s="136"/>
      <c r="P63" s="15"/>
      <c r="Q63" s="15"/>
      <c r="R63" s="15"/>
      <c r="S63" s="15"/>
      <c r="T63" s="15"/>
      <c r="U63" s="137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37"/>
      <c r="AU63" s="137"/>
      <c r="AV63" s="137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53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34"/>
      <c r="DI63" s="14"/>
    </row>
    <row r="64" spans="2:113" ht="15.75" customHeight="1">
      <c r="B64" s="15"/>
      <c r="C64" s="14"/>
      <c r="D64" s="54"/>
      <c r="E64" s="14"/>
      <c r="F64" s="14"/>
      <c r="G64" s="14"/>
      <c r="H64" s="14"/>
      <c r="I64" s="14"/>
      <c r="J64" s="135"/>
      <c r="K64" s="15"/>
      <c r="L64" s="15"/>
      <c r="M64" s="15"/>
      <c r="N64" s="15"/>
      <c r="O64" s="136"/>
      <c r="P64" s="15"/>
      <c r="Q64" s="15"/>
      <c r="R64" s="15"/>
      <c r="S64" s="15"/>
      <c r="T64" s="15"/>
      <c r="U64" s="137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37"/>
      <c r="AU64" s="137"/>
      <c r="AV64" s="137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53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34"/>
      <c r="DI64" s="14"/>
    </row>
    <row r="65" spans="2:113" ht="15.75" customHeight="1">
      <c r="B65" s="15"/>
      <c r="C65" s="14"/>
      <c r="D65" s="54"/>
      <c r="E65" s="14"/>
      <c r="F65" s="14"/>
      <c r="G65" s="14"/>
      <c r="H65" s="14"/>
      <c r="I65" s="14"/>
      <c r="J65" s="135"/>
      <c r="K65" s="15"/>
      <c r="L65" s="15"/>
      <c r="M65" s="15"/>
      <c r="N65" s="15"/>
      <c r="O65" s="136"/>
      <c r="P65" s="15"/>
      <c r="Q65" s="15"/>
      <c r="R65" s="15"/>
      <c r="S65" s="15"/>
      <c r="T65" s="15"/>
      <c r="U65" s="137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37"/>
      <c r="AU65" s="137"/>
      <c r="AV65" s="137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53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34"/>
      <c r="DI65" s="14"/>
    </row>
    <row r="66" spans="2:113" ht="15.75" customHeight="1">
      <c r="B66" s="15"/>
      <c r="C66" s="14"/>
      <c r="D66" s="54"/>
      <c r="E66" s="14"/>
      <c r="F66" s="14"/>
      <c r="G66" s="14"/>
      <c r="H66" s="14"/>
      <c r="I66" s="14"/>
      <c r="J66" s="135"/>
      <c r="K66" s="15"/>
      <c r="L66" s="15"/>
      <c r="M66" s="15"/>
      <c r="N66" s="15"/>
      <c r="O66" s="136"/>
      <c r="P66" s="15"/>
      <c r="Q66" s="15"/>
      <c r="R66" s="15"/>
      <c r="S66" s="15"/>
      <c r="T66" s="15"/>
      <c r="U66" s="137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37"/>
      <c r="AU66" s="137"/>
      <c r="AV66" s="137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53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34"/>
      <c r="DI66" s="14"/>
    </row>
    <row r="67" spans="2:113" ht="15.75" customHeight="1">
      <c r="B67" s="15"/>
      <c r="C67" s="14"/>
      <c r="D67" s="54"/>
      <c r="E67" s="14"/>
      <c r="F67" s="14"/>
      <c r="G67" s="14"/>
      <c r="H67" s="14"/>
      <c r="I67" s="14"/>
      <c r="J67" s="135"/>
      <c r="K67" s="15"/>
      <c r="L67" s="15"/>
      <c r="M67" s="15"/>
      <c r="N67" s="15"/>
      <c r="O67" s="136"/>
      <c r="P67" s="15"/>
      <c r="Q67" s="15"/>
      <c r="R67" s="15"/>
      <c r="S67" s="15"/>
      <c r="T67" s="15"/>
      <c r="U67" s="137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37"/>
      <c r="AU67" s="137"/>
      <c r="AV67" s="137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53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34"/>
      <c r="DI67" s="14"/>
    </row>
    <row r="68" spans="2:113" ht="15.75" customHeight="1">
      <c r="B68" s="15"/>
      <c r="C68" s="14"/>
      <c r="D68" s="54"/>
      <c r="E68" s="14"/>
      <c r="F68" s="14"/>
      <c r="G68" s="14"/>
      <c r="H68" s="14"/>
      <c r="I68" s="14"/>
      <c r="J68" s="135"/>
      <c r="K68" s="15"/>
      <c r="L68" s="15"/>
      <c r="M68" s="15"/>
      <c r="N68" s="15"/>
      <c r="O68" s="136"/>
      <c r="P68" s="15"/>
      <c r="Q68" s="15"/>
      <c r="R68" s="15"/>
      <c r="S68" s="15"/>
      <c r="T68" s="15"/>
      <c r="U68" s="137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37"/>
      <c r="AU68" s="137"/>
      <c r="AV68" s="137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53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34"/>
      <c r="DI68" s="14"/>
    </row>
    <row r="69" spans="2:113" ht="15.75" customHeight="1">
      <c r="B69" s="15"/>
      <c r="C69" s="14"/>
      <c r="D69" s="54"/>
      <c r="E69" s="14"/>
      <c r="F69" s="14"/>
      <c r="G69" s="14"/>
      <c r="H69" s="14"/>
      <c r="I69" s="14"/>
      <c r="J69" s="135"/>
      <c r="K69" s="15"/>
      <c r="L69" s="15"/>
      <c r="M69" s="15"/>
      <c r="N69" s="15"/>
      <c r="O69" s="136"/>
      <c r="P69" s="15"/>
      <c r="Q69" s="15"/>
      <c r="R69" s="15"/>
      <c r="S69" s="15"/>
      <c r="T69" s="15"/>
      <c r="U69" s="137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37"/>
      <c r="AU69" s="137"/>
      <c r="AV69" s="137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53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34"/>
      <c r="DI69" s="14"/>
    </row>
    <row r="70" spans="2:113" ht="15.75" customHeight="1">
      <c r="B70" s="15"/>
      <c r="C70" s="14"/>
      <c r="D70" s="54"/>
      <c r="E70" s="14"/>
      <c r="F70" s="14"/>
      <c r="G70" s="14"/>
      <c r="H70" s="14"/>
      <c r="I70" s="14"/>
      <c r="J70" s="135"/>
      <c r="K70" s="15"/>
      <c r="L70" s="15"/>
      <c r="M70" s="15"/>
      <c r="N70" s="15"/>
      <c r="O70" s="136"/>
      <c r="P70" s="15"/>
      <c r="Q70" s="15"/>
      <c r="R70" s="15"/>
      <c r="S70" s="15"/>
      <c r="T70" s="15"/>
      <c r="U70" s="137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37"/>
      <c r="AU70" s="137"/>
      <c r="AV70" s="137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53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34"/>
      <c r="DI70" s="14"/>
    </row>
    <row r="71" spans="2:113" ht="15.75" customHeight="1">
      <c r="B71" s="15"/>
      <c r="C71" s="14"/>
      <c r="D71" s="54"/>
      <c r="E71" s="14"/>
      <c r="F71" s="14"/>
      <c r="G71" s="14"/>
      <c r="H71" s="14"/>
      <c r="I71" s="14"/>
      <c r="J71" s="135"/>
      <c r="K71" s="15"/>
      <c r="L71" s="15"/>
      <c r="M71" s="15"/>
      <c r="N71" s="15"/>
      <c r="O71" s="136"/>
      <c r="P71" s="15"/>
      <c r="Q71" s="15"/>
      <c r="R71" s="15"/>
      <c r="S71" s="15"/>
      <c r="T71" s="15"/>
      <c r="U71" s="137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37"/>
      <c r="AU71" s="137"/>
      <c r="AV71" s="137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53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34"/>
      <c r="DI71" s="14"/>
    </row>
    <row r="72" spans="2:113" ht="15.75" customHeight="1">
      <c r="B72" s="15"/>
      <c r="C72" s="14"/>
      <c r="D72" s="54"/>
      <c r="E72" s="14"/>
      <c r="F72" s="14"/>
      <c r="G72" s="14"/>
      <c r="H72" s="14"/>
      <c r="I72" s="14"/>
      <c r="J72" s="135"/>
      <c r="K72" s="15"/>
      <c r="L72" s="15"/>
      <c r="M72" s="15"/>
      <c r="N72" s="15"/>
      <c r="O72" s="136"/>
      <c r="P72" s="15"/>
      <c r="Q72" s="15"/>
      <c r="R72" s="15"/>
      <c r="S72" s="15"/>
      <c r="T72" s="15"/>
      <c r="U72" s="137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37"/>
      <c r="AU72" s="137"/>
      <c r="AV72" s="137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53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34"/>
      <c r="DI72" s="14"/>
    </row>
    <row r="73" spans="2:113" ht="15.75" customHeight="1">
      <c r="B73" s="15"/>
      <c r="C73" s="14"/>
      <c r="D73" s="54"/>
      <c r="E73" s="14"/>
      <c r="F73" s="14"/>
      <c r="G73" s="14"/>
      <c r="H73" s="14"/>
      <c r="I73" s="14"/>
      <c r="J73" s="135"/>
      <c r="K73" s="15"/>
      <c r="L73" s="15"/>
      <c r="M73" s="15"/>
      <c r="N73" s="15"/>
      <c r="O73" s="136"/>
      <c r="P73" s="15"/>
      <c r="Q73" s="15"/>
      <c r="R73" s="15"/>
      <c r="S73" s="15"/>
      <c r="T73" s="15"/>
      <c r="U73" s="137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37"/>
      <c r="AU73" s="137"/>
      <c r="AV73" s="137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53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34"/>
      <c r="DI73" s="14"/>
    </row>
    <row r="74" spans="2:113" ht="15.75" customHeight="1">
      <c r="B74" s="15"/>
      <c r="C74" s="14"/>
      <c r="D74" s="54"/>
      <c r="E74" s="14"/>
      <c r="F74" s="14"/>
      <c r="G74" s="14"/>
      <c r="H74" s="14"/>
      <c r="I74" s="14"/>
      <c r="J74" s="135"/>
      <c r="K74" s="15"/>
      <c r="L74" s="15"/>
      <c r="M74" s="15"/>
      <c r="N74" s="15"/>
      <c r="O74" s="136"/>
      <c r="P74" s="15"/>
      <c r="Q74" s="15"/>
      <c r="R74" s="15"/>
      <c r="S74" s="15"/>
      <c r="T74" s="15"/>
      <c r="U74" s="137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37"/>
      <c r="AU74" s="137"/>
      <c r="AV74" s="137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53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34"/>
      <c r="DI74" s="14"/>
    </row>
    <row r="75" spans="2:113" ht="15.75" customHeight="1">
      <c r="B75" s="15"/>
      <c r="C75" s="14"/>
      <c r="D75" s="54"/>
      <c r="E75" s="14"/>
      <c r="F75" s="14"/>
      <c r="G75" s="14"/>
      <c r="H75" s="14"/>
      <c r="I75" s="14"/>
      <c r="J75" s="135"/>
      <c r="K75" s="15"/>
      <c r="L75" s="15"/>
      <c r="M75" s="15"/>
      <c r="N75" s="15"/>
      <c r="O75" s="136"/>
      <c r="P75" s="15"/>
      <c r="Q75" s="15"/>
      <c r="R75" s="15"/>
      <c r="S75" s="15"/>
      <c r="T75" s="15"/>
      <c r="U75" s="137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37"/>
      <c r="AU75" s="137"/>
      <c r="AV75" s="137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53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34"/>
      <c r="DI75" s="14"/>
    </row>
    <row r="76" spans="2:113" ht="15.75" customHeight="1">
      <c r="B76" s="15"/>
      <c r="C76" s="14"/>
      <c r="D76" s="54"/>
      <c r="E76" s="14"/>
      <c r="F76" s="14"/>
      <c r="G76" s="14"/>
      <c r="H76" s="14"/>
      <c r="I76" s="14"/>
      <c r="J76" s="135"/>
      <c r="K76" s="15"/>
      <c r="L76" s="15"/>
      <c r="M76" s="15"/>
      <c r="N76" s="15"/>
      <c r="O76" s="136"/>
      <c r="P76" s="15"/>
      <c r="Q76" s="15"/>
      <c r="R76" s="15"/>
      <c r="S76" s="15"/>
      <c r="T76" s="15"/>
      <c r="U76" s="137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37"/>
      <c r="AU76" s="137"/>
      <c r="AV76" s="137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53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34"/>
      <c r="DI76" s="14"/>
    </row>
    <row r="77" spans="2:113" ht="15.75" customHeight="1">
      <c r="B77" s="15"/>
      <c r="C77" s="14"/>
      <c r="D77" s="54"/>
      <c r="E77" s="14"/>
      <c r="F77" s="14"/>
      <c r="G77" s="14"/>
      <c r="H77" s="14"/>
      <c r="I77" s="14"/>
      <c r="J77" s="135"/>
      <c r="K77" s="15"/>
      <c r="L77" s="15"/>
      <c r="M77" s="15"/>
      <c r="N77" s="15"/>
      <c r="O77" s="136"/>
      <c r="P77" s="15"/>
      <c r="Q77" s="15"/>
      <c r="R77" s="15"/>
      <c r="S77" s="15"/>
      <c r="T77" s="15"/>
      <c r="U77" s="137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37"/>
      <c r="AU77" s="137"/>
      <c r="AV77" s="137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53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34"/>
      <c r="DI77" s="14"/>
    </row>
    <row r="78" spans="2:113" ht="15.75" customHeight="1">
      <c r="B78" s="15"/>
      <c r="C78" s="14"/>
      <c r="D78" s="54"/>
      <c r="E78" s="14"/>
      <c r="F78" s="14"/>
      <c r="G78" s="14"/>
      <c r="H78" s="14"/>
      <c r="I78" s="14"/>
      <c r="J78" s="135"/>
      <c r="K78" s="15"/>
      <c r="L78" s="15"/>
      <c r="M78" s="15"/>
      <c r="N78" s="15"/>
      <c r="O78" s="136"/>
      <c r="P78" s="15"/>
      <c r="Q78" s="15"/>
      <c r="R78" s="15"/>
      <c r="S78" s="15"/>
      <c r="T78" s="15"/>
      <c r="U78" s="137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37"/>
      <c r="AU78" s="137"/>
      <c r="AV78" s="137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53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34"/>
      <c r="DI78" s="14"/>
    </row>
    <row r="79" spans="2:113" ht="15.75" customHeight="1">
      <c r="B79" s="15"/>
      <c r="C79" s="14"/>
      <c r="D79" s="54"/>
      <c r="E79" s="14"/>
      <c r="F79" s="14"/>
      <c r="G79" s="14"/>
      <c r="H79" s="14"/>
      <c r="I79" s="14"/>
      <c r="J79" s="135"/>
      <c r="K79" s="15"/>
      <c r="L79" s="15"/>
      <c r="M79" s="15"/>
      <c r="N79" s="15"/>
      <c r="O79" s="136"/>
      <c r="P79" s="15"/>
      <c r="Q79" s="15"/>
      <c r="R79" s="15"/>
      <c r="S79" s="15"/>
      <c r="T79" s="15"/>
      <c r="U79" s="137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37"/>
      <c r="AU79" s="137"/>
      <c r="AV79" s="137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53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34"/>
      <c r="DI79" s="14"/>
    </row>
    <row r="80" spans="2:113" ht="15.75" customHeight="1">
      <c r="B80" s="15"/>
      <c r="C80" s="14"/>
      <c r="D80" s="54"/>
      <c r="E80" s="14"/>
      <c r="F80" s="14"/>
      <c r="G80" s="14"/>
      <c r="H80" s="14"/>
      <c r="I80" s="14"/>
      <c r="J80" s="135"/>
      <c r="K80" s="15"/>
      <c r="L80" s="15"/>
      <c r="M80" s="15"/>
      <c r="N80" s="15"/>
      <c r="O80" s="136"/>
      <c r="P80" s="15"/>
      <c r="Q80" s="15"/>
      <c r="R80" s="15"/>
      <c r="S80" s="15"/>
      <c r="T80" s="15"/>
      <c r="U80" s="137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37"/>
      <c r="AU80" s="137"/>
      <c r="AV80" s="137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53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34"/>
      <c r="DI80" s="14"/>
    </row>
    <row r="81" spans="2:113" ht="15.75" customHeight="1">
      <c r="B81" s="15"/>
      <c r="C81" s="14"/>
      <c r="D81" s="54"/>
      <c r="E81" s="14"/>
      <c r="F81" s="14"/>
      <c r="G81" s="14"/>
      <c r="H81" s="14"/>
      <c r="I81" s="14"/>
      <c r="J81" s="135"/>
      <c r="K81" s="15"/>
      <c r="L81" s="15"/>
      <c r="M81" s="15"/>
      <c r="N81" s="15"/>
      <c r="O81" s="136"/>
      <c r="P81" s="15"/>
      <c r="Q81" s="15"/>
      <c r="R81" s="15"/>
      <c r="S81" s="15"/>
      <c r="T81" s="15"/>
      <c r="U81" s="137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37"/>
      <c r="AU81" s="137"/>
      <c r="AV81" s="137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53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34"/>
      <c r="DI81" s="14"/>
    </row>
    <row r="82" spans="2:113" ht="15.75" customHeight="1">
      <c r="B82" s="15"/>
      <c r="C82" s="14"/>
      <c r="D82" s="54"/>
      <c r="E82" s="14"/>
      <c r="F82" s="14"/>
      <c r="G82" s="14"/>
      <c r="H82" s="14"/>
      <c r="I82" s="14"/>
      <c r="J82" s="135"/>
      <c r="K82" s="15"/>
      <c r="L82" s="15"/>
      <c r="M82" s="15"/>
      <c r="N82" s="15"/>
      <c r="O82" s="136"/>
      <c r="P82" s="15"/>
      <c r="Q82" s="15"/>
      <c r="R82" s="15"/>
      <c r="S82" s="15"/>
      <c r="T82" s="15"/>
      <c r="U82" s="137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37"/>
      <c r="AU82" s="137"/>
      <c r="AV82" s="137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53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34"/>
      <c r="DI82" s="14"/>
    </row>
    <row r="83" spans="2:113" ht="15.75" customHeight="1">
      <c r="B83" s="15"/>
      <c r="C83" s="14"/>
      <c r="D83" s="54"/>
      <c r="E83" s="14"/>
      <c r="F83" s="14"/>
      <c r="G83" s="14"/>
      <c r="H83" s="14"/>
      <c r="I83" s="14"/>
      <c r="J83" s="135"/>
      <c r="K83" s="15"/>
      <c r="L83" s="15"/>
      <c r="M83" s="15"/>
      <c r="N83" s="15"/>
      <c r="O83" s="136"/>
      <c r="P83" s="15"/>
      <c r="Q83" s="15"/>
      <c r="R83" s="15"/>
      <c r="S83" s="15"/>
      <c r="T83" s="15"/>
      <c r="U83" s="137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37"/>
      <c r="AU83" s="137"/>
      <c r="AV83" s="137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53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34"/>
      <c r="DI83" s="14"/>
    </row>
    <row r="84" spans="2:113" ht="15.75" customHeight="1">
      <c r="B84" s="15"/>
      <c r="C84" s="14"/>
      <c r="D84" s="54"/>
      <c r="E84" s="14"/>
      <c r="F84" s="14"/>
      <c r="G84" s="14"/>
      <c r="H84" s="14"/>
      <c r="I84" s="14"/>
      <c r="J84" s="135"/>
      <c r="K84" s="15"/>
      <c r="L84" s="15"/>
      <c r="M84" s="15"/>
      <c r="N84" s="15"/>
      <c r="O84" s="136"/>
      <c r="P84" s="15"/>
      <c r="Q84" s="15"/>
      <c r="R84" s="15"/>
      <c r="S84" s="15"/>
      <c r="T84" s="15"/>
      <c r="U84" s="137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37"/>
      <c r="AU84" s="137"/>
      <c r="AV84" s="137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53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34"/>
      <c r="DI84" s="14"/>
    </row>
    <row r="85" spans="2:113" ht="15.75" customHeight="1">
      <c r="B85" s="15"/>
      <c r="C85" s="14"/>
      <c r="D85" s="54"/>
      <c r="E85" s="14"/>
      <c r="F85" s="14"/>
      <c r="G85" s="14"/>
      <c r="H85" s="14"/>
      <c r="I85" s="14"/>
      <c r="J85" s="135"/>
      <c r="K85" s="15"/>
      <c r="L85" s="15"/>
      <c r="M85" s="15"/>
      <c r="N85" s="15"/>
      <c r="O85" s="136"/>
      <c r="P85" s="15"/>
      <c r="Q85" s="15"/>
      <c r="R85" s="15"/>
      <c r="S85" s="15"/>
      <c r="T85" s="15"/>
      <c r="U85" s="137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37"/>
      <c r="AU85" s="137"/>
      <c r="AV85" s="137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53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34"/>
      <c r="DI85" s="14"/>
    </row>
    <row r="86" spans="2:113" ht="15.75" customHeight="1">
      <c r="B86" s="15"/>
      <c r="C86" s="14"/>
      <c r="D86" s="54"/>
      <c r="E86" s="14"/>
      <c r="F86" s="14"/>
      <c r="G86" s="14"/>
      <c r="H86" s="14"/>
      <c r="I86" s="14"/>
      <c r="J86" s="135"/>
      <c r="K86" s="15"/>
      <c r="L86" s="15"/>
      <c r="M86" s="15"/>
      <c r="N86" s="15"/>
      <c r="O86" s="136"/>
      <c r="P86" s="15"/>
      <c r="Q86" s="15"/>
      <c r="R86" s="15"/>
      <c r="S86" s="15"/>
      <c r="T86" s="15"/>
      <c r="U86" s="137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37"/>
      <c r="AU86" s="137"/>
      <c r="AV86" s="137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53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34"/>
      <c r="DI86" s="14"/>
    </row>
    <row r="87" spans="2:113" ht="15.75" customHeight="1">
      <c r="B87" s="15"/>
      <c r="C87" s="14"/>
      <c r="D87" s="54"/>
      <c r="E87" s="14"/>
      <c r="F87" s="14"/>
      <c r="G87" s="14"/>
      <c r="H87" s="14"/>
      <c r="I87" s="14"/>
      <c r="J87" s="135"/>
      <c r="K87" s="15"/>
      <c r="L87" s="15"/>
      <c r="M87" s="15"/>
      <c r="N87" s="15"/>
      <c r="O87" s="136"/>
      <c r="P87" s="15"/>
      <c r="Q87" s="15"/>
      <c r="R87" s="15"/>
      <c r="S87" s="15"/>
      <c r="T87" s="15"/>
      <c r="U87" s="137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37"/>
      <c r="AU87" s="137"/>
      <c r="AV87" s="137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53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34"/>
      <c r="DI87" s="14"/>
    </row>
    <row r="88" spans="2:113" ht="15.75" customHeight="1">
      <c r="B88" s="15"/>
      <c r="C88" s="14"/>
      <c r="D88" s="54"/>
      <c r="E88" s="14"/>
      <c r="F88" s="14"/>
      <c r="G88" s="14"/>
      <c r="H88" s="14"/>
      <c r="I88" s="14"/>
      <c r="J88" s="135"/>
      <c r="K88" s="15"/>
      <c r="L88" s="15"/>
      <c r="M88" s="15"/>
      <c r="N88" s="15"/>
      <c r="O88" s="136"/>
      <c r="P88" s="15"/>
      <c r="Q88" s="15"/>
      <c r="R88" s="15"/>
      <c r="S88" s="15"/>
      <c r="T88" s="15"/>
      <c r="U88" s="137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37"/>
      <c r="AU88" s="137"/>
      <c r="AV88" s="137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53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34"/>
      <c r="DI88" s="14"/>
    </row>
    <row r="89" spans="2:113" ht="15.75" customHeight="1">
      <c r="B89" s="15"/>
      <c r="C89" s="14"/>
      <c r="D89" s="54"/>
      <c r="E89" s="14"/>
      <c r="F89" s="14"/>
      <c r="G89" s="14"/>
      <c r="H89" s="14"/>
      <c r="I89" s="14"/>
      <c r="J89" s="135"/>
      <c r="K89" s="15"/>
      <c r="L89" s="15"/>
      <c r="M89" s="15"/>
      <c r="N89" s="15"/>
      <c r="O89" s="136"/>
      <c r="P89" s="15"/>
      <c r="Q89" s="15"/>
      <c r="R89" s="15"/>
      <c r="S89" s="15"/>
      <c r="T89" s="15"/>
      <c r="U89" s="137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37"/>
      <c r="AU89" s="137"/>
      <c r="AV89" s="137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53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34"/>
      <c r="DI89" s="14"/>
    </row>
    <row r="90" spans="2:113" ht="15.75" customHeight="1">
      <c r="B90" s="15"/>
      <c r="C90" s="14"/>
      <c r="D90" s="54"/>
      <c r="E90" s="14"/>
      <c r="F90" s="14"/>
      <c r="G90" s="14"/>
      <c r="H90" s="14"/>
      <c r="I90" s="14"/>
      <c r="J90" s="135"/>
      <c r="K90" s="15"/>
      <c r="L90" s="15"/>
      <c r="M90" s="15"/>
      <c r="N90" s="15"/>
      <c r="O90" s="136"/>
      <c r="P90" s="15"/>
      <c r="Q90" s="15"/>
      <c r="R90" s="15"/>
      <c r="S90" s="15"/>
      <c r="T90" s="15"/>
      <c r="U90" s="137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37"/>
      <c r="AU90" s="137"/>
      <c r="AV90" s="137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53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34"/>
      <c r="DI90" s="14"/>
    </row>
    <row r="91" spans="2:113" ht="15.75" customHeight="1">
      <c r="B91" s="15"/>
      <c r="C91" s="14"/>
      <c r="D91" s="54"/>
      <c r="E91" s="14"/>
      <c r="F91" s="14"/>
      <c r="G91" s="14"/>
      <c r="H91" s="14"/>
      <c r="I91" s="14"/>
      <c r="J91" s="135"/>
      <c r="K91" s="15"/>
      <c r="L91" s="15"/>
      <c r="M91" s="15"/>
      <c r="N91" s="15"/>
      <c r="O91" s="136"/>
      <c r="P91" s="15"/>
      <c r="Q91" s="15"/>
      <c r="R91" s="15"/>
      <c r="S91" s="15"/>
      <c r="T91" s="15"/>
      <c r="U91" s="137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37"/>
      <c r="AU91" s="137"/>
      <c r="AV91" s="137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53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34"/>
      <c r="DI91" s="14"/>
    </row>
    <row r="92" spans="2:113" ht="15.75" customHeight="1">
      <c r="B92" s="15"/>
      <c r="C92" s="14"/>
      <c r="D92" s="54"/>
      <c r="E92" s="14"/>
      <c r="F92" s="14"/>
      <c r="G92" s="14"/>
      <c r="H92" s="14"/>
      <c r="I92" s="14"/>
      <c r="J92" s="135"/>
      <c r="K92" s="15"/>
      <c r="L92" s="15"/>
      <c r="M92" s="15"/>
      <c r="N92" s="15"/>
      <c r="O92" s="136"/>
      <c r="P92" s="15"/>
      <c r="Q92" s="15"/>
      <c r="R92" s="15"/>
      <c r="S92" s="15"/>
      <c r="T92" s="15"/>
      <c r="U92" s="137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37"/>
      <c r="AU92" s="137"/>
      <c r="AV92" s="137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53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34"/>
      <c r="DI92" s="14"/>
    </row>
    <row r="93" spans="2:113" ht="15.75" customHeight="1">
      <c r="B93" s="15"/>
      <c r="C93" s="14"/>
      <c r="D93" s="54"/>
      <c r="E93" s="14"/>
      <c r="F93" s="14"/>
      <c r="G93" s="14"/>
      <c r="H93" s="14"/>
      <c r="I93" s="14"/>
      <c r="J93" s="135"/>
      <c r="K93" s="15"/>
      <c r="L93" s="15"/>
      <c r="M93" s="15"/>
      <c r="N93" s="15"/>
      <c r="O93" s="136"/>
      <c r="P93" s="15"/>
      <c r="Q93" s="15"/>
      <c r="R93" s="15"/>
      <c r="S93" s="15"/>
      <c r="T93" s="15"/>
      <c r="U93" s="137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37"/>
      <c r="AU93" s="137"/>
      <c r="AV93" s="137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53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34"/>
      <c r="DI93" s="14"/>
    </row>
    <row r="94" spans="2:113" ht="15.75" customHeight="1">
      <c r="B94" s="15"/>
      <c r="C94" s="14"/>
      <c r="D94" s="54"/>
      <c r="E94" s="14"/>
      <c r="F94" s="14"/>
      <c r="G94" s="14"/>
      <c r="H94" s="14"/>
      <c r="I94" s="14"/>
      <c r="J94" s="135"/>
      <c r="K94" s="15"/>
      <c r="L94" s="15"/>
      <c r="M94" s="15"/>
      <c r="N94" s="15"/>
      <c r="O94" s="136"/>
      <c r="P94" s="15"/>
      <c r="Q94" s="15"/>
      <c r="R94" s="15"/>
      <c r="S94" s="15"/>
      <c r="T94" s="15"/>
      <c r="U94" s="137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37"/>
      <c r="AU94" s="137"/>
      <c r="AV94" s="137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53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34"/>
      <c r="DI94" s="14"/>
    </row>
    <row r="95" spans="2:113" ht="15.75" customHeight="1">
      <c r="B95" s="15"/>
      <c r="C95" s="14"/>
      <c r="D95" s="54"/>
      <c r="E95" s="14"/>
      <c r="F95" s="14"/>
      <c r="G95" s="14"/>
      <c r="H95" s="14"/>
      <c r="I95" s="14"/>
      <c r="J95" s="135"/>
      <c r="K95" s="15"/>
      <c r="L95" s="15"/>
      <c r="M95" s="15"/>
      <c r="N95" s="15"/>
      <c r="O95" s="136"/>
      <c r="P95" s="15"/>
      <c r="Q95" s="15"/>
      <c r="R95" s="15"/>
      <c r="S95" s="15"/>
      <c r="T95" s="15"/>
      <c r="U95" s="137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37"/>
      <c r="AU95" s="137"/>
      <c r="AV95" s="137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53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34"/>
      <c r="DI95" s="14"/>
    </row>
    <row r="96" spans="2:113" ht="15.75" customHeight="1">
      <c r="B96" s="15"/>
      <c r="C96" s="14"/>
      <c r="D96" s="54"/>
      <c r="E96" s="14"/>
      <c r="F96" s="14"/>
      <c r="G96" s="14"/>
      <c r="H96" s="14"/>
      <c r="I96" s="14"/>
      <c r="J96" s="135"/>
      <c r="K96" s="15"/>
      <c r="L96" s="15"/>
      <c r="M96" s="15"/>
      <c r="N96" s="15"/>
      <c r="O96" s="136"/>
      <c r="P96" s="15"/>
      <c r="Q96" s="15"/>
      <c r="R96" s="15"/>
      <c r="S96" s="15"/>
      <c r="T96" s="15"/>
      <c r="U96" s="137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37"/>
      <c r="AU96" s="137"/>
      <c r="AV96" s="137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53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34"/>
      <c r="DI96" s="14"/>
    </row>
    <row r="97" spans="2:113" ht="15.75" customHeight="1">
      <c r="B97" s="15"/>
      <c r="C97" s="14"/>
      <c r="D97" s="54"/>
      <c r="E97" s="14"/>
      <c r="F97" s="14"/>
      <c r="G97" s="14"/>
      <c r="H97" s="14"/>
      <c r="I97" s="14"/>
      <c r="J97" s="135"/>
      <c r="K97" s="15"/>
      <c r="L97" s="15"/>
      <c r="M97" s="15"/>
      <c r="N97" s="15"/>
      <c r="O97" s="136"/>
      <c r="P97" s="15"/>
      <c r="Q97" s="15"/>
      <c r="R97" s="15"/>
      <c r="S97" s="15"/>
      <c r="T97" s="15"/>
      <c r="U97" s="137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37"/>
      <c r="AU97" s="137"/>
      <c r="AV97" s="137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53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34"/>
      <c r="DI97" s="14"/>
    </row>
    <row r="98" spans="2:113" ht="15.75" customHeight="1">
      <c r="B98" s="15"/>
      <c r="C98" s="14"/>
      <c r="D98" s="54"/>
      <c r="E98" s="14"/>
      <c r="F98" s="14"/>
      <c r="G98" s="14"/>
      <c r="H98" s="14"/>
      <c r="I98" s="14"/>
      <c r="J98" s="135"/>
      <c r="K98" s="15"/>
      <c r="L98" s="15"/>
      <c r="M98" s="15"/>
      <c r="N98" s="15"/>
      <c r="O98" s="136"/>
      <c r="P98" s="15"/>
      <c r="Q98" s="15"/>
      <c r="R98" s="15"/>
      <c r="S98" s="15"/>
      <c r="T98" s="15"/>
      <c r="U98" s="137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37"/>
      <c r="AU98" s="137"/>
      <c r="AV98" s="137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53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34"/>
      <c r="DI98" s="14"/>
    </row>
    <row r="99" spans="2:113" ht="15.75" customHeight="1">
      <c r="B99" s="15"/>
      <c r="C99" s="14"/>
      <c r="D99" s="54"/>
      <c r="E99" s="14"/>
      <c r="F99" s="14"/>
      <c r="G99" s="14"/>
      <c r="H99" s="14"/>
      <c r="I99" s="14"/>
      <c r="J99" s="135"/>
      <c r="K99" s="15"/>
      <c r="L99" s="15"/>
      <c r="M99" s="15"/>
      <c r="N99" s="15"/>
      <c r="O99" s="136"/>
      <c r="P99" s="15"/>
      <c r="Q99" s="15"/>
      <c r="R99" s="15"/>
      <c r="S99" s="15"/>
      <c r="T99" s="15"/>
      <c r="U99" s="137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37"/>
      <c r="AU99" s="137"/>
      <c r="AV99" s="137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53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34"/>
      <c r="DI99" s="14"/>
    </row>
    <row r="100" spans="2:113" ht="15.75" customHeight="1">
      <c r="B100" s="15"/>
      <c r="C100" s="14"/>
      <c r="D100" s="54"/>
      <c r="E100" s="14"/>
      <c r="F100" s="14"/>
      <c r="G100" s="14"/>
      <c r="H100" s="14"/>
      <c r="I100" s="14"/>
      <c r="J100" s="135"/>
      <c r="K100" s="15"/>
      <c r="L100" s="15"/>
      <c r="M100" s="15"/>
      <c r="N100" s="15"/>
      <c r="O100" s="136"/>
      <c r="P100" s="15"/>
      <c r="Q100" s="15"/>
      <c r="R100" s="15"/>
      <c r="S100" s="15"/>
      <c r="T100" s="15"/>
      <c r="U100" s="137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37"/>
      <c r="AU100" s="137"/>
      <c r="AV100" s="137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53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34"/>
      <c r="DI100" s="14"/>
    </row>
    <row r="101" spans="2:113" ht="15.75" customHeight="1">
      <c r="B101" s="15"/>
      <c r="C101" s="14"/>
      <c r="D101" s="54"/>
      <c r="E101" s="14"/>
      <c r="F101" s="14"/>
      <c r="G101" s="14"/>
      <c r="H101" s="14"/>
      <c r="I101" s="14"/>
      <c r="J101" s="135"/>
      <c r="K101" s="15"/>
      <c r="L101" s="15"/>
      <c r="M101" s="15"/>
      <c r="N101" s="15"/>
      <c r="O101" s="136"/>
      <c r="P101" s="15"/>
      <c r="Q101" s="15"/>
      <c r="R101" s="15"/>
      <c r="S101" s="15"/>
      <c r="T101" s="15"/>
      <c r="U101" s="137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37"/>
      <c r="AU101" s="137"/>
      <c r="AV101" s="137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53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34"/>
      <c r="DI101" s="14"/>
    </row>
    <row r="102" spans="2:113" ht="15.75" customHeight="1">
      <c r="B102" s="15"/>
      <c r="C102" s="14"/>
      <c r="D102" s="54"/>
      <c r="E102" s="14"/>
      <c r="F102" s="14"/>
      <c r="G102" s="14"/>
      <c r="H102" s="14"/>
      <c r="I102" s="14"/>
      <c r="J102" s="135"/>
      <c r="K102" s="15"/>
      <c r="L102" s="15"/>
      <c r="M102" s="15"/>
      <c r="N102" s="15"/>
      <c r="O102" s="136"/>
      <c r="P102" s="15"/>
      <c r="Q102" s="15"/>
      <c r="R102" s="15"/>
      <c r="S102" s="15"/>
      <c r="T102" s="15"/>
      <c r="U102" s="137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37"/>
      <c r="AU102" s="137"/>
      <c r="AV102" s="137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53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34"/>
      <c r="DI102" s="14"/>
    </row>
    <row r="103" spans="2:113" ht="15.75" customHeight="1">
      <c r="B103" s="15"/>
      <c r="C103" s="14"/>
      <c r="D103" s="54"/>
      <c r="E103" s="14"/>
      <c r="F103" s="14"/>
      <c r="G103" s="14"/>
      <c r="H103" s="14"/>
      <c r="I103" s="14"/>
      <c r="J103" s="135"/>
      <c r="K103" s="15"/>
      <c r="L103" s="15"/>
      <c r="M103" s="15"/>
      <c r="N103" s="15"/>
      <c r="O103" s="136"/>
      <c r="P103" s="15"/>
      <c r="Q103" s="15"/>
      <c r="R103" s="15"/>
      <c r="S103" s="15"/>
      <c r="T103" s="15"/>
      <c r="U103" s="137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37"/>
      <c r="AU103" s="137"/>
      <c r="AV103" s="137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53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34"/>
      <c r="DI103" s="14"/>
    </row>
    <row r="104" spans="2:113" ht="15.75" customHeight="1">
      <c r="B104" s="15"/>
      <c r="C104" s="14"/>
      <c r="D104" s="54"/>
      <c r="E104" s="14"/>
      <c r="F104" s="14"/>
      <c r="G104" s="14"/>
      <c r="H104" s="14"/>
      <c r="I104" s="14"/>
      <c r="J104" s="135"/>
      <c r="K104" s="15"/>
      <c r="L104" s="15"/>
      <c r="M104" s="15"/>
      <c r="N104" s="15"/>
      <c r="O104" s="136"/>
      <c r="P104" s="15"/>
      <c r="Q104" s="15"/>
      <c r="R104" s="15"/>
      <c r="S104" s="15"/>
      <c r="T104" s="15"/>
      <c r="U104" s="137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37"/>
      <c r="AU104" s="137"/>
      <c r="AV104" s="137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53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34"/>
      <c r="DI104" s="14"/>
    </row>
    <row r="105" spans="2:113" ht="15.75" customHeight="1">
      <c r="B105" s="15"/>
      <c r="C105" s="14"/>
      <c r="D105" s="54"/>
      <c r="E105" s="14"/>
      <c r="F105" s="14"/>
      <c r="G105" s="14"/>
      <c r="H105" s="14"/>
      <c r="I105" s="14"/>
      <c r="J105" s="135"/>
      <c r="K105" s="15"/>
      <c r="L105" s="15"/>
      <c r="M105" s="15"/>
      <c r="N105" s="15"/>
      <c r="O105" s="136"/>
      <c r="P105" s="15"/>
      <c r="Q105" s="15"/>
      <c r="R105" s="15"/>
      <c r="S105" s="15"/>
      <c r="T105" s="15"/>
      <c r="U105" s="137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37"/>
      <c r="AU105" s="137"/>
      <c r="AV105" s="137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53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34"/>
      <c r="DI105" s="14"/>
    </row>
    <row r="106" spans="2:113" ht="15.75" customHeight="1">
      <c r="B106" s="15"/>
      <c r="C106" s="14"/>
      <c r="D106" s="54"/>
      <c r="E106" s="14"/>
      <c r="F106" s="14"/>
      <c r="G106" s="14"/>
      <c r="H106" s="14"/>
      <c r="I106" s="14"/>
      <c r="J106" s="135"/>
      <c r="K106" s="15"/>
      <c r="L106" s="15"/>
      <c r="M106" s="15"/>
      <c r="N106" s="15"/>
      <c r="O106" s="136"/>
      <c r="P106" s="15"/>
      <c r="Q106" s="15"/>
      <c r="R106" s="15"/>
      <c r="S106" s="15"/>
      <c r="T106" s="15"/>
      <c r="U106" s="137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37"/>
      <c r="AU106" s="137"/>
      <c r="AV106" s="137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53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34"/>
      <c r="DI106" s="14"/>
    </row>
    <row r="107" spans="2:113" ht="15.75" customHeight="1">
      <c r="B107" s="15"/>
      <c r="C107" s="14"/>
      <c r="D107" s="54"/>
      <c r="E107" s="14"/>
      <c r="F107" s="14"/>
      <c r="G107" s="14"/>
      <c r="H107" s="14"/>
      <c r="I107" s="14"/>
      <c r="J107" s="135"/>
      <c r="K107" s="15"/>
      <c r="L107" s="15"/>
      <c r="M107" s="15"/>
      <c r="N107" s="15"/>
      <c r="O107" s="136"/>
      <c r="P107" s="15"/>
      <c r="Q107" s="15"/>
      <c r="R107" s="15"/>
      <c r="S107" s="15"/>
      <c r="T107" s="15"/>
      <c r="U107" s="137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37"/>
      <c r="AU107" s="137"/>
      <c r="AV107" s="137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53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34"/>
      <c r="DI107" s="14"/>
    </row>
    <row r="108" spans="2:113" ht="15.75" customHeight="1">
      <c r="B108" s="15"/>
      <c r="C108" s="14"/>
      <c r="D108" s="54"/>
      <c r="E108" s="14"/>
      <c r="F108" s="14"/>
      <c r="G108" s="14"/>
      <c r="H108" s="14"/>
      <c r="I108" s="14"/>
      <c r="J108" s="135"/>
      <c r="K108" s="15"/>
      <c r="L108" s="15"/>
      <c r="M108" s="15"/>
      <c r="N108" s="15"/>
      <c r="O108" s="136"/>
      <c r="P108" s="15"/>
      <c r="Q108" s="15"/>
      <c r="R108" s="15"/>
      <c r="S108" s="15"/>
      <c r="T108" s="15"/>
      <c r="U108" s="137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37"/>
      <c r="AU108" s="137"/>
      <c r="AV108" s="137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53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34"/>
      <c r="DI108" s="14"/>
    </row>
    <row r="109" spans="2:113" ht="15.75" customHeight="1">
      <c r="B109" s="15"/>
      <c r="C109" s="14"/>
      <c r="D109" s="54"/>
      <c r="E109" s="14"/>
      <c r="F109" s="14"/>
      <c r="G109" s="14"/>
      <c r="H109" s="14"/>
      <c r="I109" s="14"/>
      <c r="J109" s="135"/>
      <c r="K109" s="15"/>
      <c r="L109" s="15"/>
      <c r="M109" s="15"/>
      <c r="N109" s="15"/>
      <c r="O109" s="136"/>
      <c r="P109" s="15"/>
      <c r="Q109" s="15"/>
      <c r="R109" s="15"/>
      <c r="S109" s="15"/>
      <c r="T109" s="15"/>
      <c r="U109" s="137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37"/>
      <c r="AU109" s="137"/>
      <c r="AV109" s="137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53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34"/>
      <c r="DI109" s="14"/>
    </row>
    <row r="110" spans="2:113" ht="15.75" customHeight="1">
      <c r="B110" s="15"/>
      <c r="C110" s="14"/>
      <c r="D110" s="54"/>
      <c r="E110" s="14"/>
      <c r="F110" s="14"/>
      <c r="G110" s="14"/>
      <c r="H110" s="14"/>
      <c r="I110" s="14"/>
      <c r="J110" s="135"/>
      <c r="K110" s="15"/>
      <c r="L110" s="15"/>
      <c r="M110" s="15"/>
      <c r="N110" s="15"/>
      <c r="O110" s="136"/>
      <c r="P110" s="15"/>
      <c r="Q110" s="15"/>
      <c r="R110" s="15"/>
      <c r="S110" s="15"/>
      <c r="T110" s="15"/>
      <c r="U110" s="137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37"/>
      <c r="AU110" s="137"/>
      <c r="AV110" s="137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53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34"/>
      <c r="DI110" s="14"/>
    </row>
    <row r="111" spans="2:113" ht="15.75" customHeight="1">
      <c r="B111" s="15"/>
      <c r="C111" s="14"/>
      <c r="D111" s="54"/>
      <c r="E111" s="14"/>
      <c r="F111" s="14"/>
      <c r="G111" s="14"/>
      <c r="H111" s="14"/>
      <c r="I111" s="14"/>
      <c r="J111" s="135"/>
      <c r="K111" s="15"/>
      <c r="L111" s="15"/>
      <c r="M111" s="15"/>
      <c r="N111" s="15"/>
      <c r="O111" s="136"/>
      <c r="P111" s="15"/>
      <c r="Q111" s="15"/>
      <c r="R111" s="15"/>
      <c r="S111" s="15"/>
      <c r="T111" s="15"/>
      <c r="U111" s="137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37"/>
      <c r="AU111" s="137"/>
      <c r="AV111" s="137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53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34"/>
      <c r="DI111" s="14"/>
    </row>
    <row r="112" spans="2:113" ht="15.75" customHeight="1">
      <c r="B112" s="15"/>
      <c r="C112" s="14"/>
      <c r="D112" s="54"/>
      <c r="E112" s="14"/>
      <c r="F112" s="14"/>
      <c r="G112" s="14"/>
      <c r="H112" s="14"/>
      <c r="I112" s="14"/>
      <c r="J112" s="135"/>
      <c r="K112" s="15"/>
      <c r="L112" s="15"/>
      <c r="M112" s="15"/>
      <c r="N112" s="15"/>
      <c r="O112" s="136"/>
      <c r="P112" s="15"/>
      <c r="Q112" s="15"/>
      <c r="R112" s="15"/>
      <c r="S112" s="15"/>
      <c r="T112" s="15"/>
      <c r="U112" s="137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37"/>
      <c r="AU112" s="137"/>
      <c r="AV112" s="137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53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34"/>
      <c r="DI112" s="14"/>
    </row>
    <row r="113" spans="2:113" ht="15.75" customHeight="1">
      <c r="B113" s="15"/>
      <c r="C113" s="14"/>
      <c r="D113" s="54"/>
      <c r="E113" s="14"/>
      <c r="F113" s="14"/>
      <c r="G113" s="14"/>
      <c r="H113" s="14"/>
      <c r="I113" s="14"/>
      <c r="J113" s="135"/>
      <c r="K113" s="15"/>
      <c r="L113" s="15"/>
      <c r="M113" s="15"/>
      <c r="N113" s="15"/>
      <c r="O113" s="136"/>
      <c r="P113" s="15"/>
      <c r="Q113" s="15"/>
      <c r="R113" s="15"/>
      <c r="S113" s="15"/>
      <c r="T113" s="15"/>
      <c r="U113" s="137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37"/>
      <c r="AU113" s="137"/>
      <c r="AV113" s="137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53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34"/>
      <c r="DI113" s="14"/>
    </row>
    <row r="114" spans="2:113" ht="15.75" customHeight="1">
      <c r="B114" s="15"/>
      <c r="C114" s="14"/>
      <c r="D114" s="54"/>
      <c r="E114" s="14"/>
      <c r="F114" s="14"/>
      <c r="G114" s="14"/>
      <c r="H114" s="14"/>
      <c r="I114" s="14"/>
      <c r="J114" s="135"/>
      <c r="K114" s="15"/>
      <c r="L114" s="15"/>
      <c r="M114" s="15"/>
      <c r="N114" s="15"/>
      <c r="O114" s="136"/>
      <c r="P114" s="15"/>
      <c r="Q114" s="15"/>
      <c r="R114" s="15"/>
      <c r="S114" s="15"/>
      <c r="T114" s="15"/>
      <c r="U114" s="137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37"/>
      <c r="AU114" s="137"/>
      <c r="AV114" s="137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53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34"/>
      <c r="DI114" s="14"/>
    </row>
    <row r="115" spans="2:113" ht="15.75" customHeight="1">
      <c r="B115" s="15"/>
      <c r="C115" s="14"/>
      <c r="D115" s="54"/>
      <c r="E115" s="14"/>
      <c r="F115" s="14"/>
      <c r="G115" s="14"/>
      <c r="H115" s="14"/>
      <c r="I115" s="14"/>
      <c r="J115" s="135"/>
      <c r="K115" s="15"/>
      <c r="L115" s="15"/>
      <c r="M115" s="15"/>
      <c r="N115" s="15"/>
      <c r="O115" s="136"/>
      <c r="P115" s="15"/>
      <c r="Q115" s="15"/>
      <c r="R115" s="15"/>
      <c r="S115" s="15"/>
      <c r="T115" s="15"/>
      <c r="U115" s="137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37"/>
      <c r="AU115" s="137"/>
      <c r="AV115" s="137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53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34"/>
      <c r="DI115" s="14"/>
    </row>
    <row r="116" spans="2:113" ht="15.75" customHeight="1">
      <c r="B116" s="15"/>
      <c r="C116" s="14"/>
      <c r="D116" s="54"/>
      <c r="E116" s="14"/>
      <c r="F116" s="14"/>
      <c r="G116" s="14"/>
      <c r="H116" s="14"/>
      <c r="I116" s="14"/>
      <c r="J116" s="135"/>
      <c r="K116" s="15"/>
      <c r="L116" s="15"/>
      <c r="M116" s="15"/>
      <c r="N116" s="15"/>
      <c r="O116" s="136"/>
      <c r="P116" s="15"/>
      <c r="Q116" s="15"/>
      <c r="R116" s="15"/>
      <c r="S116" s="15"/>
      <c r="T116" s="15"/>
      <c r="U116" s="137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37"/>
      <c r="AU116" s="137"/>
      <c r="AV116" s="137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53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34"/>
      <c r="DI116" s="14"/>
    </row>
    <row r="117" spans="2:113" ht="15.75" customHeight="1">
      <c r="B117" s="15"/>
      <c r="C117" s="14"/>
      <c r="D117" s="54"/>
      <c r="E117" s="14"/>
      <c r="F117" s="14"/>
      <c r="G117" s="14"/>
      <c r="H117" s="14"/>
      <c r="I117" s="14"/>
      <c r="J117" s="135"/>
      <c r="K117" s="15"/>
      <c r="L117" s="15"/>
      <c r="M117" s="15"/>
      <c r="N117" s="15"/>
      <c r="O117" s="136"/>
      <c r="P117" s="15"/>
      <c r="Q117" s="15"/>
      <c r="R117" s="15"/>
      <c r="S117" s="15"/>
      <c r="T117" s="15"/>
      <c r="U117" s="137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37"/>
      <c r="AU117" s="137"/>
      <c r="AV117" s="137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53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34"/>
      <c r="DI117" s="14"/>
    </row>
    <row r="118" spans="2:113" ht="15.75" customHeight="1">
      <c r="B118" s="15"/>
      <c r="C118" s="14"/>
      <c r="D118" s="54"/>
      <c r="E118" s="14"/>
      <c r="F118" s="14"/>
      <c r="G118" s="14"/>
      <c r="H118" s="14"/>
      <c r="I118" s="14"/>
      <c r="J118" s="135"/>
      <c r="K118" s="15"/>
      <c r="L118" s="15"/>
      <c r="M118" s="15"/>
      <c r="N118" s="15"/>
      <c r="O118" s="136"/>
      <c r="P118" s="15"/>
      <c r="Q118" s="15"/>
      <c r="R118" s="15"/>
      <c r="S118" s="15"/>
      <c r="T118" s="15"/>
      <c r="U118" s="137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37"/>
      <c r="AU118" s="137"/>
      <c r="AV118" s="137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53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34"/>
      <c r="DI118" s="14"/>
    </row>
    <row r="119" spans="2:113" ht="15.75" customHeight="1">
      <c r="B119" s="15"/>
      <c r="C119" s="14"/>
      <c r="D119" s="54"/>
      <c r="E119" s="14"/>
      <c r="F119" s="14"/>
      <c r="G119" s="14"/>
      <c r="H119" s="14"/>
      <c r="I119" s="14"/>
      <c r="J119" s="135"/>
      <c r="K119" s="15"/>
      <c r="L119" s="15"/>
      <c r="M119" s="15"/>
      <c r="N119" s="15"/>
      <c r="O119" s="136"/>
      <c r="P119" s="15"/>
      <c r="Q119" s="15"/>
      <c r="R119" s="15"/>
      <c r="S119" s="15"/>
      <c r="T119" s="15"/>
      <c r="U119" s="137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37"/>
      <c r="AU119" s="137"/>
      <c r="AV119" s="137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53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34"/>
      <c r="DI119" s="14"/>
    </row>
    <row r="120" spans="2:113" ht="15.75" customHeight="1">
      <c r="B120" s="15"/>
      <c r="C120" s="14"/>
      <c r="D120" s="54"/>
      <c r="E120" s="14"/>
      <c r="F120" s="14"/>
      <c r="G120" s="14"/>
      <c r="H120" s="14"/>
      <c r="I120" s="14"/>
      <c r="J120" s="135"/>
      <c r="K120" s="15"/>
      <c r="L120" s="15"/>
      <c r="M120" s="15"/>
      <c r="N120" s="15"/>
      <c r="O120" s="136"/>
      <c r="P120" s="15"/>
      <c r="Q120" s="15"/>
      <c r="R120" s="15"/>
      <c r="S120" s="15"/>
      <c r="T120" s="15"/>
      <c r="U120" s="137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37"/>
      <c r="AU120" s="137"/>
      <c r="AV120" s="137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53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34"/>
      <c r="DI120" s="14"/>
    </row>
    <row r="121" spans="2:113" ht="15.75" customHeight="1">
      <c r="B121" s="15"/>
      <c r="C121" s="14"/>
      <c r="D121" s="54"/>
      <c r="E121" s="14"/>
      <c r="F121" s="14"/>
      <c r="G121" s="14"/>
      <c r="H121" s="14"/>
      <c r="I121" s="14"/>
      <c r="J121" s="135"/>
      <c r="K121" s="15"/>
      <c r="L121" s="15"/>
      <c r="M121" s="15"/>
      <c r="N121" s="15"/>
      <c r="O121" s="136"/>
      <c r="P121" s="15"/>
      <c r="Q121" s="15"/>
      <c r="R121" s="15"/>
      <c r="S121" s="15"/>
      <c r="T121" s="15"/>
      <c r="U121" s="137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37"/>
      <c r="AU121" s="137"/>
      <c r="AV121" s="137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53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34"/>
      <c r="DI121" s="14"/>
    </row>
    <row r="122" spans="2:113" ht="15.75" customHeight="1">
      <c r="B122" s="15"/>
      <c r="C122" s="14"/>
      <c r="D122" s="54"/>
      <c r="E122" s="14"/>
      <c r="F122" s="14"/>
      <c r="G122" s="14"/>
      <c r="H122" s="14"/>
      <c r="I122" s="14"/>
      <c r="J122" s="135"/>
      <c r="K122" s="15"/>
      <c r="L122" s="15"/>
      <c r="M122" s="15"/>
      <c r="N122" s="15"/>
      <c r="O122" s="136"/>
      <c r="P122" s="15"/>
      <c r="Q122" s="15"/>
      <c r="R122" s="15"/>
      <c r="S122" s="15"/>
      <c r="T122" s="15"/>
      <c r="U122" s="137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37"/>
      <c r="AU122" s="137"/>
      <c r="AV122" s="137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53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34"/>
      <c r="DI122" s="14"/>
    </row>
    <row r="123" spans="2:113" ht="15.75" customHeight="1">
      <c r="B123" s="15"/>
      <c r="C123" s="14"/>
      <c r="D123" s="54"/>
      <c r="E123" s="14"/>
      <c r="F123" s="14"/>
      <c r="G123" s="14"/>
      <c r="H123" s="14"/>
      <c r="I123" s="14"/>
      <c r="J123" s="135"/>
      <c r="K123" s="15"/>
      <c r="L123" s="15"/>
      <c r="M123" s="15"/>
      <c r="N123" s="15"/>
      <c r="O123" s="136"/>
      <c r="P123" s="15"/>
      <c r="Q123" s="15"/>
      <c r="R123" s="15"/>
      <c r="S123" s="15"/>
      <c r="T123" s="15"/>
      <c r="U123" s="137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37"/>
      <c r="AU123" s="137"/>
      <c r="AV123" s="137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53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34"/>
      <c r="DI123" s="14"/>
    </row>
    <row r="124" spans="2:113" ht="15.75" customHeight="1">
      <c r="B124" s="15"/>
      <c r="C124" s="14"/>
      <c r="D124" s="54"/>
      <c r="E124" s="14"/>
      <c r="F124" s="14"/>
      <c r="G124" s="14"/>
      <c r="H124" s="14"/>
      <c r="I124" s="14"/>
      <c r="J124" s="135"/>
      <c r="K124" s="15"/>
      <c r="L124" s="15"/>
      <c r="M124" s="15"/>
      <c r="N124" s="15"/>
      <c r="O124" s="136"/>
      <c r="P124" s="15"/>
      <c r="Q124" s="15"/>
      <c r="R124" s="15"/>
      <c r="S124" s="15"/>
      <c r="T124" s="15"/>
      <c r="U124" s="137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37"/>
      <c r="AU124" s="137"/>
      <c r="AV124" s="137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53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34"/>
      <c r="DI124" s="14"/>
    </row>
    <row r="125" spans="2:113" ht="15.75" customHeight="1">
      <c r="B125" s="15"/>
      <c r="C125" s="14"/>
      <c r="D125" s="54"/>
      <c r="E125" s="14"/>
      <c r="F125" s="14"/>
      <c r="G125" s="14"/>
      <c r="H125" s="14"/>
      <c r="I125" s="14"/>
      <c r="J125" s="135"/>
      <c r="K125" s="15"/>
      <c r="L125" s="15"/>
      <c r="M125" s="15"/>
      <c r="N125" s="15"/>
      <c r="O125" s="136"/>
      <c r="P125" s="15"/>
      <c r="Q125" s="15"/>
      <c r="R125" s="15"/>
      <c r="S125" s="15"/>
      <c r="T125" s="15"/>
      <c r="U125" s="137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37"/>
      <c r="AU125" s="137"/>
      <c r="AV125" s="137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53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34"/>
      <c r="DI125" s="14"/>
    </row>
    <row r="126" spans="2:113" ht="15.75" customHeight="1">
      <c r="B126" s="15"/>
      <c r="C126" s="14"/>
      <c r="D126" s="54"/>
      <c r="E126" s="14"/>
      <c r="F126" s="14"/>
      <c r="G126" s="14"/>
      <c r="H126" s="14"/>
      <c r="I126" s="14"/>
      <c r="J126" s="135"/>
      <c r="K126" s="15"/>
      <c r="L126" s="15"/>
      <c r="M126" s="15"/>
      <c r="N126" s="15"/>
      <c r="O126" s="136"/>
      <c r="P126" s="15"/>
      <c r="Q126" s="15"/>
      <c r="R126" s="15"/>
      <c r="S126" s="15"/>
      <c r="T126" s="15"/>
      <c r="U126" s="137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37"/>
      <c r="AU126" s="137"/>
      <c r="AV126" s="137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53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34"/>
      <c r="DI126" s="14"/>
    </row>
    <row r="127" spans="2:113" ht="15.75" customHeight="1">
      <c r="B127" s="15"/>
      <c r="C127" s="14"/>
      <c r="D127" s="54"/>
      <c r="E127" s="14"/>
      <c r="F127" s="14"/>
      <c r="G127" s="14"/>
      <c r="H127" s="14"/>
      <c r="I127" s="14"/>
      <c r="J127" s="135"/>
      <c r="K127" s="15"/>
      <c r="L127" s="15"/>
      <c r="M127" s="15"/>
      <c r="N127" s="15"/>
      <c r="O127" s="136"/>
      <c r="P127" s="15"/>
      <c r="Q127" s="15"/>
      <c r="R127" s="15"/>
      <c r="S127" s="15"/>
      <c r="T127" s="15"/>
      <c r="U127" s="137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37"/>
      <c r="AU127" s="137"/>
      <c r="AV127" s="137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53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34"/>
      <c r="DI127" s="14"/>
    </row>
    <row r="128" spans="2:113" ht="15.75" customHeight="1">
      <c r="B128" s="15"/>
      <c r="C128" s="14"/>
      <c r="D128" s="54"/>
      <c r="E128" s="14"/>
      <c r="F128" s="14"/>
      <c r="G128" s="14"/>
      <c r="H128" s="14"/>
      <c r="I128" s="14"/>
      <c r="J128" s="135"/>
      <c r="K128" s="15"/>
      <c r="L128" s="15"/>
      <c r="M128" s="15"/>
      <c r="N128" s="15"/>
      <c r="O128" s="136"/>
      <c r="P128" s="15"/>
      <c r="Q128" s="15"/>
      <c r="R128" s="15"/>
      <c r="S128" s="15"/>
      <c r="T128" s="15"/>
      <c r="U128" s="137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37"/>
      <c r="AU128" s="137"/>
      <c r="AV128" s="137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53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34"/>
      <c r="DI128" s="14"/>
    </row>
    <row r="129" spans="2:113" ht="15.75" customHeight="1">
      <c r="B129" s="15"/>
      <c r="C129" s="14"/>
      <c r="D129" s="54"/>
      <c r="E129" s="14"/>
      <c r="F129" s="14"/>
      <c r="G129" s="14"/>
      <c r="H129" s="14"/>
      <c r="I129" s="14"/>
      <c r="J129" s="135"/>
      <c r="K129" s="15"/>
      <c r="L129" s="15"/>
      <c r="M129" s="15"/>
      <c r="N129" s="15"/>
      <c r="O129" s="136"/>
      <c r="P129" s="15"/>
      <c r="Q129" s="15"/>
      <c r="R129" s="15"/>
      <c r="S129" s="15"/>
      <c r="T129" s="15"/>
      <c r="U129" s="137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37"/>
      <c r="AU129" s="137"/>
      <c r="AV129" s="137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53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34"/>
      <c r="DI129" s="14"/>
    </row>
    <row r="130" spans="2:113" ht="15.75" customHeight="1">
      <c r="B130" s="15"/>
      <c r="C130" s="14"/>
      <c r="D130" s="54"/>
      <c r="E130" s="14"/>
      <c r="F130" s="14"/>
      <c r="G130" s="14"/>
      <c r="H130" s="14"/>
      <c r="I130" s="14"/>
      <c r="J130" s="135"/>
      <c r="K130" s="15"/>
      <c r="L130" s="15"/>
      <c r="M130" s="15"/>
      <c r="N130" s="15"/>
      <c r="O130" s="136"/>
      <c r="P130" s="15"/>
      <c r="Q130" s="15"/>
      <c r="R130" s="15"/>
      <c r="S130" s="15"/>
      <c r="T130" s="15"/>
      <c r="U130" s="137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37"/>
      <c r="AU130" s="137"/>
      <c r="AV130" s="137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53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34"/>
      <c r="DI130" s="14"/>
    </row>
    <row r="131" spans="2:113" ht="15.75" customHeight="1">
      <c r="B131" s="15"/>
      <c r="C131" s="14"/>
      <c r="D131" s="54"/>
      <c r="E131" s="14"/>
      <c r="F131" s="14"/>
      <c r="G131" s="14"/>
      <c r="H131" s="14"/>
      <c r="I131" s="14"/>
      <c r="J131" s="135"/>
      <c r="K131" s="15"/>
      <c r="L131" s="15"/>
      <c r="M131" s="15"/>
      <c r="N131" s="15"/>
      <c r="O131" s="136"/>
      <c r="P131" s="15"/>
      <c r="Q131" s="15"/>
      <c r="R131" s="15"/>
      <c r="S131" s="15"/>
      <c r="T131" s="15"/>
      <c r="U131" s="137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37"/>
      <c r="AU131" s="137"/>
      <c r="AV131" s="137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53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34"/>
      <c r="DI131" s="14"/>
    </row>
    <row r="132" spans="2:113" ht="15.75" customHeight="1">
      <c r="B132" s="15"/>
      <c r="C132" s="14"/>
      <c r="D132" s="54"/>
      <c r="E132" s="14"/>
      <c r="F132" s="14"/>
      <c r="G132" s="14"/>
      <c r="H132" s="14"/>
      <c r="I132" s="14"/>
      <c r="J132" s="135"/>
      <c r="K132" s="15"/>
      <c r="L132" s="15"/>
      <c r="M132" s="15"/>
      <c r="N132" s="15"/>
      <c r="O132" s="136"/>
      <c r="P132" s="15"/>
      <c r="Q132" s="15"/>
      <c r="R132" s="15"/>
      <c r="S132" s="15"/>
      <c r="T132" s="15"/>
      <c r="U132" s="137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37"/>
      <c r="AU132" s="137"/>
      <c r="AV132" s="137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53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34"/>
      <c r="DI132" s="14"/>
    </row>
    <row r="133" spans="2:113" ht="15.75" customHeight="1">
      <c r="B133" s="15"/>
      <c r="C133" s="14"/>
      <c r="D133" s="54"/>
      <c r="E133" s="14"/>
      <c r="F133" s="14"/>
      <c r="G133" s="14"/>
      <c r="H133" s="14"/>
      <c r="I133" s="14"/>
      <c r="J133" s="135"/>
      <c r="K133" s="15"/>
      <c r="L133" s="15"/>
      <c r="M133" s="15"/>
      <c r="N133" s="15"/>
      <c r="O133" s="136"/>
      <c r="P133" s="15"/>
      <c r="Q133" s="15"/>
      <c r="R133" s="15"/>
      <c r="S133" s="15"/>
      <c r="T133" s="15"/>
      <c r="U133" s="137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37"/>
      <c r="AU133" s="137"/>
      <c r="AV133" s="137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53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34"/>
      <c r="DI133" s="14"/>
    </row>
    <row r="134" spans="2:113" ht="15.75" customHeight="1">
      <c r="B134" s="15"/>
      <c r="C134" s="14"/>
      <c r="D134" s="54"/>
      <c r="E134" s="14"/>
      <c r="F134" s="14"/>
      <c r="G134" s="14"/>
      <c r="H134" s="14"/>
      <c r="I134" s="14"/>
      <c r="J134" s="135"/>
      <c r="K134" s="15"/>
      <c r="L134" s="15"/>
      <c r="M134" s="15"/>
      <c r="N134" s="15"/>
      <c r="O134" s="136"/>
      <c r="P134" s="15"/>
      <c r="Q134" s="15"/>
      <c r="R134" s="15"/>
      <c r="S134" s="15"/>
      <c r="T134" s="15"/>
      <c r="U134" s="137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37"/>
      <c r="AU134" s="137"/>
      <c r="AV134" s="137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53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34"/>
      <c r="DI134" s="14"/>
    </row>
    <row r="135" spans="2:113" ht="15.75" customHeight="1">
      <c r="B135" s="15"/>
      <c r="C135" s="14"/>
      <c r="D135" s="54"/>
      <c r="E135" s="14"/>
      <c r="F135" s="14"/>
      <c r="G135" s="14"/>
      <c r="H135" s="14"/>
      <c r="I135" s="14"/>
      <c r="J135" s="135"/>
      <c r="K135" s="15"/>
      <c r="L135" s="15"/>
      <c r="M135" s="15"/>
      <c r="N135" s="15"/>
      <c r="O135" s="136"/>
      <c r="P135" s="15"/>
      <c r="Q135" s="15"/>
      <c r="R135" s="15"/>
      <c r="S135" s="15"/>
      <c r="T135" s="15"/>
      <c r="U135" s="137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37"/>
      <c r="AU135" s="137"/>
      <c r="AV135" s="137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53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34"/>
      <c r="DI135" s="14"/>
    </row>
    <row r="136" spans="2:113" ht="15.75" customHeight="1">
      <c r="B136" s="15"/>
      <c r="C136" s="14"/>
      <c r="D136" s="54"/>
      <c r="E136" s="14"/>
      <c r="F136" s="14"/>
      <c r="G136" s="14"/>
      <c r="H136" s="14"/>
      <c r="I136" s="14"/>
      <c r="J136" s="135"/>
      <c r="K136" s="15"/>
      <c r="L136" s="15"/>
      <c r="M136" s="15"/>
      <c r="N136" s="15"/>
      <c r="O136" s="136"/>
      <c r="P136" s="15"/>
      <c r="Q136" s="15"/>
      <c r="R136" s="15"/>
      <c r="S136" s="15"/>
      <c r="T136" s="15"/>
      <c r="U136" s="137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37"/>
      <c r="AU136" s="137"/>
      <c r="AV136" s="137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53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34"/>
      <c r="DI136" s="14"/>
    </row>
    <row r="137" spans="2:113" ht="15.75" customHeight="1">
      <c r="B137" s="15"/>
      <c r="C137" s="14"/>
      <c r="D137" s="54"/>
      <c r="E137" s="14"/>
      <c r="F137" s="14"/>
      <c r="G137" s="14"/>
      <c r="H137" s="14"/>
      <c r="I137" s="14"/>
      <c r="J137" s="135"/>
      <c r="K137" s="15"/>
      <c r="L137" s="15"/>
      <c r="M137" s="15"/>
      <c r="N137" s="15"/>
      <c r="O137" s="136"/>
      <c r="P137" s="15"/>
      <c r="Q137" s="15"/>
      <c r="R137" s="15"/>
      <c r="S137" s="15"/>
      <c r="T137" s="15"/>
      <c r="U137" s="137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37"/>
      <c r="AU137" s="137"/>
      <c r="AV137" s="137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53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34"/>
      <c r="DI137" s="14"/>
    </row>
    <row r="138" spans="2:113" ht="15.75" customHeight="1">
      <c r="B138" s="15"/>
      <c r="C138" s="14"/>
      <c r="D138" s="54"/>
      <c r="E138" s="14"/>
      <c r="F138" s="14"/>
      <c r="G138" s="14"/>
      <c r="H138" s="14"/>
      <c r="I138" s="14"/>
      <c r="J138" s="135"/>
      <c r="K138" s="15"/>
      <c r="L138" s="15"/>
      <c r="M138" s="15"/>
      <c r="N138" s="15"/>
      <c r="O138" s="136"/>
      <c r="P138" s="15"/>
      <c r="Q138" s="15"/>
      <c r="R138" s="15"/>
      <c r="S138" s="15"/>
      <c r="T138" s="15"/>
      <c r="U138" s="137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37"/>
      <c r="AU138" s="137"/>
      <c r="AV138" s="137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53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34"/>
      <c r="DI138" s="14"/>
    </row>
    <row r="139" spans="2:113" ht="15.75" customHeight="1">
      <c r="B139" s="15"/>
      <c r="C139" s="14"/>
      <c r="D139" s="54"/>
      <c r="E139" s="14"/>
      <c r="F139" s="14"/>
      <c r="G139" s="14"/>
      <c r="H139" s="14"/>
      <c r="I139" s="14"/>
      <c r="J139" s="135"/>
      <c r="K139" s="15"/>
      <c r="L139" s="15"/>
      <c r="M139" s="15"/>
      <c r="N139" s="15"/>
      <c r="O139" s="136"/>
      <c r="P139" s="15"/>
      <c r="Q139" s="15"/>
      <c r="R139" s="15"/>
      <c r="S139" s="15"/>
      <c r="T139" s="15"/>
      <c r="U139" s="137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37"/>
      <c r="AU139" s="137"/>
      <c r="AV139" s="137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53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34"/>
      <c r="DI139" s="14"/>
    </row>
    <row r="140" spans="2:113" ht="15.75" customHeight="1">
      <c r="B140" s="15"/>
      <c r="C140" s="14"/>
      <c r="D140" s="54"/>
      <c r="E140" s="14"/>
      <c r="F140" s="14"/>
      <c r="G140" s="14"/>
      <c r="H140" s="14"/>
      <c r="I140" s="14"/>
      <c r="J140" s="135"/>
      <c r="K140" s="15"/>
      <c r="L140" s="15"/>
      <c r="M140" s="15"/>
      <c r="N140" s="15"/>
      <c r="O140" s="136"/>
      <c r="P140" s="15"/>
      <c r="Q140" s="15"/>
      <c r="R140" s="15"/>
      <c r="S140" s="15"/>
      <c r="T140" s="15"/>
      <c r="U140" s="137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37"/>
      <c r="AU140" s="137"/>
      <c r="AV140" s="137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53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34"/>
      <c r="DI140" s="14"/>
    </row>
    <row r="141" spans="2:113" ht="15.75" customHeight="1">
      <c r="B141" s="15"/>
      <c r="C141" s="14"/>
      <c r="D141" s="54"/>
      <c r="E141" s="14"/>
      <c r="F141" s="14"/>
      <c r="G141" s="14"/>
      <c r="H141" s="14"/>
      <c r="I141" s="14"/>
      <c r="J141" s="135"/>
      <c r="K141" s="15"/>
      <c r="L141" s="15"/>
      <c r="M141" s="15"/>
      <c r="N141" s="15"/>
      <c r="O141" s="136"/>
      <c r="P141" s="15"/>
      <c r="Q141" s="15"/>
      <c r="R141" s="15"/>
      <c r="S141" s="15"/>
      <c r="T141" s="15"/>
      <c r="U141" s="137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37"/>
      <c r="AU141" s="137"/>
      <c r="AV141" s="137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53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34"/>
      <c r="DI141" s="14"/>
    </row>
    <row r="142" spans="2:113" ht="15.75" customHeight="1">
      <c r="B142" s="15"/>
      <c r="C142" s="14"/>
      <c r="D142" s="54"/>
      <c r="E142" s="14"/>
      <c r="F142" s="14"/>
      <c r="G142" s="14"/>
      <c r="H142" s="14"/>
      <c r="I142" s="14"/>
      <c r="J142" s="135"/>
      <c r="K142" s="15"/>
      <c r="L142" s="15"/>
      <c r="M142" s="15"/>
      <c r="N142" s="15"/>
      <c r="O142" s="136"/>
      <c r="P142" s="15"/>
      <c r="Q142" s="15"/>
      <c r="R142" s="15"/>
      <c r="S142" s="15"/>
      <c r="T142" s="15"/>
      <c r="U142" s="137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37"/>
      <c r="AU142" s="137"/>
      <c r="AV142" s="137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53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34"/>
      <c r="DI142" s="14"/>
    </row>
    <row r="143" spans="2:113" ht="15.75" customHeight="1">
      <c r="B143" s="15"/>
      <c r="C143" s="14"/>
      <c r="D143" s="54"/>
      <c r="E143" s="14"/>
      <c r="F143" s="14"/>
      <c r="G143" s="14"/>
      <c r="H143" s="14"/>
      <c r="I143" s="14"/>
      <c r="J143" s="135"/>
      <c r="K143" s="15"/>
      <c r="L143" s="15"/>
      <c r="M143" s="15"/>
      <c r="N143" s="15"/>
      <c r="O143" s="136"/>
      <c r="P143" s="15"/>
      <c r="Q143" s="15"/>
      <c r="R143" s="15"/>
      <c r="S143" s="15"/>
      <c r="T143" s="15"/>
      <c r="U143" s="137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37"/>
      <c r="AU143" s="137"/>
      <c r="AV143" s="137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53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34"/>
      <c r="DI143" s="14"/>
    </row>
    <row r="144" spans="2:113" ht="15.75" customHeight="1">
      <c r="B144" s="15"/>
      <c r="C144" s="14"/>
      <c r="D144" s="54"/>
      <c r="E144" s="14"/>
      <c r="F144" s="14"/>
      <c r="G144" s="14"/>
      <c r="H144" s="14"/>
      <c r="I144" s="14"/>
      <c r="J144" s="135"/>
      <c r="K144" s="15"/>
      <c r="L144" s="15"/>
      <c r="M144" s="15"/>
      <c r="N144" s="15"/>
      <c r="O144" s="136"/>
      <c r="P144" s="15"/>
      <c r="Q144" s="15"/>
      <c r="R144" s="15"/>
      <c r="S144" s="15"/>
      <c r="T144" s="15"/>
      <c r="U144" s="137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37"/>
      <c r="AU144" s="137"/>
      <c r="AV144" s="137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53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34"/>
      <c r="DI144" s="14"/>
    </row>
    <row r="145" spans="2:113" ht="15.75" customHeight="1">
      <c r="B145" s="15"/>
      <c r="C145" s="14"/>
      <c r="D145" s="54"/>
      <c r="E145" s="14"/>
      <c r="F145" s="14"/>
      <c r="G145" s="14"/>
      <c r="H145" s="14"/>
      <c r="I145" s="14"/>
      <c r="J145" s="135"/>
      <c r="K145" s="15"/>
      <c r="L145" s="15"/>
      <c r="M145" s="15"/>
      <c r="N145" s="15"/>
      <c r="O145" s="136"/>
      <c r="P145" s="15"/>
      <c r="Q145" s="15"/>
      <c r="R145" s="15"/>
      <c r="S145" s="15"/>
      <c r="T145" s="15"/>
      <c r="U145" s="137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37"/>
      <c r="AU145" s="137"/>
      <c r="AV145" s="137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53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34"/>
      <c r="DI145" s="14"/>
    </row>
    <row r="146" spans="2:113" ht="15.75" customHeight="1">
      <c r="B146" s="15"/>
      <c r="C146" s="14"/>
      <c r="D146" s="54"/>
      <c r="E146" s="14"/>
      <c r="F146" s="14"/>
      <c r="G146" s="14"/>
      <c r="H146" s="14"/>
      <c r="I146" s="14"/>
      <c r="J146" s="135"/>
      <c r="K146" s="15"/>
      <c r="L146" s="15"/>
      <c r="M146" s="15"/>
      <c r="N146" s="15"/>
      <c r="O146" s="136"/>
      <c r="P146" s="15"/>
      <c r="Q146" s="15"/>
      <c r="R146" s="15"/>
      <c r="S146" s="15"/>
      <c r="T146" s="15"/>
      <c r="U146" s="137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37"/>
      <c r="AU146" s="137"/>
      <c r="AV146" s="137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53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34"/>
      <c r="DI146" s="14"/>
    </row>
    <row r="147" spans="2:113" ht="15.75" customHeight="1">
      <c r="B147" s="15"/>
      <c r="C147" s="14"/>
      <c r="D147" s="54"/>
      <c r="E147" s="14"/>
      <c r="F147" s="14"/>
      <c r="G147" s="14"/>
      <c r="H147" s="14"/>
      <c r="I147" s="14"/>
      <c r="J147" s="135"/>
      <c r="K147" s="15"/>
      <c r="L147" s="15"/>
      <c r="M147" s="15"/>
      <c r="N147" s="15"/>
      <c r="O147" s="136"/>
      <c r="P147" s="15"/>
      <c r="Q147" s="15"/>
      <c r="R147" s="15"/>
      <c r="S147" s="15"/>
      <c r="T147" s="15"/>
      <c r="U147" s="137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37"/>
      <c r="AU147" s="137"/>
      <c r="AV147" s="137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53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34"/>
      <c r="DI147" s="14"/>
    </row>
    <row r="148" spans="2:113" ht="15.75" customHeight="1">
      <c r="B148" s="15"/>
      <c r="C148" s="14"/>
      <c r="D148" s="54"/>
      <c r="E148" s="14"/>
      <c r="F148" s="14"/>
      <c r="G148" s="14"/>
      <c r="H148" s="14"/>
      <c r="I148" s="14"/>
      <c r="J148" s="135"/>
      <c r="K148" s="15"/>
      <c r="L148" s="15"/>
      <c r="M148" s="15"/>
      <c r="N148" s="15"/>
      <c r="O148" s="136"/>
      <c r="P148" s="15"/>
      <c r="Q148" s="15"/>
      <c r="R148" s="15"/>
      <c r="S148" s="15"/>
      <c r="T148" s="15"/>
      <c r="U148" s="137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37"/>
      <c r="AU148" s="137"/>
      <c r="AV148" s="137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53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34"/>
      <c r="DI148" s="14"/>
    </row>
    <row r="149" spans="2:113" ht="15.75" customHeight="1">
      <c r="B149" s="15"/>
      <c r="C149" s="14"/>
      <c r="D149" s="54"/>
      <c r="E149" s="14"/>
      <c r="F149" s="14"/>
      <c r="G149" s="14"/>
      <c r="H149" s="14"/>
      <c r="I149" s="14"/>
      <c r="J149" s="135"/>
      <c r="K149" s="15"/>
      <c r="L149" s="15"/>
      <c r="M149" s="15"/>
      <c r="N149" s="15"/>
      <c r="O149" s="136"/>
      <c r="P149" s="15"/>
      <c r="Q149" s="15"/>
      <c r="R149" s="15"/>
      <c r="S149" s="15"/>
      <c r="T149" s="15"/>
      <c r="U149" s="137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37"/>
      <c r="AU149" s="137"/>
      <c r="AV149" s="137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53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34"/>
      <c r="DI149" s="14"/>
    </row>
    <row r="150" spans="2:113" ht="15.75" customHeight="1">
      <c r="B150" s="15"/>
      <c r="C150" s="14"/>
      <c r="D150" s="54"/>
      <c r="E150" s="14"/>
      <c r="F150" s="14"/>
      <c r="G150" s="14"/>
      <c r="H150" s="14"/>
      <c r="I150" s="14"/>
      <c r="J150" s="135"/>
      <c r="K150" s="15"/>
      <c r="L150" s="15"/>
      <c r="M150" s="15"/>
      <c r="N150" s="15"/>
      <c r="O150" s="136"/>
      <c r="P150" s="15"/>
      <c r="Q150" s="15"/>
      <c r="R150" s="15"/>
      <c r="S150" s="15"/>
      <c r="T150" s="15"/>
      <c r="U150" s="137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37"/>
      <c r="AU150" s="137"/>
      <c r="AV150" s="137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53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34"/>
      <c r="DI150" s="14"/>
    </row>
    <row r="151" spans="2:113" ht="15.75" customHeight="1">
      <c r="B151" s="15"/>
      <c r="C151" s="14"/>
      <c r="D151" s="54"/>
      <c r="E151" s="14"/>
      <c r="F151" s="14"/>
      <c r="G151" s="14"/>
      <c r="H151" s="14"/>
      <c r="I151" s="14"/>
      <c r="J151" s="135"/>
      <c r="K151" s="15"/>
      <c r="L151" s="15"/>
      <c r="M151" s="15"/>
      <c r="N151" s="15"/>
      <c r="O151" s="136"/>
      <c r="P151" s="15"/>
      <c r="Q151" s="15"/>
      <c r="R151" s="15"/>
      <c r="S151" s="15"/>
      <c r="T151" s="15"/>
      <c r="U151" s="137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37"/>
      <c r="AU151" s="137"/>
      <c r="AV151" s="137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53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34"/>
      <c r="DI151" s="14"/>
    </row>
    <row r="152" spans="2:113" ht="15.75" customHeight="1">
      <c r="B152" s="15"/>
      <c r="C152" s="14"/>
      <c r="D152" s="54"/>
      <c r="E152" s="14"/>
      <c r="F152" s="14"/>
      <c r="G152" s="14"/>
      <c r="H152" s="14"/>
      <c r="I152" s="14"/>
      <c r="J152" s="135"/>
      <c r="K152" s="15"/>
      <c r="L152" s="15"/>
      <c r="M152" s="15"/>
      <c r="N152" s="15"/>
      <c r="O152" s="136"/>
      <c r="P152" s="15"/>
      <c r="Q152" s="15"/>
      <c r="R152" s="15"/>
      <c r="S152" s="15"/>
      <c r="T152" s="15"/>
      <c r="U152" s="137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37"/>
      <c r="AU152" s="137"/>
      <c r="AV152" s="137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53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34"/>
      <c r="DI152" s="14"/>
    </row>
    <row r="153" spans="2:113" ht="15.75" customHeight="1">
      <c r="B153" s="15"/>
      <c r="C153" s="14"/>
      <c r="D153" s="54"/>
      <c r="E153" s="14"/>
      <c r="F153" s="14"/>
      <c r="G153" s="14"/>
      <c r="H153" s="14"/>
      <c r="I153" s="14"/>
      <c r="J153" s="135"/>
      <c r="K153" s="15"/>
      <c r="L153" s="15"/>
      <c r="M153" s="15"/>
      <c r="N153" s="15"/>
      <c r="O153" s="136"/>
      <c r="P153" s="15"/>
      <c r="Q153" s="15"/>
      <c r="R153" s="15"/>
      <c r="S153" s="15"/>
      <c r="T153" s="15"/>
      <c r="U153" s="137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37"/>
      <c r="AU153" s="137"/>
      <c r="AV153" s="137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53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34"/>
      <c r="DI153" s="14"/>
    </row>
    <row r="154" spans="2:113" ht="15.75" customHeight="1">
      <c r="B154" s="15"/>
      <c r="C154" s="14"/>
      <c r="D154" s="54"/>
      <c r="E154" s="14"/>
      <c r="F154" s="14"/>
      <c r="G154" s="14"/>
      <c r="H154" s="14"/>
      <c r="I154" s="14"/>
      <c r="J154" s="135"/>
      <c r="K154" s="15"/>
      <c r="L154" s="15"/>
      <c r="M154" s="15"/>
      <c r="N154" s="15"/>
      <c r="O154" s="136"/>
      <c r="P154" s="15"/>
      <c r="Q154" s="15"/>
      <c r="R154" s="15"/>
      <c r="S154" s="15"/>
      <c r="T154" s="15"/>
      <c r="U154" s="137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37"/>
      <c r="AU154" s="137"/>
      <c r="AV154" s="137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53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34"/>
      <c r="DI154" s="14"/>
    </row>
    <row r="155" spans="2:113" ht="15.75" customHeight="1">
      <c r="B155" s="15"/>
      <c r="C155" s="14"/>
      <c r="D155" s="54"/>
      <c r="E155" s="14"/>
      <c r="F155" s="14"/>
      <c r="G155" s="14"/>
      <c r="H155" s="14"/>
      <c r="I155" s="14"/>
      <c r="J155" s="135"/>
      <c r="K155" s="15"/>
      <c r="L155" s="15"/>
      <c r="M155" s="15"/>
      <c r="N155" s="15"/>
      <c r="O155" s="136"/>
      <c r="P155" s="15"/>
      <c r="Q155" s="15"/>
      <c r="R155" s="15"/>
      <c r="S155" s="15"/>
      <c r="T155" s="15"/>
      <c r="U155" s="137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37"/>
      <c r="AU155" s="137"/>
      <c r="AV155" s="137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53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34"/>
      <c r="DI155" s="14"/>
    </row>
    <row r="156" spans="2:113" ht="15.75" customHeight="1">
      <c r="B156" s="15"/>
      <c r="C156" s="14"/>
      <c r="D156" s="54"/>
      <c r="E156" s="14"/>
      <c r="F156" s="14"/>
      <c r="G156" s="14"/>
      <c r="H156" s="14"/>
      <c r="I156" s="14"/>
      <c r="J156" s="135"/>
      <c r="K156" s="15"/>
      <c r="L156" s="15"/>
      <c r="M156" s="15"/>
      <c r="N156" s="15"/>
      <c r="O156" s="136"/>
      <c r="P156" s="15"/>
      <c r="Q156" s="15"/>
      <c r="R156" s="15"/>
      <c r="S156" s="15"/>
      <c r="T156" s="15"/>
      <c r="U156" s="137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37"/>
      <c r="AU156" s="137"/>
      <c r="AV156" s="137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53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34"/>
      <c r="DI156" s="14"/>
    </row>
    <row r="157" spans="2:113" ht="15.75" customHeight="1">
      <c r="B157" s="15"/>
      <c r="C157" s="14"/>
      <c r="D157" s="54"/>
      <c r="E157" s="14"/>
      <c r="F157" s="14"/>
      <c r="G157" s="14"/>
      <c r="H157" s="14"/>
      <c r="I157" s="14"/>
      <c r="J157" s="135"/>
      <c r="K157" s="15"/>
      <c r="L157" s="15"/>
      <c r="M157" s="15"/>
      <c r="N157" s="15"/>
      <c r="O157" s="136"/>
      <c r="P157" s="15"/>
      <c r="Q157" s="15"/>
      <c r="R157" s="15"/>
      <c r="S157" s="15"/>
      <c r="T157" s="15"/>
      <c r="U157" s="137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37"/>
      <c r="AU157" s="137"/>
      <c r="AV157" s="137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53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34"/>
      <c r="DI157" s="14"/>
    </row>
    <row r="158" spans="2:113" ht="15.75" customHeight="1">
      <c r="B158" s="15"/>
      <c r="C158" s="14"/>
      <c r="D158" s="54"/>
      <c r="E158" s="14"/>
      <c r="F158" s="14"/>
      <c r="G158" s="14"/>
      <c r="H158" s="14"/>
      <c r="I158" s="14"/>
      <c r="J158" s="135"/>
      <c r="K158" s="15"/>
      <c r="L158" s="15"/>
      <c r="M158" s="15"/>
      <c r="N158" s="15"/>
      <c r="O158" s="136"/>
      <c r="P158" s="15"/>
      <c r="Q158" s="15"/>
      <c r="R158" s="15"/>
      <c r="S158" s="15"/>
      <c r="T158" s="15"/>
      <c r="U158" s="137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37"/>
      <c r="AU158" s="137"/>
      <c r="AV158" s="137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53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34"/>
      <c r="DI158" s="14"/>
    </row>
    <row r="159" spans="2:113" ht="15.75" customHeight="1">
      <c r="B159" s="15"/>
      <c r="C159" s="14"/>
      <c r="D159" s="54"/>
      <c r="E159" s="14"/>
      <c r="F159" s="14"/>
      <c r="G159" s="14"/>
      <c r="H159" s="14"/>
      <c r="I159" s="14"/>
      <c r="J159" s="135"/>
      <c r="K159" s="15"/>
      <c r="L159" s="15"/>
      <c r="M159" s="15"/>
      <c r="N159" s="15"/>
      <c r="O159" s="136"/>
      <c r="P159" s="15"/>
      <c r="Q159" s="15"/>
      <c r="R159" s="15"/>
      <c r="S159" s="15"/>
      <c r="T159" s="15"/>
      <c r="U159" s="137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37"/>
      <c r="AU159" s="137"/>
      <c r="AV159" s="137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53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34"/>
      <c r="DI159" s="14"/>
    </row>
    <row r="160" spans="2:113" ht="15.75" customHeight="1">
      <c r="B160" s="15"/>
      <c r="C160" s="14"/>
      <c r="D160" s="54"/>
      <c r="E160" s="14"/>
      <c r="F160" s="14"/>
      <c r="G160" s="14"/>
      <c r="H160" s="14"/>
      <c r="I160" s="14"/>
      <c r="J160" s="135"/>
      <c r="K160" s="15"/>
      <c r="L160" s="15"/>
      <c r="M160" s="15"/>
      <c r="N160" s="15"/>
      <c r="O160" s="136"/>
      <c r="P160" s="15"/>
      <c r="Q160" s="15"/>
      <c r="R160" s="15"/>
      <c r="S160" s="15"/>
      <c r="T160" s="15"/>
      <c r="U160" s="137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37"/>
      <c r="AU160" s="137"/>
      <c r="AV160" s="137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53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34"/>
      <c r="DI160" s="14"/>
    </row>
    <row r="161" spans="2:113" ht="15.75" customHeight="1">
      <c r="B161" s="15"/>
      <c r="C161" s="14"/>
      <c r="D161" s="54"/>
      <c r="E161" s="14"/>
      <c r="F161" s="14"/>
      <c r="G161" s="14"/>
      <c r="H161" s="14"/>
      <c r="I161" s="14"/>
      <c r="J161" s="135"/>
      <c r="K161" s="15"/>
      <c r="L161" s="15"/>
      <c r="M161" s="15"/>
      <c r="N161" s="15"/>
      <c r="O161" s="136"/>
      <c r="P161" s="15"/>
      <c r="Q161" s="15"/>
      <c r="R161" s="15"/>
      <c r="S161" s="15"/>
      <c r="T161" s="15"/>
      <c r="U161" s="137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37"/>
      <c r="AU161" s="137"/>
      <c r="AV161" s="137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53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34"/>
      <c r="DI161" s="14"/>
    </row>
    <row r="162" spans="2:113" ht="15.75" customHeight="1">
      <c r="B162" s="15"/>
      <c r="C162" s="14"/>
      <c r="D162" s="54"/>
      <c r="E162" s="14"/>
      <c r="F162" s="14"/>
      <c r="G162" s="14"/>
      <c r="H162" s="14"/>
      <c r="I162" s="14"/>
      <c r="J162" s="135"/>
      <c r="K162" s="15"/>
      <c r="L162" s="15"/>
      <c r="M162" s="15"/>
      <c r="N162" s="15"/>
      <c r="O162" s="136"/>
      <c r="P162" s="15"/>
      <c r="Q162" s="15"/>
      <c r="R162" s="15"/>
      <c r="S162" s="15"/>
      <c r="T162" s="15"/>
      <c r="U162" s="137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37"/>
      <c r="AU162" s="137"/>
      <c r="AV162" s="137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53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34"/>
      <c r="DI162" s="14"/>
    </row>
    <row r="163" spans="2:113" ht="15.75" customHeight="1">
      <c r="B163" s="15"/>
      <c r="C163" s="14"/>
      <c r="D163" s="54"/>
      <c r="E163" s="14"/>
      <c r="F163" s="14"/>
      <c r="G163" s="14"/>
      <c r="H163" s="14"/>
      <c r="I163" s="14"/>
      <c r="J163" s="135"/>
      <c r="K163" s="15"/>
      <c r="L163" s="15"/>
      <c r="M163" s="15"/>
      <c r="N163" s="15"/>
      <c r="O163" s="136"/>
      <c r="P163" s="15"/>
      <c r="Q163" s="15"/>
      <c r="R163" s="15"/>
      <c r="S163" s="15"/>
      <c r="T163" s="15"/>
      <c r="U163" s="137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37"/>
      <c r="AU163" s="137"/>
      <c r="AV163" s="137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53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34"/>
      <c r="DI163" s="14"/>
    </row>
    <row r="164" spans="2:113" ht="15.75" customHeight="1">
      <c r="B164" s="15"/>
      <c r="C164" s="14"/>
      <c r="D164" s="54"/>
      <c r="E164" s="14"/>
      <c r="F164" s="14"/>
      <c r="G164" s="14"/>
      <c r="H164" s="14"/>
      <c r="I164" s="14"/>
      <c r="J164" s="135"/>
      <c r="K164" s="15"/>
      <c r="L164" s="15"/>
      <c r="M164" s="15"/>
      <c r="N164" s="15"/>
      <c r="O164" s="136"/>
      <c r="P164" s="15"/>
      <c r="Q164" s="15"/>
      <c r="R164" s="15"/>
      <c r="S164" s="15"/>
      <c r="T164" s="15"/>
      <c r="U164" s="137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37"/>
      <c r="AU164" s="137"/>
      <c r="AV164" s="137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53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34"/>
      <c r="DI164" s="14"/>
    </row>
    <row r="165" spans="2:113" ht="15.75" customHeight="1">
      <c r="B165" s="15"/>
      <c r="C165" s="14"/>
      <c r="D165" s="54"/>
      <c r="E165" s="14"/>
      <c r="F165" s="14"/>
      <c r="G165" s="14"/>
      <c r="H165" s="14"/>
      <c r="I165" s="14"/>
      <c r="J165" s="135"/>
      <c r="K165" s="15"/>
      <c r="L165" s="15"/>
      <c r="M165" s="15"/>
      <c r="N165" s="15"/>
      <c r="O165" s="136"/>
      <c r="P165" s="15"/>
      <c r="Q165" s="15"/>
      <c r="R165" s="15"/>
      <c r="S165" s="15"/>
      <c r="T165" s="15"/>
      <c r="U165" s="137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37"/>
      <c r="AU165" s="137"/>
      <c r="AV165" s="137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53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34"/>
      <c r="DI165" s="14"/>
    </row>
    <row r="166" spans="2:113" ht="15.75" customHeight="1">
      <c r="B166" s="15"/>
      <c r="C166" s="14"/>
      <c r="D166" s="54"/>
      <c r="E166" s="14"/>
      <c r="F166" s="14"/>
      <c r="G166" s="14"/>
      <c r="H166" s="14"/>
      <c r="I166" s="14"/>
      <c r="J166" s="135"/>
      <c r="K166" s="15"/>
      <c r="L166" s="15"/>
      <c r="M166" s="15"/>
      <c r="N166" s="15"/>
      <c r="O166" s="136"/>
      <c r="P166" s="15"/>
      <c r="Q166" s="15"/>
      <c r="R166" s="15"/>
      <c r="S166" s="15"/>
      <c r="T166" s="15"/>
      <c r="U166" s="137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37"/>
      <c r="AU166" s="137"/>
      <c r="AV166" s="137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53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34"/>
      <c r="DI166" s="14"/>
    </row>
    <row r="167" spans="2:113" ht="15.75" customHeight="1">
      <c r="B167" s="15"/>
      <c r="C167" s="14"/>
      <c r="D167" s="54"/>
      <c r="E167" s="14"/>
      <c r="F167" s="14"/>
      <c r="G167" s="14"/>
      <c r="H167" s="14"/>
      <c r="I167" s="14"/>
      <c r="J167" s="135"/>
      <c r="K167" s="15"/>
      <c r="L167" s="15"/>
      <c r="M167" s="15"/>
      <c r="N167" s="15"/>
      <c r="O167" s="136"/>
      <c r="P167" s="15"/>
      <c r="Q167" s="15"/>
      <c r="R167" s="15"/>
      <c r="S167" s="15"/>
      <c r="T167" s="15"/>
      <c r="U167" s="137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37"/>
      <c r="AU167" s="137"/>
      <c r="AV167" s="137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53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34"/>
      <c r="DI167" s="14"/>
    </row>
    <row r="168" spans="2:113" ht="15.75" customHeight="1">
      <c r="B168" s="15"/>
      <c r="C168" s="14"/>
      <c r="D168" s="54"/>
      <c r="E168" s="14"/>
      <c r="F168" s="14"/>
      <c r="G168" s="14"/>
      <c r="H168" s="14"/>
      <c r="I168" s="14"/>
      <c r="J168" s="135"/>
      <c r="K168" s="15"/>
      <c r="L168" s="15"/>
      <c r="M168" s="15"/>
      <c r="N168" s="15"/>
      <c r="O168" s="136"/>
      <c r="P168" s="15"/>
      <c r="Q168" s="15"/>
      <c r="R168" s="15"/>
      <c r="S168" s="15"/>
      <c r="T168" s="15"/>
      <c r="U168" s="137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37"/>
      <c r="AU168" s="137"/>
      <c r="AV168" s="137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53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34"/>
      <c r="DI168" s="14"/>
    </row>
    <row r="169" spans="2:113" ht="15.75" customHeight="1">
      <c r="B169" s="15"/>
      <c r="C169" s="14"/>
      <c r="D169" s="54"/>
      <c r="E169" s="14"/>
      <c r="F169" s="14"/>
      <c r="G169" s="14"/>
      <c r="H169" s="14"/>
      <c r="I169" s="14"/>
      <c r="J169" s="135"/>
      <c r="K169" s="15"/>
      <c r="L169" s="15"/>
      <c r="M169" s="15"/>
      <c r="N169" s="15"/>
      <c r="O169" s="136"/>
      <c r="P169" s="15"/>
      <c r="Q169" s="15"/>
      <c r="R169" s="15"/>
      <c r="S169" s="15"/>
      <c r="T169" s="15"/>
      <c r="U169" s="137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37"/>
      <c r="AU169" s="137"/>
      <c r="AV169" s="137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53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34"/>
      <c r="DI169" s="14"/>
    </row>
    <row r="170" spans="2:113" ht="15.75" customHeight="1">
      <c r="B170" s="15"/>
      <c r="C170" s="14"/>
      <c r="D170" s="54"/>
      <c r="E170" s="14"/>
      <c r="F170" s="14"/>
      <c r="G170" s="14"/>
      <c r="H170" s="14"/>
      <c r="I170" s="14"/>
      <c r="J170" s="135"/>
      <c r="K170" s="15"/>
      <c r="L170" s="15"/>
      <c r="M170" s="15"/>
      <c r="N170" s="15"/>
      <c r="O170" s="136"/>
      <c r="P170" s="15"/>
      <c r="Q170" s="15"/>
      <c r="R170" s="15"/>
      <c r="S170" s="15"/>
      <c r="T170" s="15"/>
      <c r="U170" s="137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37"/>
      <c r="AU170" s="137"/>
      <c r="AV170" s="137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53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34"/>
      <c r="DI170" s="14"/>
    </row>
    <row r="171" spans="2:113" ht="15.75" customHeight="1">
      <c r="B171" s="15"/>
      <c r="C171" s="14"/>
      <c r="D171" s="54"/>
      <c r="E171" s="14"/>
      <c r="F171" s="14"/>
      <c r="G171" s="14"/>
      <c r="H171" s="14"/>
      <c r="I171" s="14"/>
      <c r="J171" s="135"/>
      <c r="K171" s="15"/>
      <c r="L171" s="15"/>
      <c r="M171" s="15"/>
      <c r="N171" s="15"/>
      <c r="O171" s="136"/>
      <c r="P171" s="15"/>
      <c r="Q171" s="15"/>
      <c r="R171" s="15"/>
      <c r="S171" s="15"/>
      <c r="T171" s="15"/>
      <c r="U171" s="137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37"/>
      <c r="AU171" s="137"/>
      <c r="AV171" s="137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53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34"/>
      <c r="DI171" s="14"/>
    </row>
    <row r="172" spans="2:113" ht="15.75" customHeight="1">
      <c r="B172" s="15"/>
      <c r="C172" s="14"/>
      <c r="D172" s="54"/>
      <c r="E172" s="14"/>
      <c r="F172" s="14"/>
      <c r="G172" s="14"/>
      <c r="H172" s="14"/>
      <c r="I172" s="14"/>
      <c r="J172" s="135"/>
      <c r="K172" s="15"/>
      <c r="L172" s="15"/>
      <c r="M172" s="15"/>
      <c r="N172" s="15"/>
      <c r="O172" s="136"/>
      <c r="P172" s="15"/>
      <c r="Q172" s="15"/>
      <c r="R172" s="15"/>
      <c r="S172" s="15"/>
      <c r="T172" s="15"/>
      <c r="U172" s="137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37"/>
      <c r="AU172" s="137"/>
      <c r="AV172" s="137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53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34"/>
      <c r="DI172" s="14"/>
    </row>
    <row r="173" spans="2:113" ht="15.75" customHeight="1">
      <c r="B173" s="15"/>
      <c r="C173" s="14"/>
      <c r="D173" s="54"/>
      <c r="E173" s="14"/>
      <c r="F173" s="14"/>
      <c r="G173" s="14"/>
      <c r="H173" s="14"/>
      <c r="I173" s="14"/>
      <c r="J173" s="135"/>
      <c r="K173" s="15"/>
      <c r="L173" s="15"/>
      <c r="M173" s="15"/>
      <c r="N173" s="15"/>
      <c r="O173" s="136"/>
      <c r="P173" s="15"/>
      <c r="Q173" s="15"/>
      <c r="R173" s="15"/>
      <c r="S173" s="15"/>
      <c r="T173" s="15"/>
      <c r="U173" s="137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37"/>
      <c r="AU173" s="137"/>
      <c r="AV173" s="137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53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34"/>
      <c r="DI173" s="14"/>
    </row>
    <row r="174" spans="2:113" ht="15.75" customHeight="1">
      <c r="B174" s="15"/>
      <c r="C174" s="14"/>
      <c r="D174" s="54"/>
      <c r="E174" s="14"/>
      <c r="F174" s="14"/>
      <c r="G174" s="14"/>
      <c r="H174" s="14"/>
      <c r="I174" s="14"/>
      <c r="J174" s="135"/>
      <c r="K174" s="15"/>
      <c r="L174" s="15"/>
      <c r="M174" s="15"/>
      <c r="N174" s="15"/>
      <c r="O174" s="136"/>
      <c r="P174" s="15"/>
      <c r="Q174" s="15"/>
      <c r="R174" s="15"/>
      <c r="S174" s="15"/>
      <c r="T174" s="15"/>
      <c r="U174" s="137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37"/>
      <c r="AU174" s="137"/>
      <c r="AV174" s="137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53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34"/>
      <c r="DI174" s="14"/>
    </row>
    <row r="175" spans="2:113" ht="15.75" customHeight="1">
      <c r="B175" s="15"/>
      <c r="C175" s="14"/>
      <c r="D175" s="54"/>
      <c r="E175" s="14"/>
      <c r="F175" s="14"/>
      <c r="G175" s="14"/>
      <c r="H175" s="14"/>
      <c r="I175" s="14"/>
      <c r="J175" s="135"/>
      <c r="K175" s="15"/>
      <c r="L175" s="15"/>
      <c r="M175" s="15"/>
      <c r="N175" s="15"/>
      <c r="O175" s="136"/>
      <c r="P175" s="15"/>
      <c r="Q175" s="15"/>
      <c r="R175" s="15"/>
      <c r="S175" s="15"/>
      <c r="T175" s="15"/>
      <c r="U175" s="137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37"/>
      <c r="AU175" s="137"/>
      <c r="AV175" s="137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53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34"/>
      <c r="DI175" s="14"/>
    </row>
    <row r="176" spans="2:113" ht="15.75" customHeight="1">
      <c r="B176" s="15"/>
      <c r="C176" s="14"/>
      <c r="D176" s="54"/>
      <c r="E176" s="14"/>
      <c r="F176" s="14"/>
      <c r="G176" s="14"/>
      <c r="H176" s="14"/>
      <c r="I176" s="14"/>
      <c r="J176" s="135"/>
      <c r="K176" s="15"/>
      <c r="L176" s="15"/>
      <c r="M176" s="15"/>
      <c r="N176" s="15"/>
      <c r="O176" s="136"/>
      <c r="P176" s="15"/>
      <c r="Q176" s="15"/>
      <c r="R176" s="15"/>
      <c r="S176" s="15"/>
      <c r="T176" s="15"/>
      <c r="U176" s="137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37"/>
      <c r="AU176" s="137"/>
      <c r="AV176" s="137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53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34"/>
      <c r="DI176" s="14"/>
    </row>
    <row r="177" spans="2:113" ht="15.75" customHeight="1">
      <c r="B177" s="15"/>
      <c r="C177" s="14"/>
      <c r="D177" s="54"/>
      <c r="E177" s="14"/>
      <c r="F177" s="14"/>
      <c r="G177" s="14"/>
      <c r="H177" s="14"/>
      <c r="I177" s="14"/>
      <c r="J177" s="135"/>
      <c r="K177" s="15"/>
      <c r="L177" s="15"/>
      <c r="M177" s="15"/>
      <c r="N177" s="15"/>
      <c r="O177" s="136"/>
      <c r="P177" s="15"/>
      <c r="Q177" s="15"/>
      <c r="R177" s="15"/>
      <c r="S177" s="15"/>
      <c r="T177" s="15"/>
      <c r="U177" s="137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37"/>
      <c r="AU177" s="137"/>
      <c r="AV177" s="137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53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34"/>
      <c r="DI177" s="14"/>
    </row>
    <row r="178" spans="2:113" ht="15.75" customHeight="1">
      <c r="B178" s="15"/>
      <c r="C178" s="14"/>
      <c r="D178" s="54"/>
      <c r="E178" s="14"/>
      <c r="F178" s="14"/>
      <c r="G178" s="14"/>
      <c r="H178" s="14"/>
      <c r="I178" s="14"/>
      <c r="J178" s="135"/>
      <c r="K178" s="15"/>
      <c r="L178" s="15"/>
      <c r="M178" s="15"/>
      <c r="N178" s="15"/>
      <c r="O178" s="136"/>
      <c r="P178" s="15"/>
      <c r="Q178" s="15"/>
      <c r="R178" s="15"/>
      <c r="S178" s="15"/>
      <c r="T178" s="15"/>
      <c r="U178" s="137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37"/>
      <c r="AU178" s="137"/>
      <c r="AV178" s="137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53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34"/>
      <c r="DI178" s="14"/>
    </row>
    <row r="179" spans="2:113" ht="15.75" customHeight="1">
      <c r="B179" s="15"/>
      <c r="C179" s="14"/>
      <c r="D179" s="54"/>
      <c r="E179" s="14"/>
      <c r="F179" s="14"/>
      <c r="G179" s="14"/>
      <c r="H179" s="14"/>
      <c r="I179" s="14"/>
      <c r="J179" s="135"/>
      <c r="K179" s="15"/>
      <c r="L179" s="15"/>
      <c r="M179" s="15"/>
      <c r="N179" s="15"/>
      <c r="O179" s="136"/>
      <c r="P179" s="15"/>
      <c r="Q179" s="15"/>
      <c r="R179" s="15"/>
      <c r="S179" s="15"/>
      <c r="T179" s="15"/>
      <c r="U179" s="137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37"/>
      <c r="AU179" s="137"/>
      <c r="AV179" s="137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53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34"/>
      <c r="DI179" s="14"/>
    </row>
    <row r="180" spans="2:113" ht="15.75" customHeight="1">
      <c r="B180" s="15"/>
      <c r="C180" s="14"/>
      <c r="D180" s="54"/>
      <c r="E180" s="14"/>
      <c r="F180" s="14"/>
      <c r="G180" s="14"/>
      <c r="H180" s="14"/>
      <c r="I180" s="14"/>
      <c r="J180" s="135"/>
      <c r="K180" s="15"/>
      <c r="L180" s="15"/>
      <c r="M180" s="15"/>
      <c r="N180" s="15"/>
      <c r="O180" s="136"/>
      <c r="P180" s="15"/>
      <c r="Q180" s="15"/>
      <c r="R180" s="15"/>
      <c r="S180" s="15"/>
      <c r="T180" s="15"/>
      <c r="U180" s="137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37"/>
      <c r="AU180" s="137"/>
      <c r="AV180" s="137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53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34"/>
      <c r="DI180" s="14"/>
    </row>
    <row r="181" spans="2:113" ht="15.75" customHeight="1">
      <c r="B181" s="15"/>
      <c r="C181" s="14"/>
      <c r="D181" s="54"/>
      <c r="E181" s="14"/>
      <c r="F181" s="14"/>
      <c r="G181" s="14"/>
      <c r="H181" s="14"/>
      <c r="I181" s="14"/>
      <c r="J181" s="135"/>
      <c r="K181" s="15"/>
      <c r="L181" s="15"/>
      <c r="M181" s="15"/>
      <c r="N181" s="15"/>
      <c r="O181" s="136"/>
      <c r="P181" s="15"/>
      <c r="Q181" s="15"/>
      <c r="R181" s="15"/>
      <c r="S181" s="15"/>
      <c r="T181" s="15"/>
      <c r="U181" s="137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37"/>
      <c r="AU181" s="137"/>
      <c r="AV181" s="137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53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34"/>
      <c r="DI181" s="14"/>
    </row>
    <row r="182" spans="2:113" ht="15.75" customHeight="1">
      <c r="B182" s="15"/>
      <c r="C182" s="14"/>
      <c r="D182" s="54"/>
      <c r="E182" s="14"/>
      <c r="F182" s="14"/>
      <c r="G182" s="14"/>
      <c r="H182" s="14"/>
      <c r="I182" s="14"/>
      <c r="J182" s="135"/>
      <c r="K182" s="15"/>
      <c r="L182" s="15"/>
      <c r="M182" s="15"/>
      <c r="N182" s="15"/>
      <c r="O182" s="136"/>
      <c r="P182" s="15"/>
      <c r="Q182" s="15"/>
      <c r="R182" s="15"/>
      <c r="S182" s="15"/>
      <c r="T182" s="15"/>
      <c r="U182" s="137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37"/>
      <c r="AU182" s="137"/>
      <c r="AV182" s="137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53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34"/>
      <c r="DI182" s="14"/>
    </row>
    <row r="183" spans="2:113" ht="15.75" customHeight="1">
      <c r="B183" s="15"/>
      <c r="C183" s="14"/>
      <c r="D183" s="54"/>
      <c r="E183" s="14"/>
      <c r="F183" s="14"/>
      <c r="G183" s="14"/>
      <c r="H183" s="14"/>
      <c r="I183" s="14"/>
      <c r="J183" s="135"/>
      <c r="K183" s="15"/>
      <c r="L183" s="15"/>
      <c r="M183" s="15"/>
      <c r="N183" s="15"/>
      <c r="O183" s="136"/>
      <c r="P183" s="15"/>
      <c r="Q183" s="15"/>
      <c r="R183" s="15"/>
      <c r="S183" s="15"/>
      <c r="T183" s="15"/>
      <c r="U183" s="137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37"/>
      <c r="AU183" s="137"/>
      <c r="AV183" s="137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53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34"/>
      <c r="DI183" s="14"/>
    </row>
    <row r="184" spans="2:113" ht="15.75" customHeight="1">
      <c r="B184" s="15"/>
      <c r="C184" s="14"/>
      <c r="D184" s="54"/>
      <c r="E184" s="14"/>
      <c r="F184" s="14"/>
      <c r="G184" s="14"/>
      <c r="H184" s="14"/>
      <c r="I184" s="14"/>
      <c r="J184" s="135"/>
      <c r="K184" s="15"/>
      <c r="L184" s="15"/>
      <c r="M184" s="15"/>
      <c r="N184" s="15"/>
      <c r="O184" s="136"/>
      <c r="P184" s="15"/>
      <c r="Q184" s="15"/>
      <c r="R184" s="15"/>
      <c r="S184" s="15"/>
      <c r="T184" s="15"/>
      <c r="U184" s="137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37"/>
      <c r="AU184" s="137"/>
      <c r="AV184" s="137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53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34"/>
      <c r="DI184" s="14"/>
    </row>
    <row r="185" spans="2:113" ht="15.75" customHeight="1">
      <c r="B185" s="15"/>
      <c r="C185" s="14"/>
      <c r="D185" s="54"/>
      <c r="E185" s="14"/>
      <c r="F185" s="14"/>
      <c r="G185" s="14"/>
      <c r="H185" s="14"/>
      <c r="I185" s="14"/>
      <c r="J185" s="135"/>
      <c r="K185" s="15"/>
      <c r="L185" s="15"/>
      <c r="M185" s="15"/>
      <c r="N185" s="15"/>
      <c r="O185" s="136"/>
      <c r="P185" s="15"/>
      <c r="Q185" s="15"/>
      <c r="R185" s="15"/>
      <c r="S185" s="15"/>
      <c r="T185" s="15"/>
      <c r="U185" s="137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37"/>
      <c r="AU185" s="137"/>
      <c r="AV185" s="137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53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34"/>
      <c r="DI185" s="14"/>
    </row>
    <row r="186" spans="2:113" ht="15.75" customHeight="1">
      <c r="B186" s="15"/>
      <c r="C186" s="14"/>
      <c r="D186" s="54"/>
      <c r="E186" s="14"/>
      <c r="F186" s="14"/>
      <c r="G186" s="14"/>
      <c r="H186" s="14"/>
      <c r="I186" s="14"/>
      <c r="J186" s="135"/>
      <c r="K186" s="15"/>
      <c r="L186" s="15"/>
      <c r="M186" s="15"/>
      <c r="N186" s="15"/>
      <c r="O186" s="136"/>
      <c r="P186" s="15"/>
      <c r="Q186" s="15"/>
      <c r="R186" s="15"/>
      <c r="S186" s="15"/>
      <c r="T186" s="15"/>
      <c r="U186" s="137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37"/>
      <c r="AU186" s="137"/>
      <c r="AV186" s="137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53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34"/>
      <c r="DI186" s="14"/>
    </row>
    <row r="187" spans="2:113" ht="15.75" customHeight="1">
      <c r="B187" s="15"/>
      <c r="C187" s="14"/>
      <c r="D187" s="54"/>
      <c r="E187" s="14"/>
      <c r="F187" s="14"/>
      <c r="G187" s="14"/>
      <c r="H187" s="14"/>
      <c r="I187" s="14"/>
      <c r="J187" s="135"/>
      <c r="K187" s="15"/>
      <c r="L187" s="15"/>
      <c r="M187" s="15"/>
      <c r="N187" s="15"/>
      <c r="O187" s="136"/>
      <c r="P187" s="15"/>
      <c r="Q187" s="15"/>
      <c r="R187" s="15"/>
      <c r="S187" s="15"/>
      <c r="T187" s="15"/>
      <c r="U187" s="137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37"/>
      <c r="AU187" s="137"/>
      <c r="AV187" s="137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53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34"/>
      <c r="DI187" s="14"/>
    </row>
    <row r="188" spans="2:113" ht="15.75" customHeight="1">
      <c r="B188" s="15"/>
      <c r="C188" s="14"/>
      <c r="D188" s="54"/>
      <c r="E188" s="14"/>
      <c r="F188" s="14"/>
      <c r="G188" s="14"/>
      <c r="H188" s="14"/>
      <c r="I188" s="14"/>
      <c r="J188" s="135"/>
      <c r="K188" s="15"/>
      <c r="L188" s="15"/>
      <c r="M188" s="15"/>
      <c r="N188" s="15"/>
      <c r="O188" s="136"/>
      <c r="P188" s="15"/>
      <c r="Q188" s="15"/>
      <c r="R188" s="15"/>
      <c r="S188" s="15"/>
      <c r="T188" s="15"/>
      <c r="U188" s="137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37"/>
      <c r="AU188" s="137"/>
      <c r="AV188" s="137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53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34"/>
      <c r="DI188" s="14"/>
    </row>
    <row r="189" spans="2:113" ht="15.75" customHeight="1">
      <c r="B189" s="15"/>
      <c r="C189" s="14"/>
      <c r="D189" s="54"/>
      <c r="E189" s="14"/>
      <c r="F189" s="14"/>
      <c r="G189" s="14"/>
      <c r="H189" s="14"/>
      <c r="I189" s="14"/>
      <c r="J189" s="135"/>
      <c r="K189" s="15"/>
      <c r="L189" s="15"/>
      <c r="M189" s="15"/>
      <c r="N189" s="15"/>
      <c r="O189" s="136"/>
      <c r="P189" s="15"/>
      <c r="Q189" s="15"/>
      <c r="R189" s="15"/>
      <c r="S189" s="15"/>
      <c r="T189" s="15"/>
      <c r="U189" s="137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37"/>
      <c r="AU189" s="137"/>
      <c r="AV189" s="137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53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34"/>
      <c r="DI189" s="14"/>
    </row>
    <row r="190" spans="2:113" ht="15.75" customHeight="1">
      <c r="B190" s="15"/>
      <c r="C190" s="14"/>
      <c r="D190" s="54"/>
      <c r="E190" s="14"/>
      <c r="F190" s="14"/>
      <c r="G190" s="14"/>
      <c r="H190" s="14"/>
      <c r="I190" s="14"/>
      <c r="J190" s="135"/>
      <c r="K190" s="15"/>
      <c r="L190" s="15"/>
      <c r="M190" s="15"/>
      <c r="N190" s="15"/>
      <c r="O190" s="136"/>
      <c r="P190" s="15"/>
      <c r="Q190" s="15"/>
      <c r="R190" s="15"/>
      <c r="S190" s="15"/>
      <c r="T190" s="15"/>
      <c r="U190" s="137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37"/>
      <c r="AU190" s="137"/>
      <c r="AV190" s="137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53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34"/>
      <c r="DI190" s="14"/>
    </row>
    <row r="191" spans="2:113" ht="15.75" customHeight="1">
      <c r="B191" s="15"/>
      <c r="C191" s="14"/>
      <c r="D191" s="54"/>
      <c r="E191" s="14"/>
      <c r="F191" s="14"/>
      <c r="G191" s="14"/>
      <c r="H191" s="14"/>
      <c r="I191" s="14"/>
      <c r="J191" s="135"/>
      <c r="K191" s="15"/>
      <c r="L191" s="15"/>
      <c r="M191" s="15"/>
      <c r="N191" s="15"/>
      <c r="O191" s="136"/>
      <c r="P191" s="15"/>
      <c r="Q191" s="15"/>
      <c r="R191" s="15"/>
      <c r="S191" s="15"/>
      <c r="T191" s="15"/>
      <c r="U191" s="137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37"/>
      <c r="AU191" s="137"/>
      <c r="AV191" s="137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53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34"/>
      <c r="DI191" s="14"/>
    </row>
    <row r="192" spans="2:113" ht="15.75" customHeight="1">
      <c r="B192" s="15"/>
      <c r="C192" s="14"/>
      <c r="D192" s="54"/>
      <c r="E192" s="14"/>
      <c r="F192" s="14"/>
      <c r="G192" s="14"/>
      <c r="H192" s="14"/>
      <c r="I192" s="14"/>
      <c r="J192" s="135"/>
      <c r="K192" s="15"/>
      <c r="L192" s="15"/>
      <c r="M192" s="15"/>
      <c r="N192" s="15"/>
      <c r="O192" s="136"/>
      <c r="P192" s="15"/>
      <c r="Q192" s="15"/>
      <c r="R192" s="15"/>
      <c r="S192" s="15"/>
      <c r="T192" s="15"/>
      <c r="U192" s="137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37"/>
      <c r="AU192" s="137"/>
      <c r="AV192" s="137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53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34"/>
      <c r="DI192" s="14"/>
    </row>
    <row r="193" spans="2:113" ht="15.75" customHeight="1">
      <c r="B193" s="15"/>
      <c r="C193" s="14"/>
      <c r="D193" s="54"/>
      <c r="E193" s="14"/>
      <c r="F193" s="14"/>
      <c r="G193" s="14"/>
      <c r="H193" s="14"/>
      <c r="I193" s="14"/>
      <c r="J193" s="135"/>
      <c r="K193" s="15"/>
      <c r="L193" s="15"/>
      <c r="M193" s="15"/>
      <c r="N193" s="15"/>
      <c r="O193" s="136"/>
      <c r="P193" s="15"/>
      <c r="Q193" s="15"/>
      <c r="R193" s="15"/>
      <c r="S193" s="15"/>
      <c r="T193" s="15"/>
      <c r="U193" s="137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37"/>
      <c r="AU193" s="137"/>
      <c r="AV193" s="137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53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34"/>
      <c r="DI193" s="14"/>
    </row>
    <row r="194" spans="2:113" ht="15.75" customHeight="1">
      <c r="B194" s="15"/>
      <c r="C194" s="14"/>
      <c r="D194" s="54"/>
      <c r="E194" s="14"/>
      <c r="F194" s="14"/>
      <c r="G194" s="14"/>
      <c r="H194" s="14"/>
      <c r="I194" s="14"/>
      <c r="J194" s="135"/>
      <c r="K194" s="15"/>
      <c r="L194" s="15"/>
      <c r="M194" s="15"/>
      <c r="N194" s="15"/>
      <c r="O194" s="136"/>
      <c r="P194" s="15"/>
      <c r="Q194" s="15"/>
      <c r="R194" s="15"/>
      <c r="S194" s="15"/>
      <c r="T194" s="15"/>
      <c r="U194" s="137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37"/>
      <c r="AU194" s="137"/>
      <c r="AV194" s="137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53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34"/>
      <c r="DI194" s="14"/>
    </row>
    <row r="195" spans="2:113" ht="15.75" customHeight="1">
      <c r="B195" s="15"/>
      <c r="C195" s="14"/>
      <c r="D195" s="54"/>
      <c r="E195" s="14"/>
      <c r="F195" s="14"/>
      <c r="G195" s="14"/>
      <c r="H195" s="14"/>
      <c r="I195" s="14"/>
      <c r="J195" s="135"/>
      <c r="K195" s="15"/>
      <c r="L195" s="15"/>
      <c r="M195" s="15"/>
      <c r="N195" s="15"/>
      <c r="O195" s="136"/>
      <c r="P195" s="15"/>
      <c r="Q195" s="15"/>
      <c r="R195" s="15"/>
      <c r="S195" s="15"/>
      <c r="T195" s="15"/>
      <c r="U195" s="137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37"/>
      <c r="AU195" s="137"/>
      <c r="AV195" s="137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53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34"/>
      <c r="DI195" s="14"/>
    </row>
    <row r="196" spans="2:113" ht="15.75" customHeight="1">
      <c r="B196" s="15"/>
      <c r="C196" s="14"/>
      <c r="D196" s="54"/>
      <c r="E196" s="14"/>
      <c r="F196" s="14"/>
      <c r="G196" s="14"/>
      <c r="H196" s="14"/>
      <c r="I196" s="14"/>
      <c r="J196" s="135"/>
      <c r="K196" s="15"/>
      <c r="L196" s="15"/>
      <c r="M196" s="15"/>
      <c r="N196" s="15"/>
      <c r="O196" s="136"/>
      <c r="P196" s="15"/>
      <c r="Q196" s="15"/>
      <c r="R196" s="15"/>
      <c r="S196" s="15"/>
      <c r="T196" s="15"/>
      <c r="U196" s="137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37"/>
      <c r="AU196" s="137"/>
      <c r="AV196" s="137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53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34"/>
      <c r="DI196" s="14"/>
    </row>
    <row r="197" spans="2:113" ht="15.75" customHeight="1">
      <c r="B197" s="15"/>
      <c r="C197" s="14"/>
      <c r="D197" s="54"/>
      <c r="E197" s="14"/>
      <c r="F197" s="14"/>
      <c r="G197" s="14"/>
      <c r="H197" s="14"/>
      <c r="I197" s="14"/>
      <c r="J197" s="135"/>
      <c r="K197" s="15"/>
      <c r="L197" s="15"/>
      <c r="M197" s="15"/>
      <c r="N197" s="15"/>
      <c r="O197" s="136"/>
      <c r="P197" s="15"/>
      <c r="Q197" s="15"/>
      <c r="R197" s="15"/>
      <c r="S197" s="15"/>
      <c r="T197" s="15"/>
      <c r="U197" s="137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37"/>
      <c r="AU197" s="137"/>
      <c r="AV197" s="137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53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34"/>
      <c r="DI197" s="14"/>
    </row>
    <row r="198" spans="2:113" ht="15.75" customHeight="1">
      <c r="B198" s="15"/>
      <c r="C198" s="14"/>
      <c r="D198" s="54"/>
      <c r="E198" s="14"/>
      <c r="F198" s="14"/>
      <c r="G198" s="14"/>
      <c r="H198" s="14"/>
      <c r="I198" s="14"/>
      <c r="J198" s="135"/>
      <c r="K198" s="15"/>
      <c r="L198" s="15"/>
      <c r="M198" s="15"/>
      <c r="N198" s="15"/>
      <c r="O198" s="136"/>
      <c r="P198" s="15"/>
      <c r="Q198" s="15"/>
      <c r="R198" s="15"/>
      <c r="S198" s="15"/>
      <c r="T198" s="15"/>
      <c r="U198" s="137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37"/>
      <c r="AU198" s="137"/>
      <c r="AV198" s="137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53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34"/>
      <c r="DI198" s="14"/>
    </row>
    <row r="199" spans="2:113" ht="15.75" customHeight="1">
      <c r="B199" s="15"/>
      <c r="C199" s="14"/>
      <c r="D199" s="54"/>
      <c r="E199" s="14"/>
      <c r="F199" s="14"/>
      <c r="G199" s="14"/>
      <c r="H199" s="14"/>
      <c r="I199" s="14"/>
      <c r="J199" s="135"/>
      <c r="K199" s="15"/>
      <c r="L199" s="15"/>
      <c r="M199" s="15"/>
      <c r="N199" s="15"/>
      <c r="O199" s="136"/>
      <c r="P199" s="15"/>
      <c r="Q199" s="15"/>
      <c r="R199" s="15"/>
      <c r="S199" s="15"/>
      <c r="T199" s="15"/>
      <c r="U199" s="137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37"/>
      <c r="AU199" s="137"/>
      <c r="AV199" s="137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53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34"/>
      <c r="DI199" s="14"/>
    </row>
    <row r="200" spans="2:113" ht="15.75" customHeight="1">
      <c r="B200" s="15"/>
      <c r="C200" s="14"/>
      <c r="D200" s="54"/>
      <c r="E200" s="14"/>
      <c r="F200" s="14"/>
      <c r="G200" s="14"/>
      <c r="H200" s="14"/>
      <c r="I200" s="14"/>
      <c r="J200" s="135"/>
      <c r="K200" s="15"/>
      <c r="L200" s="15"/>
      <c r="M200" s="15"/>
      <c r="N200" s="15"/>
      <c r="O200" s="136"/>
      <c r="P200" s="15"/>
      <c r="Q200" s="15"/>
      <c r="R200" s="15"/>
      <c r="S200" s="15"/>
      <c r="T200" s="15"/>
      <c r="U200" s="137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37"/>
      <c r="AU200" s="137"/>
      <c r="AV200" s="137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53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34"/>
      <c r="DI200" s="14"/>
    </row>
    <row r="201" spans="2:113" ht="15.75" customHeight="1">
      <c r="B201" s="15"/>
      <c r="C201" s="14"/>
      <c r="D201" s="54"/>
      <c r="E201" s="14"/>
      <c r="F201" s="14"/>
      <c r="G201" s="14"/>
      <c r="H201" s="14"/>
      <c r="I201" s="14"/>
      <c r="J201" s="135"/>
      <c r="K201" s="15"/>
      <c r="L201" s="15"/>
      <c r="M201" s="15"/>
      <c r="N201" s="15"/>
      <c r="O201" s="136"/>
      <c r="P201" s="15"/>
      <c r="Q201" s="15"/>
      <c r="R201" s="15"/>
      <c r="S201" s="15"/>
      <c r="T201" s="15"/>
      <c r="U201" s="137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37"/>
      <c r="AU201" s="137"/>
      <c r="AV201" s="137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53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34"/>
      <c r="DI201" s="14"/>
    </row>
    <row r="202" spans="2:113" ht="15.75" customHeight="1">
      <c r="B202" s="15"/>
      <c r="C202" s="14"/>
      <c r="D202" s="54"/>
      <c r="E202" s="14"/>
      <c r="F202" s="14"/>
      <c r="G202" s="14"/>
      <c r="H202" s="14"/>
      <c r="I202" s="14"/>
      <c r="J202" s="135"/>
      <c r="K202" s="15"/>
      <c r="L202" s="15"/>
      <c r="M202" s="15"/>
      <c r="N202" s="15"/>
      <c r="O202" s="136"/>
      <c r="P202" s="15"/>
      <c r="Q202" s="15"/>
      <c r="R202" s="15"/>
      <c r="S202" s="15"/>
      <c r="T202" s="15"/>
      <c r="U202" s="137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37"/>
      <c r="AU202" s="137"/>
      <c r="AV202" s="137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53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34"/>
      <c r="DI202" s="14"/>
    </row>
    <row r="203" spans="2:113" ht="15.75" customHeight="1">
      <c r="B203" s="15"/>
      <c r="C203" s="14"/>
      <c r="D203" s="54"/>
      <c r="E203" s="14"/>
      <c r="F203" s="14"/>
      <c r="G203" s="14"/>
      <c r="H203" s="14"/>
      <c r="I203" s="14"/>
      <c r="J203" s="135"/>
      <c r="K203" s="15"/>
      <c r="L203" s="15"/>
      <c r="M203" s="15"/>
      <c r="N203" s="15"/>
      <c r="O203" s="136"/>
      <c r="P203" s="15"/>
      <c r="Q203" s="15"/>
      <c r="R203" s="15"/>
      <c r="S203" s="15"/>
      <c r="T203" s="15"/>
      <c r="U203" s="137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37"/>
      <c r="AU203" s="137"/>
      <c r="AV203" s="137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53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34"/>
      <c r="DI203" s="14"/>
    </row>
    <row r="204" spans="2:113" ht="15.75" customHeight="1">
      <c r="B204" s="15"/>
      <c r="C204" s="14"/>
      <c r="D204" s="54"/>
      <c r="E204" s="14"/>
      <c r="F204" s="14"/>
      <c r="G204" s="14"/>
      <c r="H204" s="14"/>
      <c r="I204" s="14"/>
      <c r="J204" s="135"/>
      <c r="K204" s="15"/>
      <c r="L204" s="15"/>
      <c r="M204" s="15"/>
      <c r="N204" s="15"/>
      <c r="O204" s="136"/>
      <c r="P204" s="15"/>
      <c r="Q204" s="15"/>
      <c r="R204" s="15"/>
      <c r="S204" s="15"/>
      <c r="T204" s="15"/>
      <c r="U204" s="137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37"/>
      <c r="AU204" s="137"/>
      <c r="AV204" s="137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53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34"/>
      <c r="DI204" s="14"/>
    </row>
    <row r="205" spans="2:113" ht="15.75" customHeight="1">
      <c r="B205" s="15"/>
      <c r="C205" s="14"/>
      <c r="D205" s="54"/>
      <c r="E205" s="14"/>
      <c r="F205" s="14"/>
      <c r="G205" s="14"/>
      <c r="H205" s="14"/>
      <c r="I205" s="14"/>
      <c r="J205" s="135"/>
      <c r="K205" s="15"/>
      <c r="L205" s="15"/>
      <c r="M205" s="15"/>
      <c r="N205" s="15"/>
      <c r="O205" s="136"/>
      <c r="P205" s="15"/>
      <c r="Q205" s="15"/>
      <c r="R205" s="15"/>
      <c r="S205" s="15"/>
      <c r="T205" s="15"/>
      <c r="U205" s="137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37"/>
      <c r="AU205" s="137"/>
      <c r="AV205" s="137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53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34"/>
      <c r="DI205" s="14"/>
    </row>
    <row r="206" spans="2:113" ht="15.75" customHeight="1">
      <c r="B206" s="15"/>
      <c r="C206" s="14"/>
      <c r="D206" s="54"/>
      <c r="E206" s="14"/>
      <c r="F206" s="14"/>
      <c r="G206" s="14"/>
      <c r="H206" s="14"/>
      <c r="I206" s="14"/>
      <c r="J206" s="135"/>
      <c r="K206" s="15"/>
      <c r="L206" s="15"/>
      <c r="M206" s="15"/>
      <c r="N206" s="15"/>
      <c r="O206" s="136"/>
      <c r="P206" s="15"/>
      <c r="Q206" s="15"/>
      <c r="R206" s="15"/>
      <c r="S206" s="15"/>
      <c r="T206" s="15"/>
      <c r="U206" s="137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37"/>
      <c r="AU206" s="137"/>
      <c r="AV206" s="137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53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34"/>
      <c r="DI206" s="14"/>
    </row>
    <row r="207" spans="2:113" ht="15.75" customHeight="1">
      <c r="B207" s="15"/>
      <c r="C207" s="14"/>
      <c r="D207" s="54"/>
      <c r="E207" s="14"/>
      <c r="F207" s="14"/>
      <c r="G207" s="14"/>
      <c r="H207" s="14"/>
      <c r="I207" s="14"/>
      <c r="J207" s="135"/>
      <c r="K207" s="15"/>
      <c r="L207" s="15"/>
      <c r="M207" s="15"/>
      <c r="N207" s="15"/>
      <c r="O207" s="136"/>
      <c r="P207" s="15"/>
      <c r="Q207" s="15"/>
      <c r="R207" s="15"/>
      <c r="S207" s="15"/>
      <c r="T207" s="15"/>
      <c r="U207" s="137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37"/>
      <c r="AU207" s="137"/>
      <c r="AV207" s="137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53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34"/>
      <c r="DI207" s="14"/>
    </row>
    <row r="208" spans="2:113" ht="15.75" customHeight="1">
      <c r="B208" s="15"/>
      <c r="C208" s="14"/>
      <c r="D208" s="54"/>
      <c r="E208" s="14"/>
      <c r="F208" s="14"/>
      <c r="G208" s="14"/>
      <c r="H208" s="14"/>
      <c r="I208" s="14"/>
      <c r="J208" s="135"/>
      <c r="K208" s="15"/>
      <c r="L208" s="15"/>
      <c r="M208" s="15"/>
      <c r="N208" s="15"/>
      <c r="O208" s="136"/>
      <c r="P208" s="15"/>
      <c r="Q208" s="15"/>
      <c r="R208" s="15"/>
      <c r="S208" s="15"/>
      <c r="T208" s="15"/>
      <c r="U208" s="137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37"/>
      <c r="AU208" s="137"/>
      <c r="AV208" s="137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53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34"/>
      <c r="DI208" s="14"/>
    </row>
    <row r="209" spans="2:113" ht="15.75" customHeight="1">
      <c r="B209" s="15"/>
      <c r="C209" s="14"/>
      <c r="D209" s="54"/>
      <c r="E209" s="14"/>
      <c r="F209" s="14"/>
      <c r="G209" s="14"/>
      <c r="H209" s="14"/>
      <c r="I209" s="14"/>
      <c r="J209" s="135"/>
      <c r="K209" s="15"/>
      <c r="L209" s="15"/>
      <c r="M209" s="15"/>
      <c r="N209" s="15"/>
      <c r="O209" s="136"/>
      <c r="P209" s="15"/>
      <c r="Q209" s="15"/>
      <c r="R209" s="15"/>
      <c r="S209" s="15"/>
      <c r="T209" s="15"/>
      <c r="U209" s="137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37"/>
      <c r="AU209" s="137"/>
      <c r="AV209" s="137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53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34"/>
      <c r="DI209" s="14"/>
    </row>
    <row r="210" spans="2:113" ht="15.75" customHeight="1">
      <c r="B210" s="15"/>
      <c r="C210" s="14"/>
      <c r="D210" s="54"/>
      <c r="E210" s="14"/>
      <c r="F210" s="14"/>
      <c r="G210" s="14"/>
      <c r="H210" s="14"/>
      <c r="I210" s="14"/>
      <c r="J210" s="135"/>
      <c r="K210" s="15"/>
      <c r="L210" s="15"/>
      <c r="M210" s="15"/>
      <c r="N210" s="15"/>
      <c r="O210" s="136"/>
      <c r="P210" s="15"/>
      <c r="Q210" s="15"/>
      <c r="R210" s="15"/>
      <c r="S210" s="15"/>
      <c r="T210" s="15"/>
      <c r="U210" s="137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37"/>
      <c r="AU210" s="137"/>
      <c r="AV210" s="137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53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34"/>
      <c r="DI210" s="14"/>
    </row>
    <row r="211" spans="2:113" ht="15.75" customHeight="1">
      <c r="B211" s="15"/>
      <c r="C211" s="14"/>
      <c r="D211" s="54"/>
      <c r="E211" s="14"/>
      <c r="F211" s="14"/>
      <c r="G211" s="14"/>
      <c r="H211" s="14"/>
      <c r="I211" s="14"/>
      <c r="J211" s="135"/>
      <c r="K211" s="15"/>
      <c r="L211" s="15"/>
      <c r="M211" s="15"/>
      <c r="N211" s="15"/>
      <c r="O211" s="136"/>
      <c r="P211" s="15"/>
      <c r="Q211" s="15"/>
      <c r="R211" s="15"/>
      <c r="S211" s="15"/>
      <c r="T211" s="15"/>
      <c r="U211" s="137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37"/>
      <c r="AU211" s="137"/>
      <c r="AV211" s="137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53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34"/>
      <c r="DI211" s="14"/>
    </row>
    <row r="212" spans="2:113" ht="15.75" customHeight="1">
      <c r="B212" s="15"/>
      <c r="C212" s="14"/>
      <c r="D212" s="54"/>
      <c r="E212" s="14"/>
      <c r="F212" s="14"/>
      <c r="G212" s="14"/>
      <c r="H212" s="14"/>
      <c r="I212" s="14"/>
      <c r="J212" s="135"/>
      <c r="K212" s="15"/>
      <c r="L212" s="15"/>
      <c r="M212" s="15"/>
      <c r="N212" s="15"/>
      <c r="O212" s="136"/>
      <c r="P212" s="15"/>
      <c r="Q212" s="15"/>
      <c r="R212" s="15"/>
      <c r="S212" s="15"/>
      <c r="T212" s="15"/>
      <c r="U212" s="137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37"/>
      <c r="AU212" s="137"/>
      <c r="AV212" s="137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53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34"/>
      <c r="DI212" s="14"/>
    </row>
    <row r="213" spans="2:113" ht="15.75" customHeight="1">
      <c r="B213" s="15"/>
      <c r="C213" s="14"/>
      <c r="D213" s="54"/>
      <c r="E213" s="14"/>
      <c r="F213" s="14"/>
      <c r="G213" s="14"/>
      <c r="H213" s="14"/>
      <c r="I213" s="14"/>
      <c r="J213" s="135"/>
      <c r="K213" s="15"/>
      <c r="L213" s="15"/>
      <c r="M213" s="15"/>
      <c r="N213" s="15"/>
      <c r="O213" s="136"/>
      <c r="P213" s="15"/>
      <c r="Q213" s="15"/>
      <c r="R213" s="15"/>
      <c r="S213" s="15"/>
      <c r="T213" s="15"/>
      <c r="U213" s="137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37"/>
      <c r="AU213" s="137"/>
      <c r="AV213" s="137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53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34"/>
      <c r="DI213" s="14"/>
    </row>
    <row r="214" spans="2:113" ht="15.75" customHeight="1">
      <c r="B214" s="15"/>
      <c r="C214" s="14"/>
      <c r="D214" s="54"/>
      <c r="E214" s="14"/>
      <c r="F214" s="14"/>
      <c r="G214" s="14"/>
      <c r="H214" s="14"/>
      <c r="I214" s="14"/>
      <c r="J214" s="135"/>
      <c r="K214" s="15"/>
      <c r="L214" s="15"/>
      <c r="M214" s="15"/>
      <c r="N214" s="15"/>
      <c r="O214" s="136"/>
      <c r="P214" s="15"/>
      <c r="Q214" s="15"/>
      <c r="R214" s="15"/>
      <c r="S214" s="15"/>
      <c r="T214" s="15"/>
      <c r="U214" s="137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37"/>
      <c r="AU214" s="137"/>
      <c r="AV214" s="137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53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34"/>
      <c r="DI214" s="14"/>
    </row>
    <row r="215" spans="2:113" ht="15.75" customHeight="1">
      <c r="B215" s="15"/>
      <c r="C215" s="14"/>
      <c r="D215" s="54"/>
      <c r="E215" s="14"/>
      <c r="F215" s="14"/>
      <c r="G215" s="14"/>
      <c r="H215" s="14"/>
      <c r="I215" s="14"/>
      <c r="J215" s="135"/>
      <c r="K215" s="15"/>
      <c r="L215" s="15"/>
      <c r="M215" s="15"/>
      <c r="N215" s="15"/>
      <c r="O215" s="136"/>
      <c r="P215" s="15"/>
      <c r="Q215" s="15"/>
      <c r="R215" s="15"/>
      <c r="S215" s="15"/>
      <c r="T215" s="15"/>
      <c r="U215" s="137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37"/>
      <c r="AU215" s="137"/>
      <c r="AV215" s="137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53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34"/>
      <c r="DI215" s="14"/>
    </row>
    <row r="216" spans="2:113" ht="15.75" customHeight="1">
      <c r="B216" s="15"/>
      <c r="C216" s="14"/>
      <c r="D216" s="54"/>
      <c r="E216" s="14"/>
      <c r="F216" s="14"/>
      <c r="G216" s="14"/>
      <c r="H216" s="14"/>
      <c r="I216" s="14"/>
      <c r="J216" s="135"/>
      <c r="K216" s="15"/>
      <c r="L216" s="15"/>
      <c r="M216" s="15"/>
      <c r="N216" s="15"/>
      <c r="O216" s="136"/>
      <c r="P216" s="15"/>
      <c r="Q216" s="15"/>
      <c r="R216" s="15"/>
      <c r="S216" s="15"/>
      <c r="T216" s="15"/>
      <c r="U216" s="137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37"/>
      <c r="AU216" s="137"/>
      <c r="AV216" s="137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53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34"/>
      <c r="DI216" s="14"/>
    </row>
    <row r="217" spans="2:113" ht="15.75" customHeight="1">
      <c r="B217" s="15"/>
      <c r="C217" s="14"/>
      <c r="D217" s="54"/>
      <c r="E217" s="14"/>
      <c r="F217" s="14"/>
      <c r="G217" s="14"/>
      <c r="H217" s="14"/>
      <c r="I217" s="14"/>
      <c r="J217" s="135"/>
      <c r="K217" s="15"/>
      <c r="L217" s="15"/>
      <c r="M217" s="15"/>
      <c r="N217" s="15"/>
      <c r="O217" s="136"/>
      <c r="P217" s="15"/>
      <c r="Q217" s="15"/>
      <c r="R217" s="15"/>
      <c r="S217" s="15"/>
      <c r="T217" s="15"/>
      <c r="U217" s="137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37"/>
      <c r="AU217" s="137"/>
      <c r="AV217" s="137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53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34"/>
      <c r="DI217" s="14"/>
    </row>
    <row r="218" spans="2:113" ht="15.75" customHeight="1">
      <c r="B218" s="15"/>
      <c r="C218" s="14"/>
      <c r="D218" s="54"/>
      <c r="E218" s="14"/>
      <c r="F218" s="14"/>
      <c r="G218" s="14"/>
      <c r="H218" s="14"/>
      <c r="I218" s="14"/>
      <c r="J218" s="135"/>
      <c r="K218" s="15"/>
      <c r="L218" s="15"/>
      <c r="M218" s="15"/>
      <c r="N218" s="15"/>
      <c r="O218" s="136"/>
      <c r="P218" s="15"/>
      <c r="Q218" s="15"/>
      <c r="R218" s="15"/>
      <c r="S218" s="15"/>
      <c r="T218" s="15"/>
      <c r="U218" s="137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37"/>
      <c r="AU218" s="137"/>
      <c r="AV218" s="137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53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34"/>
      <c r="DI218" s="14"/>
    </row>
    <row r="219" spans="2:113" ht="15.75" customHeight="1">
      <c r="B219" s="15"/>
      <c r="C219" s="14"/>
      <c r="D219" s="54"/>
      <c r="E219" s="14"/>
      <c r="F219" s="14"/>
      <c r="G219" s="14"/>
      <c r="H219" s="14"/>
      <c r="I219" s="14"/>
      <c r="J219" s="135"/>
      <c r="K219" s="15"/>
      <c r="L219" s="15"/>
      <c r="M219" s="15"/>
      <c r="N219" s="15"/>
      <c r="O219" s="136"/>
      <c r="P219" s="15"/>
      <c r="Q219" s="15"/>
      <c r="R219" s="15"/>
      <c r="S219" s="15"/>
      <c r="T219" s="15"/>
      <c r="U219" s="137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37"/>
      <c r="AU219" s="137"/>
      <c r="AV219" s="137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53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34"/>
      <c r="DI219" s="14"/>
    </row>
    <row r="220" spans="2:113" ht="15.75" customHeight="1">
      <c r="B220" s="15"/>
      <c r="C220" s="14"/>
      <c r="D220" s="54"/>
      <c r="E220" s="14"/>
      <c r="F220" s="14"/>
      <c r="G220" s="14"/>
      <c r="H220" s="14"/>
      <c r="I220" s="14"/>
      <c r="J220" s="135"/>
      <c r="K220" s="15"/>
      <c r="L220" s="15"/>
      <c r="M220" s="15"/>
      <c r="N220" s="15"/>
      <c r="O220" s="136"/>
      <c r="P220" s="15"/>
      <c r="Q220" s="15"/>
      <c r="R220" s="15"/>
      <c r="S220" s="15"/>
      <c r="T220" s="15"/>
      <c r="U220" s="137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37"/>
      <c r="AU220" s="137"/>
      <c r="AV220" s="137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53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34"/>
      <c r="DI220" s="14"/>
    </row>
    <row r="221" spans="2:113" ht="15.75" customHeight="1">
      <c r="B221" s="15"/>
      <c r="C221" s="14"/>
      <c r="D221" s="54"/>
      <c r="E221" s="14"/>
      <c r="F221" s="14"/>
      <c r="G221" s="14"/>
      <c r="H221" s="14"/>
      <c r="I221" s="14"/>
      <c r="J221" s="135"/>
      <c r="K221" s="15"/>
      <c r="L221" s="15"/>
      <c r="M221" s="15"/>
      <c r="N221" s="15"/>
      <c r="O221" s="136"/>
      <c r="P221" s="15"/>
      <c r="Q221" s="15"/>
      <c r="R221" s="15"/>
      <c r="S221" s="15"/>
      <c r="T221" s="15"/>
      <c r="U221" s="137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37"/>
      <c r="AU221" s="137"/>
      <c r="AV221" s="137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53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34"/>
      <c r="DI221" s="14"/>
    </row>
    <row r="222" spans="2:113" ht="15.75" customHeight="1">
      <c r="B222" s="15"/>
      <c r="C222" s="14"/>
      <c r="D222" s="54"/>
      <c r="E222" s="14"/>
      <c r="F222" s="14"/>
      <c r="G222" s="14"/>
      <c r="H222" s="14"/>
      <c r="I222" s="14"/>
      <c r="J222" s="135"/>
      <c r="K222" s="15"/>
      <c r="L222" s="15"/>
      <c r="M222" s="15"/>
      <c r="N222" s="15"/>
      <c r="O222" s="136"/>
      <c r="P222" s="15"/>
      <c r="Q222" s="15"/>
      <c r="R222" s="15"/>
      <c r="S222" s="15"/>
      <c r="T222" s="15"/>
      <c r="U222" s="137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37"/>
      <c r="AU222" s="137"/>
      <c r="AV222" s="137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53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34"/>
      <c r="DI222" s="14"/>
    </row>
    <row r="223" spans="2:113" ht="15.75" customHeight="1">
      <c r="B223" s="15"/>
      <c r="C223" s="14"/>
      <c r="D223" s="54"/>
      <c r="E223" s="14"/>
      <c r="F223" s="14"/>
      <c r="G223" s="14"/>
      <c r="H223" s="14"/>
      <c r="I223" s="14"/>
      <c r="J223" s="135"/>
      <c r="K223" s="15"/>
      <c r="L223" s="15"/>
      <c r="M223" s="15"/>
      <c r="N223" s="15"/>
      <c r="O223" s="136"/>
      <c r="P223" s="15"/>
      <c r="Q223" s="15"/>
      <c r="R223" s="15"/>
      <c r="S223" s="15"/>
      <c r="T223" s="15"/>
      <c r="U223" s="137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37"/>
      <c r="AU223" s="137"/>
      <c r="AV223" s="137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53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34"/>
      <c r="DI223" s="14"/>
    </row>
    <row r="224" spans="2:113" ht="15.75" customHeight="1">
      <c r="B224" s="15"/>
      <c r="C224" s="14"/>
      <c r="D224" s="54"/>
      <c r="E224" s="14"/>
      <c r="F224" s="14"/>
      <c r="G224" s="14"/>
      <c r="H224" s="14"/>
      <c r="I224" s="14"/>
      <c r="J224" s="135"/>
      <c r="K224" s="15"/>
      <c r="L224" s="15"/>
      <c r="M224" s="15"/>
      <c r="N224" s="15"/>
      <c r="O224" s="136"/>
      <c r="P224" s="15"/>
      <c r="Q224" s="15"/>
      <c r="R224" s="15"/>
      <c r="S224" s="15"/>
      <c r="T224" s="15"/>
      <c r="U224" s="137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37"/>
      <c r="AU224" s="137"/>
      <c r="AV224" s="137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53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34"/>
      <c r="DI224" s="14"/>
    </row>
    <row r="225" spans="2:113" ht="15.75" customHeight="1">
      <c r="B225" s="15"/>
      <c r="C225" s="14"/>
      <c r="D225" s="54"/>
      <c r="E225" s="14"/>
      <c r="F225" s="14"/>
      <c r="G225" s="14"/>
      <c r="H225" s="14"/>
      <c r="I225" s="14"/>
      <c r="J225" s="135"/>
      <c r="K225" s="15"/>
      <c r="L225" s="15"/>
      <c r="M225" s="15"/>
      <c r="N225" s="15"/>
      <c r="O225" s="136"/>
      <c r="P225" s="15"/>
      <c r="Q225" s="15"/>
      <c r="R225" s="15"/>
      <c r="S225" s="15"/>
      <c r="T225" s="15"/>
      <c r="U225" s="137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37"/>
      <c r="AU225" s="137"/>
      <c r="AV225" s="137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53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34"/>
      <c r="DI225" s="14"/>
    </row>
    <row r="226" spans="2:113" ht="15.75" customHeight="1">
      <c r="B226" s="15"/>
      <c r="C226" s="14"/>
      <c r="D226" s="54"/>
      <c r="E226" s="14"/>
      <c r="F226" s="14"/>
      <c r="G226" s="14"/>
      <c r="H226" s="14"/>
      <c r="I226" s="14"/>
      <c r="J226" s="135"/>
      <c r="K226" s="15"/>
      <c r="L226" s="15"/>
      <c r="M226" s="15"/>
      <c r="N226" s="15"/>
      <c r="O226" s="136"/>
      <c r="P226" s="15"/>
      <c r="Q226" s="15"/>
      <c r="R226" s="15"/>
      <c r="S226" s="15"/>
      <c r="T226" s="15"/>
      <c r="U226" s="137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37"/>
      <c r="AU226" s="137"/>
      <c r="AV226" s="137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53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34"/>
      <c r="DI226" s="14"/>
    </row>
    <row r="227" spans="2:113" ht="15.75" customHeight="1">
      <c r="B227" s="15"/>
      <c r="C227" s="14"/>
      <c r="D227" s="54"/>
      <c r="E227" s="14"/>
      <c r="F227" s="14"/>
      <c r="G227" s="14"/>
      <c r="H227" s="14"/>
      <c r="I227" s="14"/>
      <c r="J227" s="135"/>
      <c r="K227" s="15"/>
      <c r="L227" s="15"/>
      <c r="M227" s="15"/>
      <c r="N227" s="15"/>
      <c r="O227" s="136"/>
      <c r="P227" s="15"/>
      <c r="Q227" s="15"/>
      <c r="R227" s="15"/>
      <c r="S227" s="15"/>
      <c r="T227" s="15"/>
      <c r="U227" s="137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37"/>
      <c r="AU227" s="137"/>
      <c r="AV227" s="137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53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34"/>
      <c r="DI227" s="14"/>
    </row>
    <row r="228" spans="2:113" ht="15.75" customHeight="1">
      <c r="B228" s="15"/>
      <c r="C228" s="14"/>
      <c r="D228" s="54"/>
      <c r="E228" s="14"/>
      <c r="F228" s="14"/>
      <c r="G228" s="14"/>
      <c r="H228" s="14"/>
      <c r="I228" s="14"/>
      <c r="J228" s="135"/>
      <c r="K228" s="15"/>
      <c r="L228" s="15"/>
      <c r="M228" s="15"/>
      <c r="N228" s="15"/>
      <c r="O228" s="136"/>
      <c r="P228" s="15"/>
      <c r="Q228" s="15"/>
      <c r="R228" s="15"/>
      <c r="S228" s="15"/>
      <c r="T228" s="15"/>
      <c r="U228" s="137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37"/>
      <c r="AU228" s="137"/>
      <c r="AV228" s="137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53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34"/>
      <c r="DI228" s="14"/>
    </row>
    <row r="229" spans="2:113" ht="15.75" customHeight="1">
      <c r="B229" s="15"/>
      <c r="C229" s="14"/>
      <c r="D229" s="54"/>
      <c r="E229" s="14"/>
      <c r="F229" s="14"/>
      <c r="G229" s="14"/>
      <c r="H229" s="14"/>
      <c r="I229" s="14"/>
      <c r="J229" s="135"/>
      <c r="K229" s="15"/>
      <c r="L229" s="15"/>
      <c r="M229" s="15"/>
      <c r="N229" s="15"/>
      <c r="O229" s="136"/>
      <c r="P229" s="15"/>
      <c r="Q229" s="15"/>
      <c r="R229" s="15"/>
      <c r="S229" s="15"/>
      <c r="T229" s="15"/>
      <c r="U229" s="137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37"/>
      <c r="AU229" s="137"/>
      <c r="AV229" s="137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53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34"/>
      <c r="DI229" s="14"/>
    </row>
    <row r="230" spans="2:113" ht="15.75" customHeight="1">
      <c r="B230" s="15"/>
      <c r="C230" s="14"/>
      <c r="D230" s="54"/>
      <c r="E230" s="14"/>
      <c r="F230" s="14"/>
      <c r="G230" s="14"/>
      <c r="H230" s="14"/>
      <c r="I230" s="14"/>
      <c r="J230" s="135"/>
      <c r="K230" s="15"/>
      <c r="L230" s="15"/>
      <c r="M230" s="15"/>
      <c r="N230" s="15"/>
      <c r="O230" s="136"/>
      <c r="P230" s="15"/>
      <c r="Q230" s="15"/>
      <c r="R230" s="15"/>
      <c r="S230" s="15"/>
      <c r="T230" s="15"/>
      <c r="U230" s="137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37"/>
      <c r="AU230" s="137"/>
      <c r="AV230" s="137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53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34"/>
      <c r="DI230" s="14"/>
    </row>
    <row r="231" spans="2:113" ht="15.75" customHeight="1">
      <c r="B231" s="15"/>
      <c r="C231" s="14"/>
      <c r="D231" s="54"/>
      <c r="E231" s="14"/>
      <c r="F231" s="14"/>
      <c r="G231" s="14"/>
      <c r="H231" s="14"/>
      <c r="I231" s="14"/>
      <c r="J231" s="135"/>
      <c r="K231" s="15"/>
      <c r="L231" s="15"/>
      <c r="M231" s="15"/>
      <c r="N231" s="15"/>
      <c r="O231" s="136"/>
      <c r="P231" s="15"/>
      <c r="Q231" s="15"/>
      <c r="R231" s="15"/>
      <c r="S231" s="15"/>
      <c r="T231" s="15"/>
      <c r="U231" s="137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37"/>
      <c r="AU231" s="137"/>
      <c r="AV231" s="137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53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34"/>
      <c r="DI231" s="14"/>
    </row>
    <row r="232" spans="2:113" ht="15.75" customHeight="1">
      <c r="B232" s="15"/>
      <c r="C232" s="14"/>
      <c r="D232" s="54"/>
      <c r="E232" s="14"/>
      <c r="F232" s="14"/>
      <c r="G232" s="14"/>
      <c r="H232" s="14"/>
      <c r="I232" s="14"/>
      <c r="J232" s="135"/>
      <c r="K232" s="15"/>
      <c r="L232" s="15"/>
      <c r="M232" s="15"/>
      <c r="N232" s="15"/>
      <c r="O232" s="136"/>
      <c r="P232" s="15"/>
      <c r="Q232" s="15"/>
      <c r="R232" s="15"/>
      <c r="S232" s="15"/>
      <c r="T232" s="15"/>
      <c r="U232" s="137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37"/>
      <c r="AU232" s="137"/>
      <c r="AV232" s="137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53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34"/>
      <c r="DI232" s="14"/>
    </row>
    <row r="233" spans="2:113" ht="15.75" customHeight="1">
      <c r="B233" s="15"/>
      <c r="C233" s="14"/>
      <c r="D233" s="54"/>
      <c r="E233" s="14"/>
      <c r="F233" s="14"/>
      <c r="G233" s="14"/>
      <c r="H233" s="14"/>
      <c r="I233" s="14"/>
      <c r="J233" s="135"/>
      <c r="K233" s="15"/>
      <c r="L233" s="15"/>
      <c r="M233" s="15"/>
      <c r="N233" s="15"/>
      <c r="O233" s="136"/>
      <c r="P233" s="15"/>
      <c r="Q233" s="15"/>
      <c r="R233" s="15"/>
      <c r="S233" s="15"/>
      <c r="T233" s="15"/>
      <c r="U233" s="137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37"/>
      <c r="AU233" s="137"/>
      <c r="AV233" s="137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53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34"/>
      <c r="DI233" s="14"/>
    </row>
    <row r="234" spans="2:113" ht="15.75" customHeight="1">
      <c r="B234" s="15"/>
      <c r="C234" s="14"/>
      <c r="D234" s="54"/>
      <c r="E234" s="14"/>
      <c r="F234" s="14"/>
      <c r="G234" s="14"/>
      <c r="H234" s="14"/>
      <c r="I234" s="14"/>
      <c r="J234" s="135"/>
      <c r="K234" s="15"/>
      <c r="L234" s="15"/>
      <c r="M234" s="15"/>
      <c r="N234" s="15"/>
      <c r="O234" s="136"/>
      <c r="P234" s="15"/>
      <c r="Q234" s="15"/>
      <c r="R234" s="15"/>
      <c r="S234" s="15"/>
      <c r="T234" s="15"/>
      <c r="U234" s="137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37"/>
      <c r="AU234" s="137"/>
      <c r="AV234" s="137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53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34"/>
      <c r="DI234" s="14"/>
    </row>
    <row r="235" spans="2:113" ht="15.75" customHeight="1">
      <c r="B235" s="15"/>
      <c r="C235" s="14"/>
      <c r="D235" s="54"/>
      <c r="E235" s="14"/>
      <c r="F235" s="14"/>
      <c r="G235" s="14"/>
      <c r="H235" s="14"/>
      <c r="I235" s="14"/>
      <c r="J235" s="135"/>
      <c r="K235" s="15"/>
      <c r="L235" s="15"/>
      <c r="M235" s="15"/>
      <c r="N235" s="15"/>
      <c r="O235" s="136"/>
      <c r="P235" s="15"/>
      <c r="Q235" s="15"/>
      <c r="R235" s="15"/>
      <c r="S235" s="15"/>
      <c r="T235" s="15"/>
      <c r="U235" s="137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37"/>
      <c r="AU235" s="137"/>
      <c r="AV235" s="137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53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34"/>
      <c r="DI235" s="14"/>
    </row>
    <row r="236" spans="2:113" ht="15.75" customHeight="1">
      <c r="B236" s="15"/>
      <c r="C236" s="14"/>
      <c r="D236" s="54"/>
      <c r="E236" s="14"/>
      <c r="F236" s="14"/>
      <c r="G236" s="14"/>
      <c r="H236" s="14"/>
      <c r="I236" s="14"/>
      <c r="J236" s="135"/>
      <c r="K236" s="15"/>
      <c r="L236" s="15"/>
      <c r="M236" s="15"/>
      <c r="N236" s="15"/>
      <c r="O236" s="136"/>
      <c r="P236" s="15"/>
      <c r="Q236" s="15"/>
      <c r="R236" s="15"/>
      <c r="S236" s="15"/>
      <c r="T236" s="15"/>
      <c r="U236" s="137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37"/>
      <c r="AU236" s="137"/>
      <c r="AV236" s="137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53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34"/>
      <c r="DI236" s="14"/>
    </row>
    <row r="237" spans="2:113" ht="15.75" customHeight="1">
      <c r="B237" s="15"/>
      <c r="C237" s="14"/>
      <c r="D237" s="54"/>
      <c r="E237" s="14"/>
      <c r="F237" s="14"/>
      <c r="G237" s="14"/>
      <c r="H237" s="14"/>
      <c r="I237" s="14"/>
      <c r="J237" s="135"/>
      <c r="K237" s="15"/>
      <c r="L237" s="15"/>
      <c r="M237" s="15"/>
      <c r="N237" s="15"/>
      <c r="O237" s="136"/>
      <c r="P237" s="15"/>
      <c r="Q237" s="15"/>
      <c r="R237" s="15"/>
      <c r="S237" s="15"/>
      <c r="T237" s="15"/>
      <c r="U237" s="137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37"/>
      <c r="AU237" s="137"/>
      <c r="AV237" s="137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53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34"/>
      <c r="DI237" s="14"/>
    </row>
    <row r="238" spans="2:113" ht="15.75" customHeight="1">
      <c r="B238" s="15"/>
      <c r="C238" s="14"/>
      <c r="D238" s="54"/>
      <c r="E238" s="14"/>
      <c r="F238" s="14"/>
      <c r="G238" s="14"/>
      <c r="H238" s="14"/>
      <c r="I238" s="14"/>
      <c r="J238" s="135"/>
      <c r="K238" s="15"/>
      <c r="L238" s="15"/>
      <c r="M238" s="15"/>
      <c r="N238" s="15"/>
      <c r="O238" s="136"/>
      <c r="P238" s="15"/>
      <c r="Q238" s="15"/>
      <c r="R238" s="15"/>
      <c r="S238" s="15"/>
      <c r="T238" s="15"/>
      <c r="U238" s="137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37"/>
      <c r="AU238" s="137"/>
      <c r="AV238" s="137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53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34"/>
      <c r="DI238" s="14"/>
    </row>
    <row r="239" spans="2:113" ht="15.75" customHeight="1">
      <c r="B239" s="15"/>
      <c r="C239" s="14"/>
      <c r="D239" s="54"/>
      <c r="E239" s="14"/>
      <c r="F239" s="14"/>
      <c r="G239" s="14"/>
      <c r="H239" s="14"/>
      <c r="I239" s="14"/>
      <c r="J239" s="135"/>
      <c r="K239" s="15"/>
      <c r="L239" s="15"/>
      <c r="M239" s="15"/>
      <c r="N239" s="15"/>
      <c r="O239" s="136"/>
      <c r="P239" s="15"/>
      <c r="Q239" s="15"/>
      <c r="R239" s="15"/>
      <c r="S239" s="15"/>
      <c r="T239" s="15"/>
      <c r="U239" s="137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37"/>
      <c r="AU239" s="137"/>
      <c r="AV239" s="137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53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34"/>
      <c r="DI239" s="14"/>
    </row>
    <row r="240" spans="2:113" ht="15.75" customHeight="1">
      <c r="B240" s="15"/>
      <c r="C240" s="14"/>
      <c r="D240" s="54"/>
      <c r="E240" s="14"/>
      <c r="F240" s="14"/>
      <c r="G240" s="14"/>
      <c r="H240" s="14"/>
      <c r="I240" s="14"/>
      <c r="J240" s="135"/>
      <c r="K240" s="15"/>
      <c r="L240" s="15"/>
      <c r="M240" s="15"/>
      <c r="N240" s="15"/>
      <c r="O240" s="136"/>
      <c r="P240" s="15"/>
      <c r="Q240" s="15"/>
      <c r="R240" s="15"/>
      <c r="S240" s="15"/>
      <c r="T240" s="15"/>
      <c r="U240" s="137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37"/>
      <c r="AU240" s="137"/>
      <c r="AV240" s="137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53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34"/>
      <c r="DI240" s="14"/>
    </row>
    <row r="241" spans="2:113" ht="15.75" customHeight="1">
      <c r="B241" s="15"/>
      <c r="C241" s="14"/>
      <c r="D241" s="54"/>
      <c r="E241" s="14"/>
      <c r="F241" s="14"/>
      <c r="G241" s="14"/>
      <c r="H241" s="14"/>
      <c r="I241" s="14"/>
      <c r="J241" s="135"/>
      <c r="K241" s="15"/>
      <c r="L241" s="15"/>
      <c r="M241" s="15"/>
      <c r="N241" s="15"/>
      <c r="O241" s="136"/>
      <c r="P241" s="15"/>
      <c r="Q241" s="15"/>
      <c r="R241" s="15"/>
      <c r="S241" s="15"/>
      <c r="T241" s="15"/>
      <c r="U241" s="137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37"/>
      <c r="AU241" s="137"/>
      <c r="AV241" s="137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53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34"/>
      <c r="DI241" s="14"/>
    </row>
    <row r="242" spans="2:113" ht="15.75" customHeight="1">
      <c r="B242" s="15"/>
      <c r="C242" s="14"/>
      <c r="D242" s="54"/>
      <c r="E242" s="14"/>
      <c r="F242" s="14"/>
      <c r="G242" s="14"/>
      <c r="H242" s="14"/>
      <c r="I242" s="14"/>
      <c r="J242" s="135"/>
      <c r="K242" s="15"/>
      <c r="L242" s="15"/>
      <c r="M242" s="15"/>
      <c r="N242" s="15"/>
      <c r="O242" s="136"/>
      <c r="P242" s="15"/>
      <c r="Q242" s="15"/>
      <c r="R242" s="15"/>
      <c r="S242" s="15"/>
      <c r="T242" s="15"/>
      <c r="U242" s="137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37"/>
      <c r="AU242" s="137"/>
      <c r="AV242" s="137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53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34"/>
      <c r="DI242" s="14"/>
    </row>
    <row r="243" spans="2:113" ht="15.75" customHeight="1">
      <c r="B243" s="15"/>
      <c r="C243" s="14"/>
      <c r="D243" s="54"/>
      <c r="E243" s="14"/>
      <c r="F243" s="14"/>
      <c r="G243" s="14"/>
      <c r="H243" s="14"/>
      <c r="I243" s="14"/>
      <c r="J243" s="135"/>
      <c r="K243" s="15"/>
      <c r="L243" s="15"/>
      <c r="M243" s="15"/>
      <c r="N243" s="15"/>
      <c r="O243" s="136"/>
      <c r="P243" s="15"/>
      <c r="Q243" s="15"/>
      <c r="R243" s="15"/>
      <c r="S243" s="15"/>
      <c r="T243" s="15"/>
      <c r="U243" s="137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37"/>
      <c r="AU243" s="137"/>
      <c r="AV243" s="137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53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34"/>
      <c r="DI243" s="14"/>
    </row>
    <row r="244" spans="2:113" ht="15.75" customHeight="1">
      <c r="B244" s="15"/>
      <c r="C244" s="14"/>
      <c r="D244" s="54"/>
      <c r="E244" s="14"/>
      <c r="F244" s="14"/>
      <c r="G244" s="14"/>
      <c r="H244" s="14"/>
      <c r="I244" s="14"/>
      <c r="J244" s="135"/>
      <c r="K244" s="15"/>
      <c r="L244" s="15"/>
      <c r="M244" s="15"/>
      <c r="N244" s="15"/>
      <c r="O244" s="136"/>
      <c r="P244" s="15"/>
      <c r="Q244" s="15"/>
      <c r="R244" s="15"/>
      <c r="S244" s="15"/>
      <c r="T244" s="15"/>
      <c r="U244" s="137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37"/>
      <c r="AU244" s="137"/>
      <c r="AV244" s="137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53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34"/>
      <c r="DI244" s="14"/>
    </row>
    <row r="245" spans="2:113" ht="15.75" customHeight="1">
      <c r="B245" s="15"/>
      <c r="C245" s="14"/>
      <c r="D245" s="54"/>
      <c r="E245" s="14"/>
      <c r="F245" s="14"/>
      <c r="G245" s="14"/>
      <c r="H245" s="14"/>
      <c r="I245" s="14"/>
      <c r="J245" s="135"/>
      <c r="K245" s="15"/>
      <c r="L245" s="15"/>
      <c r="M245" s="15"/>
      <c r="N245" s="15"/>
      <c r="O245" s="136"/>
      <c r="P245" s="15"/>
      <c r="Q245" s="15"/>
      <c r="R245" s="15"/>
      <c r="S245" s="15"/>
      <c r="T245" s="15"/>
      <c r="U245" s="137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37"/>
      <c r="AU245" s="137"/>
      <c r="AV245" s="137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53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34"/>
      <c r="DI245" s="14"/>
    </row>
    <row r="246" spans="2:113" ht="15.75" customHeight="1">
      <c r="B246" s="15"/>
      <c r="C246" s="14"/>
      <c r="D246" s="54"/>
      <c r="E246" s="14"/>
      <c r="F246" s="14"/>
      <c r="G246" s="14"/>
      <c r="H246" s="14"/>
      <c r="I246" s="14"/>
      <c r="J246" s="135"/>
      <c r="K246" s="15"/>
      <c r="L246" s="15"/>
      <c r="M246" s="15"/>
      <c r="N246" s="15"/>
      <c r="O246" s="136"/>
      <c r="P246" s="15"/>
      <c r="Q246" s="15"/>
      <c r="R246" s="15"/>
      <c r="S246" s="15"/>
      <c r="T246" s="15"/>
      <c r="U246" s="137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37"/>
      <c r="AU246" s="137"/>
      <c r="AV246" s="137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53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34"/>
      <c r="DI246" s="14"/>
    </row>
    <row r="247" spans="2:113" ht="15.75" customHeight="1">
      <c r="B247" s="15"/>
      <c r="C247" s="14"/>
      <c r="D247" s="54"/>
      <c r="E247" s="14"/>
      <c r="F247" s="14"/>
      <c r="G247" s="14"/>
      <c r="H247" s="14"/>
      <c r="I247" s="14"/>
      <c r="J247" s="135"/>
      <c r="K247" s="15"/>
      <c r="L247" s="15"/>
      <c r="M247" s="15"/>
      <c r="N247" s="15"/>
      <c r="O247" s="136"/>
      <c r="P247" s="15"/>
      <c r="Q247" s="15"/>
      <c r="R247" s="15"/>
      <c r="S247" s="15"/>
      <c r="T247" s="15"/>
      <c r="U247" s="137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37"/>
      <c r="AU247" s="137"/>
      <c r="AV247" s="137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53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34"/>
      <c r="DI247" s="14"/>
    </row>
    <row r="248" spans="2:113" ht="15.75" customHeight="1">
      <c r="B248" s="15"/>
      <c r="C248" s="14"/>
      <c r="D248" s="54"/>
      <c r="E248" s="14"/>
      <c r="F248" s="14"/>
      <c r="G248" s="14"/>
      <c r="H248" s="14"/>
      <c r="I248" s="14"/>
      <c r="J248" s="135"/>
      <c r="K248" s="15"/>
      <c r="L248" s="15"/>
      <c r="M248" s="15"/>
      <c r="N248" s="15"/>
      <c r="O248" s="136"/>
      <c r="P248" s="15"/>
      <c r="Q248" s="15"/>
      <c r="R248" s="15"/>
      <c r="S248" s="15"/>
      <c r="T248" s="15"/>
      <c r="U248" s="137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37"/>
      <c r="AU248" s="137"/>
      <c r="AV248" s="137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53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34"/>
      <c r="DI248" s="14"/>
    </row>
    <row r="249" spans="2:113" ht="15.75" customHeight="1">
      <c r="B249" s="15"/>
      <c r="C249" s="14"/>
      <c r="D249" s="54"/>
      <c r="E249" s="14"/>
      <c r="F249" s="14"/>
      <c r="G249" s="14"/>
      <c r="H249" s="14"/>
      <c r="I249" s="14"/>
      <c r="J249" s="135"/>
      <c r="K249" s="15"/>
      <c r="L249" s="15"/>
      <c r="M249" s="15"/>
      <c r="N249" s="15"/>
      <c r="O249" s="136"/>
      <c r="P249" s="15"/>
      <c r="Q249" s="15"/>
      <c r="R249" s="15"/>
      <c r="S249" s="15"/>
      <c r="T249" s="15"/>
      <c r="U249" s="137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37"/>
      <c r="AU249" s="137"/>
      <c r="AV249" s="137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53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34"/>
      <c r="DI249" s="14"/>
    </row>
    <row r="250" spans="2:113" ht="15.75" customHeight="1">
      <c r="B250" s="15"/>
      <c r="C250" s="14"/>
      <c r="D250" s="54"/>
      <c r="E250" s="14"/>
      <c r="F250" s="14"/>
      <c r="G250" s="14"/>
      <c r="H250" s="14"/>
      <c r="I250" s="14"/>
      <c r="J250" s="135"/>
      <c r="K250" s="15"/>
      <c r="L250" s="15"/>
      <c r="M250" s="15"/>
      <c r="N250" s="15"/>
      <c r="O250" s="136"/>
      <c r="P250" s="15"/>
      <c r="Q250" s="15"/>
      <c r="R250" s="15"/>
      <c r="S250" s="15"/>
      <c r="T250" s="15"/>
      <c r="U250" s="137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37"/>
      <c r="AU250" s="137"/>
      <c r="AV250" s="137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53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34"/>
      <c r="DI250" s="14"/>
    </row>
    <row r="251" spans="2:113" ht="15.75" customHeight="1">
      <c r="B251" s="15"/>
      <c r="C251" s="14"/>
      <c r="D251" s="54"/>
      <c r="E251" s="14"/>
      <c r="F251" s="14"/>
      <c r="G251" s="14"/>
      <c r="H251" s="14"/>
      <c r="I251" s="14"/>
      <c r="J251" s="135"/>
      <c r="K251" s="15"/>
      <c r="L251" s="15"/>
      <c r="M251" s="15"/>
      <c r="N251" s="15"/>
      <c r="O251" s="136"/>
      <c r="P251" s="15"/>
      <c r="Q251" s="15"/>
      <c r="R251" s="15"/>
      <c r="S251" s="15"/>
      <c r="T251" s="15"/>
      <c r="U251" s="137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37"/>
      <c r="AU251" s="137"/>
      <c r="AV251" s="137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53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34"/>
      <c r="DI251" s="14"/>
    </row>
    <row r="252" spans="2:113" ht="15.75" customHeight="1">
      <c r="B252" s="15"/>
      <c r="C252" s="14"/>
      <c r="D252" s="54"/>
      <c r="E252" s="14"/>
      <c r="F252" s="14"/>
      <c r="G252" s="14"/>
      <c r="H252" s="14"/>
      <c r="I252" s="14"/>
      <c r="J252" s="135"/>
      <c r="K252" s="15"/>
      <c r="L252" s="15"/>
      <c r="M252" s="15"/>
      <c r="N252" s="15"/>
      <c r="O252" s="136"/>
      <c r="P252" s="15"/>
      <c r="Q252" s="15"/>
      <c r="R252" s="15"/>
      <c r="S252" s="15"/>
      <c r="T252" s="15"/>
      <c r="U252" s="137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37"/>
      <c r="AU252" s="137"/>
      <c r="AV252" s="137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53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34"/>
      <c r="DI252" s="14"/>
    </row>
    <row r="253" spans="2:113" ht="15.75" customHeight="1">
      <c r="B253" s="15"/>
      <c r="C253" s="14"/>
      <c r="D253" s="54"/>
      <c r="E253" s="14"/>
      <c r="F253" s="14"/>
      <c r="G253" s="14"/>
      <c r="H253" s="14"/>
      <c r="I253" s="14"/>
      <c r="J253" s="135"/>
      <c r="K253" s="15"/>
      <c r="L253" s="15"/>
      <c r="M253" s="15"/>
      <c r="N253" s="15"/>
      <c r="O253" s="136"/>
      <c r="P253" s="15"/>
      <c r="Q253" s="15"/>
      <c r="R253" s="15"/>
      <c r="S253" s="15"/>
      <c r="T253" s="15"/>
      <c r="U253" s="137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37"/>
      <c r="AU253" s="137"/>
      <c r="AV253" s="137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53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34"/>
      <c r="DI253" s="14"/>
    </row>
    <row r="254" spans="2:113" ht="15.75" customHeight="1">
      <c r="B254" s="15"/>
      <c r="C254" s="14"/>
      <c r="D254" s="54"/>
      <c r="E254" s="14"/>
      <c r="F254" s="14"/>
      <c r="G254" s="14"/>
      <c r="H254" s="14"/>
      <c r="I254" s="14"/>
      <c r="J254" s="135"/>
      <c r="K254" s="15"/>
      <c r="L254" s="15"/>
      <c r="M254" s="15"/>
      <c r="N254" s="15"/>
      <c r="O254" s="136"/>
      <c r="P254" s="15"/>
      <c r="Q254" s="15"/>
      <c r="R254" s="15"/>
      <c r="S254" s="15"/>
      <c r="T254" s="15"/>
      <c r="U254" s="137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37"/>
      <c r="AU254" s="137"/>
      <c r="AV254" s="137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53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34"/>
      <c r="DI254" s="14"/>
    </row>
    <row r="255" spans="2:113" ht="15.75" customHeight="1">
      <c r="B255" s="15"/>
      <c r="C255" s="14"/>
      <c r="D255" s="54"/>
      <c r="E255" s="14"/>
      <c r="F255" s="14"/>
      <c r="G255" s="14"/>
      <c r="H255" s="14"/>
      <c r="I255" s="14"/>
      <c r="J255" s="135"/>
      <c r="K255" s="15"/>
      <c r="L255" s="15"/>
      <c r="M255" s="15"/>
      <c r="N255" s="15"/>
      <c r="O255" s="136"/>
      <c r="P255" s="15"/>
      <c r="Q255" s="15"/>
      <c r="R255" s="15"/>
      <c r="S255" s="15"/>
      <c r="T255" s="15"/>
      <c r="U255" s="137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37"/>
      <c r="AU255" s="137"/>
      <c r="AV255" s="137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53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34"/>
      <c r="DI255" s="14"/>
    </row>
    <row r="256" spans="2:113" ht="15.75" customHeight="1">
      <c r="B256" s="15"/>
      <c r="C256" s="14"/>
      <c r="D256" s="54"/>
      <c r="E256" s="14"/>
      <c r="F256" s="14"/>
      <c r="G256" s="14"/>
      <c r="H256" s="14"/>
      <c r="I256" s="14"/>
      <c r="J256" s="135"/>
      <c r="K256" s="15"/>
      <c r="L256" s="15"/>
      <c r="M256" s="15"/>
      <c r="N256" s="15"/>
      <c r="O256" s="136"/>
      <c r="P256" s="15"/>
      <c r="Q256" s="15"/>
      <c r="R256" s="15"/>
      <c r="S256" s="15"/>
      <c r="T256" s="15"/>
      <c r="U256" s="137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37"/>
      <c r="AU256" s="137"/>
      <c r="AV256" s="137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53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34"/>
      <c r="DI256" s="14"/>
    </row>
    <row r="257" spans="2:113" ht="15.75" customHeight="1">
      <c r="B257" s="15"/>
      <c r="C257" s="14"/>
      <c r="D257" s="54"/>
      <c r="E257" s="14"/>
      <c r="F257" s="14"/>
      <c r="G257" s="14"/>
      <c r="H257" s="14"/>
      <c r="I257" s="14"/>
      <c r="J257" s="135"/>
      <c r="K257" s="15"/>
      <c r="L257" s="15"/>
      <c r="M257" s="15"/>
      <c r="N257" s="15"/>
      <c r="O257" s="136"/>
      <c r="P257" s="15"/>
      <c r="Q257" s="15"/>
      <c r="R257" s="15"/>
      <c r="S257" s="15"/>
      <c r="T257" s="15"/>
      <c r="U257" s="137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37"/>
      <c r="AU257" s="137"/>
      <c r="AV257" s="137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53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34"/>
      <c r="DI257" s="14"/>
    </row>
    <row r="258" spans="2:113" ht="15.75" customHeight="1">
      <c r="B258" s="15"/>
      <c r="C258" s="14"/>
      <c r="D258" s="54"/>
      <c r="E258" s="14"/>
      <c r="F258" s="14"/>
      <c r="G258" s="14"/>
      <c r="H258" s="14"/>
      <c r="I258" s="14"/>
      <c r="J258" s="135"/>
      <c r="K258" s="15"/>
      <c r="L258" s="15"/>
      <c r="M258" s="15"/>
      <c r="N258" s="15"/>
      <c r="O258" s="136"/>
      <c r="P258" s="15"/>
      <c r="Q258" s="15"/>
      <c r="R258" s="15"/>
      <c r="S258" s="15"/>
      <c r="T258" s="15"/>
      <c r="U258" s="137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37"/>
      <c r="AU258" s="137"/>
      <c r="AV258" s="137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53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34"/>
      <c r="DI258" s="14"/>
    </row>
    <row r="259" spans="2:113" ht="15.75" customHeight="1">
      <c r="B259" s="15"/>
      <c r="C259" s="14"/>
      <c r="D259" s="54"/>
      <c r="E259" s="14"/>
      <c r="F259" s="14"/>
      <c r="G259" s="14"/>
      <c r="H259" s="14"/>
      <c r="I259" s="14"/>
      <c r="J259" s="135"/>
      <c r="K259" s="15"/>
      <c r="L259" s="15"/>
      <c r="M259" s="15"/>
      <c r="N259" s="15"/>
      <c r="O259" s="136"/>
      <c r="P259" s="15"/>
      <c r="Q259" s="15"/>
      <c r="R259" s="15"/>
      <c r="S259" s="15"/>
      <c r="T259" s="15"/>
      <c r="U259" s="137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37"/>
      <c r="AU259" s="137"/>
      <c r="AV259" s="137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53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34"/>
      <c r="DI259" s="14"/>
    </row>
    <row r="260" spans="2:113" ht="15.75" customHeight="1">
      <c r="B260" s="15"/>
      <c r="C260" s="14"/>
      <c r="D260" s="54"/>
      <c r="E260" s="14"/>
      <c r="F260" s="14"/>
      <c r="G260" s="14"/>
      <c r="H260" s="14"/>
      <c r="I260" s="14"/>
      <c r="J260" s="135"/>
      <c r="K260" s="15"/>
      <c r="L260" s="15"/>
      <c r="M260" s="15"/>
      <c r="N260" s="15"/>
      <c r="O260" s="136"/>
      <c r="P260" s="15"/>
      <c r="Q260" s="15"/>
      <c r="R260" s="15"/>
      <c r="S260" s="15"/>
      <c r="T260" s="15"/>
      <c r="U260" s="137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37"/>
      <c r="AU260" s="137"/>
      <c r="AV260" s="137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53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34"/>
      <c r="DI260" s="14"/>
    </row>
    <row r="261" spans="2:113" ht="15.75" customHeight="1">
      <c r="B261" s="15"/>
      <c r="C261" s="14"/>
      <c r="D261" s="54"/>
      <c r="E261" s="14"/>
      <c r="F261" s="14"/>
      <c r="G261" s="14"/>
      <c r="H261" s="14"/>
      <c r="I261" s="14"/>
      <c r="J261" s="135"/>
      <c r="K261" s="15"/>
      <c r="L261" s="15"/>
      <c r="M261" s="15"/>
      <c r="N261" s="15"/>
      <c r="O261" s="136"/>
      <c r="P261" s="15"/>
      <c r="Q261" s="15"/>
      <c r="R261" s="15"/>
      <c r="S261" s="15"/>
      <c r="T261" s="15"/>
      <c r="U261" s="137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37"/>
      <c r="AU261" s="137"/>
      <c r="AV261" s="137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53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34"/>
      <c r="DI261" s="14"/>
    </row>
    <row r="262" spans="2:113" ht="15.75" customHeight="1">
      <c r="B262" s="15"/>
      <c r="C262" s="14"/>
      <c r="D262" s="54"/>
      <c r="E262" s="14"/>
      <c r="F262" s="14"/>
      <c r="G262" s="14"/>
      <c r="H262" s="14"/>
      <c r="I262" s="14"/>
      <c r="J262" s="135"/>
      <c r="K262" s="15"/>
      <c r="L262" s="15"/>
      <c r="M262" s="15"/>
      <c r="N262" s="15"/>
      <c r="O262" s="136"/>
      <c r="P262" s="15"/>
      <c r="Q262" s="15"/>
      <c r="R262" s="15"/>
      <c r="S262" s="15"/>
      <c r="T262" s="15"/>
      <c r="U262" s="137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37"/>
      <c r="AU262" s="137"/>
      <c r="AV262" s="137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53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34"/>
      <c r="DI262" s="14"/>
    </row>
    <row r="263" spans="2:113" ht="15.75" customHeight="1">
      <c r="B263" s="15"/>
      <c r="C263" s="14"/>
      <c r="D263" s="54"/>
      <c r="E263" s="14"/>
      <c r="F263" s="14"/>
      <c r="G263" s="14"/>
      <c r="H263" s="14"/>
      <c r="I263" s="14"/>
      <c r="J263" s="135"/>
      <c r="K263" s="15"/>
      <c r="L263" s="15"/>
      <c r="M263" s="15"/>
      <c r="N263" s="15"/>
      <c r="O263" s="136"/>
      <c r="P263" s="15"/>
      <c r="Q263" s="15"/>
      <c r="R263" s="15"/>
      <c r="S263" s="15"/>
      <c r="T263" s="15"/>
      <c r="U263" s="137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37"/>
      <c r="AU263" s="137"/>
      <c r="AV263" s="137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53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34"/>
      <c r="DI263" s="14"/>
    </row>
    <row r="264" spans="2:113" ht="15.75" customHeight="1">
      <c r="B264" s="15"/>
      <c r="C264" s="14"/>
      <c r="D264" s="54"/>
      <c r="E264" s="14"/>
      <c r="F264" s="14"/>
      <c r="G264" s="14"/>
      <c r="H264" s="14"/>
      <c r="I264" s="14"/>
      <c r="J264" s="135"/>
      <c r="K264" s="15"/>
      <c r="L264" s="15"/>
      <c r="M264" s="15"/>
      <c r="N264" s="15"/>
      <c r="O264" s="136"/>
      <c r="P264" s="15"/>
      <c r="Q264" s="15"/>
      <c r="R264" s="15"/>
      <c r="S264" s="15"/>
      <c r="T264" s="15"/>
      <c r="U264" s="137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37"/>
      <c r="AU264" s="137"/>
      <c r="AV264" s="137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53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34"/>
      <c r="DI264" s="14"/>
    </row>
    <row r="265" spans="2:113" ht="15.75" customHeight="1">
      <c r="B265" s="15"/>
      <c r="C265" s="14"/>
      <c r="D265" s="54"/>
      <c r="E265" s="14"/>
      <c r="F265" s="14"/>
      <c r="G265" s="14"/>
      <c r="H265" s="14"/>
      <c r="I265" s="14"/>
      <c r="J265" s="135"/>
      <c r="K265" s="15"/>
      <c r="L265" s="15"/>
      <c r="M265" s="15"/>
      <c r="N265" s="15"/>
      <c r="O265" s="136"/>
      <c r="P265" s="15"/>
      <c r="Q265" s="15"/>
      <c r="R265" s="15"/>
      <c r="S265" s="15"/>
      <c r="T265" s="15"/>
      <c r="U265" s="137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37"/>
      <c r="AU265" s="137"/>
      <c r="AV265" s="137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53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34"/>
      <c r="DI265" s="14"/>
    </row>
    <row r="266" spans="2:113" ht="15.75" customHeight="1">
      <c r="B266" s="15"/>
      <c r="C266" s="14"/>
      <c r="D266" s="54"/>
      <c r="E266" s="14"/>
      <c r="F266" s="14"/>
      <c r="G266" s="14"/>
      <c r="H266" s="14"/>
      <c r="I266" s="14"/>
      <c r="J266" s="135"/>
      <c r="K266" s="15"/>
      <c r="L266" s="15"/>
      <c r="M266" s="15"/>
      <c r="N266" s="15"/>
      <c r="O266" s="136"/>
      <c r="P266" s="15"/>
      <c r="Q266" s="15"/>
      <c r="R266" s="15"/>
      <c r="S266" s="15"/>
      <c r="T266" s="15"/>
      <c r="U266" s="137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37"/>
      <c r="AU266" s="137"/>
      <c r="AV266" s="137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53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34"/>
      <c r="DI266" s="14"/>
    </row>
    <row r="267" spans="2:113" ht="15.75" customHeight="1">
      <c r="B267" s="15"/>
      <c r="C267" s="14"/>
      <c r="D267" s="54"/>
      <c r="E267" s="14"/>
      <c r="F267" s="14"/>
      <c r="G267" s="14"/>
      <c r="H267" s="14"/>
      <c r="I267" s="14"/>
      <c r="J267" s="135"/>
      <c r="K267" s="15"/>
      <c r="L267" s="15"/>
      <c r="M267" s="15"/>
      <c r="N267" s="15"/>
      <c r="O267" s="136"/>
      <c r="P267" s="15"/>
      <c r="Q267" s="15"/>
      <c r="R267" s="15"/>
      <c r="S267" s="15"/>
      <c r="T267" s="15"/>
      <c r="U267" s="137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37"/>
      <c r="AU267" s="137"/>
      <c r="AV267" s="137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53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34"/>
      <c r="DI267" s="14"/>
    </row>
    <row r="268" spans="2:113" ht="15.75" customHeight="1">
      <c r="B268" s="15"/>
      <c r="C268" s="14"/>
      <c r="D268" s="54"/>
      <c r="E268" s="14"/>
      <c r="F268" s="14"/>
      <c r="G268" s="14"/>
      <c r="H268" s="14"/>
      <c r="I268" s="14"/>
      <c r="J268" s="135"/>
      <c r="K268" s="15"/>
      <c r="L268" s="15"/>
      <c r="M268" s="15"/>
      <c r="N268" s="15"/>
      <c r="O268" s="136"/>
      <c r="P268" s="15"/>
      <c r="Q268" s="15"/>
      <c r="R268" s="15"/>
      <c r="S268" s="15"/>
      <c r="T268" s="15"/>
      <c r="U268" s="137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37"/>
      <c r="AU268" s="137"/>
      <c r="AV268" s="137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53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34"/>
      <c r="DI268" s="14"/>
    </row>
    <row r="269" spans="2:113" ht="15.75" customHeight="1">
      <c r="B269" s="15"/>
      <c r="C269" s="14"/>
      <c r="D269" s="54"/>
      <c r="E269" s="14"/>
      <c r="F269" s="14"/>
      <c r="G269" s="14"/>
      <c r="H269" s="14"/>
      <c r="I269" s="14"/>
      <c r="J269" s="135"/>
      <c r="K269" s="15"/>
      <c r="L269" s="15"/>
      <c r="M269" s="15"/>
      <c r="N269" s="15"/>
      <c r="O269" s="136"/>
      <c r="P269" s="15"/>
      <c r="Q269" s="15"/>
      <c r="R269" s="15"/>
      <c r="S269" s="15"/>
      <c r="T269" s="15"/>
      <c r="U269" s="137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37"/>
      <c r="AU269" s="137"/>
      <c r="AV269" s="137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53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34"/>
      <c r="DI269" s="14"/>
    </row>
    <row r="270" spans="2:113" ht="15.75" customHeight="1">
      <c r="B270" s="15"/>
      <c r="C270" s="14"/>
      <c r="D270" s="54"/>
      <c r="E270" s="14"/>
      <c r="F270" s="14"/>
      <c r="G270" s="14"/>
      <c r="H270" s="14"/>
      <c r="I270" s="14"/>
      <c r="J270" s="135"/>
      <c r="K270" s="15"/>
      <c r="L270" s="15"/>
      <c r="M270" s="15"/>
      <c r="N270" s="15"/>
      <c r="O270" s="136"/>
      <c r="P270" s="15"/>
      <c r="Q270" s="15"/>
      <c r="R270" s="15"/>
      <c r="S270" s="15"/>
      <c r="T270" s="15"/>
      <c r="U270" s="137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37"/>
      <c r="AU270" s="137"/>
      <c r="AV270" s="137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53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34"/>
      <c r="DI270" s="14"/>
    </row>
    <row r="271" spans="2:113" ht="15.75" customHeight="1">
      <c r="B271" s="15"/>
      <c r="C271" s="14"/>
      <c r="D271" s="54"/>
      <c r="E271" s="14"/>
      <c r="F271" s="14"/>
      <c r="G271" s="14"/>
      <c r="H271" s="14"/>
      <c r="I271" s="14"/>
      <c r="J271" s="135"/>
      <c r="K271" s="15"/>
      <c r="L271" s="15"/>
      <c r="M271" s="15"/>
      <c r="N271" s="15"/>
      <c r="O271" s="136"/>
      <c r="P271" s="15"/>
      <c r="Q271" s="15"/>
      <c r="R271" s="15"/>
      <c r="S271" s="15"/>
      <c r="T271" s="15"/>
      <c r="U271" s="137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37"/>
      <c r="AU271" s="137"/>
      <c r="AV271" s="137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53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34"/>
      <c r="DI271" s="14"/>
    </row>
    <row r="272" spans="2:113" ht="15.75" customHeight="1">
      <c r="B272" s="15"/>
      <c r="C272" s="14"/>
      <c r="D272" s="54"/>
      <c r="E272" s="14"/>
      <c r="F272" s="14"/>
      <c r="G272" s="14"/>
      <c r="H272" s="14"/>
      <c r="I272" s="14"/>
      <c r="J272" s="135"/>
      <c r="K272" s="15"/>
      <c r="L272" s="15"/>
      <c r="M272" s="15"/>
      <c r="N272" s="15"/>
      <c r="O272" s="136"/>
      <c r="P272" s="15"/>
      <c r="Q272" s="15"/>
      <c r="R272" s="15"/>
      <c r="S272" s="15"/>
      <c r="T272" s="15"/>
      <c r="U272" s="137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37"/>
      <c r="AU272" s="137"/>
      <c r="AV272" s="137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53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34"/>
      <c r="DI272" s="14"/>
    </row>
    <row r="273" spans="2:113" ht="15.75" customHeight="1">
      <c r="B273" s="15"/>
      <c r="C273" s="14"/>
      <c r="D273" s="54"/>
      <c r="E273" s="14"/>
      <c r="F273" s="14"/>
      <c r="G273" s="14"/>
      <c r="H273" s="14"/>
      <c r="I273" s="14"/>
      <c r="J273" s="135"/>
      <c r="K273" s="15"/>
      <c r="L273" s="15"/>
      <c r="M273" s="15"/>
      <c r="N273" s="15"/>
      <c r="O273" s="136"/>
      <c r="P273" s="15"/>
      <c r="Q273" s="15"/>
      <c r="R273" s="15"/>
      <c r="S273" s="15"/>
      <c r="T273" s="15"/>
      <c r="U273" s="137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37"/>
      <c r="AU273" s="137"/>
      <c r="AV273" s="137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53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34"/>
      <c r="DI273" s="14"/>
    </row>
    <row r="274" spans="2:113" ht="15.75" customHeight="1">
      <c r="B274" s="15"/>
      <c r="C274" s="14"/>
      <c r="D274" s="54"/>
      <c r="E274" s="14"/>
      <c r="F274" s="14"/>
      <c r="G274" s="14"/>
      <c r="H274" s="14"/>
      <c r="I274" s="14"/>
      <c r="J274" s="135"/>
      <c r="K274" s="15"/>
      <c r="L274" s="15"/>
      <c r="M274" s="15"/>
      <c r="N274" s="15"/>
      <c r="O274" s="136"/>
      <c r="P274" s="15"/>
      <c r="Q274" s="15"/>
      <c r="R274" s="15"/>
      <c r="S274" s="15"/>
      <c r="T274" s="15"/>
      <c r="U274" s="137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37"/>
      <c r="AU274" s="137"/>
      <c r="AV274" s="137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53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34"/>
      <c r="DI274" s="14"/>
    </row>
    <row r="275" spans="2:113" ht="15.75" customHeight="1">
      <c r="B275" s="15"/>
      <c r="C275" s="14"/>
      <c r="D275" s="54"/>
      <c r="E275" s="14"/>
      <c r="F275" s="14"/>
      <c r="G275" s="14"/>
      <c r="H275" s="14"/>
      <c r="I275" s="14"/>
      <c r="J275" s="135"/>
      <c r="K275" s="15"/>
      <c r="L275" s="15"/>
      <c r="M275" s="15"/>
      <c r="N275" s="15"/>
      <c r="O275" s="136"/>
      <c r="P275" s="15"/>
      <c r="Q275" s="15"/>
      <c r="R275" s="15"/>
      <c r="S275" s="15"/>
      <c r="T275" s="15"/>
      <c r="U275" s="137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37"/>
      <c r="AU275" s="137"/>
      <c r="AV275" s="137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53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34"/>
      <c r="DI275" s="14"/>
    </row>
    <row r="276" spans="2:113" ht="15.75" customHeight="1">
      <c r="B276" s="15"/>
      <c r="C276" s="14"/>
      <c r="D276" s="54"/>
      <c r="E276" s="14"/>
      <c r="F276" s="14"/>
      <c r="G276" s="14"/>
      <c r="H276" s="14"/>
      <c r="I276" s="14"/>
      <c r="J276" s="135"/>
      <c r="K276" s="15"/>
      <c r="L276" s="15"/>
      <c r="M276" s="15"/>
      <c r="N276" s="15"/>
      <c r="O276" s="136"/>
      <c r="P276" s="15"/>
      <c r="Q276" s="15"/>
      <c r="R276" s="15"/>
      <c r="S276" s="15"/>
      <c r="T276" s="15"/>
      <c r="U276" s="137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37"/>
      <c r="AU276" s="137"/>
      <c r="AV276" s="137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53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34"/>
      <c r="DI276" s="14"/>
    </row>
    <row r="277" spans="2:113" ht="15.75" customHeight="1">
      <c r="B277" s="15"/>
      <c r="C277" s="14"/>
      <c r="D277" s="54"/>
      <c r="E277" s="14"/>
      <c r="F277" s="14"/>
      <c r="G277" s="14"/>
      <c r="H277" s="14"/>
      <c r="I277" s="14"/>
      <c r="J277" s="135"/>
      <c r="K277" s="15"/>
      <c r="L277" s="15"/>
      <c r="M277" s="15"/>
      <c r="N277" s="15"/>
      <c r="O277" s="136"/>
      <c r="P277" s="15"/>
      <c r="Q277" s="15"/>
      <c r="R277" s="15"/>
      <c r="S277" s="15"/>
      <c r="T277" s="15"/>
      <c r="U277" s="137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37"/>
      <c r="AU277" s="137"/>
      <c r="AV277" s="137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53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34"/>
      <c r="DI277" s="14"/>
    </row>
    <row r="278" spans="2:113" ht="15.75" customHeight="1">
      <c r="B278" s="15"/>
      <c r="C278" s="14"/>
      <c r="D278" s="54"/>
      <c r="E278" s="14"/>
      <c r="F278" s="14"/>
      <c r="G278" s="14"/>
      <c r="H278" s="14"/>
      <c r="I278" s="14"/>
      <c r="J278" s="135"/>
      <c r="K278" s="15"/>
      <c r="L278" s="15"/>
      <c r="M278" s="15"/>
      <c r="N278" s="15"/>
      <c r="O278" s="136"/>
      <c r="P278" s="15"/>
      <c r="Q278" s="15"/>
      <c r="R278" s="15"/>
      <c r="S278" s="15"/>
      <c r="T278" s="15"/>
      <c r="U278" s="137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37"/>
      <c r="AU278" s="137"/>
      <c r="AV278" s="137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53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34"/>
      <c r="DI278" s="14"/>
    </row>
    <row r="279" spans="2:113" ht="15.75" customHeight="1">
      <c r="B279" s="15"/>
      <c r="C279" s="14"/>
      <c r="D279" s="54"/>
      <c r="E279" s="14"/>
      <c r="F279" s="14"/>
      <c r="G279" s="14"/>
      <c r="H279" s="14"/>
      <c r="I279" s="14"/>
      <c r="J279" s="135"/>
      <c r="K279" s="15"/>
      <c r="L279" s="15"/>
      <c r="M279" s="15"/>
      <c r="N279" s="15"/>
      <c r="O279" s="136"/>
      <c r="P279" s="15"/>
      <c r="Q279" s="15"/>
      <c r="R279" s="15"/>
      <c r="S279" s="15"/>
      <c r="T279" s="15"/>
      <c r="U279" s="137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37"/>
      <c r="AU279" s="137"/>
      <c r="AV279" s="137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53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34"/>
      <c r="DI279" s="14"/>
    </row>
    <row r="280" spans="2:113" ht="15.75" customHeight="1">
      <c r="B280" s="15"/>
      <c r="C280" s="14"/>
      <c r="D280" s="54"/>
      <c r="E280" s="14"/>
      <c r="F280" s="14"/>
      <c r="G280" s="14"/>
      <c r="H280" s="14"/>
      <c r="I280" s="14"/>
      <c r="J280" s="135"/>
      <c r="K280" s="15"/>
      <c r="L280" s="15"/>
      <c r="M280" s="15"/>
      <c r="N280" s="15"/>
      <c r="O280" s="136"/>
      <c r="P280" s="15"/>
      <c r="Q280" s="15"/>
      <c r="R280" s="15"/>
      <c r="S280" s="15"/>
      <c r="T280" s="15"/>
      <c r="U280" s="137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37"/>
      <c r="AU280" s="137"/>
      <c r="AV280" s="137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53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34"/>
      <c r="DI280" s="14"/>
    </row>
    <row r="281" spans="2:113" ht="15.75" customHeight="1">
      <c r="B281" s="15"/>
      <c r="C281" s="14"/>
      <c r="D281" s="54"/>
      <c r="E281" s="14"/>
      <c r="F281" s="14"/>
      <c r="G281" s="14"/>
      <c r="H281" s="14"/>
      <c r="I281" s="14"/>
      <c r="J281" s="135"/>
      <c r="K281" s="15"/>
      <c r="L281" s="15"/>
      <c r="M281" s="15"/>
      <c r="N281" s="15"/>
      <c r="O281" s="136"/>
      <c r="P281" s="15"/>
      <c r="Q281" s="15"/>
      <c r="R281" s="15"/>
      <c r="S281" s="15"/>
      <c r="T281" s="15"/>
      <c r="U281" s="137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37"/>
      <c r="AU281" s="137"/>
      <c r="AV281" s="137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53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34"/>
      <c r="DI281" s="14"/>
    </row>
    <row r="282" spans="2:113" ht="15.75" customHeight="1">
      <c r="B282" s="15"/>
      <c r="C282" s="14"/>
      <c r="D282" s="54"/>
      <c r="E282" s="14"/>
      <c r="F282" s="14"/>
      <c r="G282" s="14"/>
      <c r="H282" s="14"/>
      <c r="I282" s="14"/>
      <c r="J282" s="135"/>
      <c r="K282" s="15"/>
      <c r="L282" s="15"/>
      <c r="M282" s="15"/>
      <c r="N282" s="15"/>
      <c r="O282" s="136"/>
      <c r="P282" s="15"/>
      <c r="Q282" s="15"/>
      <c r="R282" s="15"/>
      <c r="S282" s="15"/>
      <c r="T282" s="15"/>
      <c r="U282" s="137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37"/>
      <c r="AU282" s="137"/>
      <c r="AV282" s="137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53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34"/>
      <c r="DI282" s="14"/>
    </row>
    <row r="283" spans="2:113" ht="15.75" customHeight="1">
      <c r="B283" s="15"/>
      <c r="C283" s="14"/>
      <c r="D283" s="54"/>
      <c r="E283" s="14"/>
      <c r="F283" s="14"/>
      <c r="G283" s="14"/>
      <c r="H283" s="14"/>
      <c r="I283" s="14"/>
      <c r="J283" s="135"/>
      <c r="K283" s="15"/>
      <c r="L283" s="15"/>
      <c r="M283" s="15"/>
      <c r="N283" s="15"/>
      <c r="O283" s="136"/>
      <c r="P283" s="15"/>
      <c r="Q283" s="15"/>
      <c r="R283" s="15"/>
      <c r="S283" s="15"/>
      <c r="T283" s="15"/>
      <c r="U283" s="137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37"/>
      <c r="AU283" s="137"/>
      <c r="AV283" s="137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53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34"/>
      <c r="DI283" s="14"/>
    </row>
    <row r="284" spans="2:113" ht="15.75" customHeight="1">
      <c r="B284" s="15"/>
      <c r="C284" s="14"/>
      <c r="D284" s="54"/>
      <c r="E284" s="14"/>
      <c r="F284" s="14"/>
      <c r="G284" s="14"/>
      <c r="H284" s="14"/>
      <c r="I284" s="14"/>
      <c r="J284" s="135"/>
      <c r="K284" s="15"/>
      <c r="L284" s="15"/>
      <c r="M284" s="15"/>
      <c r="N284" s="15"/>
      <c r="O284" s="136"/>
      <c r="P284" s="15"/>
      <c r="Q284" s="15"/>
      <c r="R284" s="15"/>
      <c r="S284" s="15"/>
      <c r="T284" s="15"/>
      <c r="U284" s="137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37"/>
      <c r="AU284" s="137"/>
      <c r="AV284" s="137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53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34"/>
      <c r="DI284" s="14"/>
    </row>
    <row r="285" spans="2:113" ht="15.75" customHeight="1">
      <c r="B285" s="15"/>
      <c r="C285" s="14"/>
      <c r="D285" s="54"/>
      <c r="E285" s="14"/>
      <c r="F285" s="14"/>
      <c r="G285" s="14"/>
      <c r="H285" s="14"/>
      <c r="I285" s="14"/>
      <c r="J285" s="135"/>
      <c r="K285" s="15"/>
      <c r="L285" s="15"/>
      <c r="M285" s="15"/>
      <c r="N285" s="15"/>
      <c r="O285" s="136"/>
      <c r="P285" s="15"/>
      <c r="Q285" s="15"/>
      <c r="R285" s="15"/>
      <c r="S285" s="15"/>
      <c r="T285" s="15"/>
      <c r="U285" s="137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37"/>
      <c r="AU285" s="137"/>
      <c r="AV285" s="137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53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34"/>
      <c r="DI285" s="14"/>
    </row>
    <row r="286" spans="2:113" ht="15.75" customHeight="1">
      <c r="B286" s="15"/>
      <c r="C286" s="14"/>
      <c r="D286" s="54"/>
      <c r="E286" s="14"/>
      <c r="F286" s="14"/>
      <c r="G286" s="14"/>
      <c r="H286" s="14"/>
      <c r="I286" s="14"/>
      <c r="J286" s="135"/>
      <c r="K286" s="15"/>
      <c r="L286" s="15"/>
      <c r="M286" s="15"/>
      <c r="N286" s="15"/>
      <c r="O286" s="136"/>
      <c r="P286" s="15"/>
      <c r="Q286" s="15"/>
      <c r="R286" s="15"/>
      <c r="S286" s="15"/>
      <c r="T286" s="15"/>
      <c r="U286" s="137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37"/>
      <c r="AU286" s="137"/>
      <c r="AV286" s="137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53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34"/>
      <c r="DI286" s="14"/>
    </row>
    <row r="287" spans="2:113" ht="15.75" customHeight="1">
      <c r="B287" s="15"/>
      <c r="C287" s="14"/>
      <c r="D287" s="54"/>
      <c r="E287" s="14"/>
      <c r="F287" s="14"/>
      <c r="G287" s="14"/>
      <c r="H287" s="14"/>
      <c r="I287" s="14"/>
      <c r="J287" s="135"/>
      <c r="K287" s="15"/>
      <c r="L287" s="15"/>
      <c r="M287" s="15"/>
      <c r="N287" s="15"/>
      <c r="O287" s="136"/>
      <c r="P287" s="15"/>
      <c r="Q287" s="15"/>
      <c r="R287" s="15"/>
      <c r="S287" s="15"/>
      <c r="T287" s="15"/>
      <c r="U287" s="137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37"/>
      <c r="AU287" s="137"/>
      <c r="AV287" s="137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53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34"/>
      <c r="DI287" s="14"/>
    </row>
    <row r="288" spans="2:113" ht="15.75" customHeight="1">
      <c r="B288" s="15"/>
      <c r="C288" s="14"/>
      <c r="D288" s="54"/>
      <c r="E288" s="14"/>
      <c r="F288" s="14"/>
      <c r="G288" s="14"/>
      <c r="H288" s="14"/>
      <c r="I288" s="14"/>
      <c r="J288" s="135"/>
      <c r="K288" s="15"/>
      <c r="L288" s="15"/>
      <c r="M288" s="15"/>
      <c r="N288" s="15"/>
      <c r="O288" s="136"/>
      <c r="P288" s="15"/>
      <c r="Q288" s="15"/>
      <c r="R288" s="15"/>
      <c r="S288" s="15"/>
      <c r="T288" s="15"/>
      <c r="U288" s="137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37"/>
      <c r="AU288" s="137"/>
      <c r="AV288" s="137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53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34"/>
      <c r="DI288" s="14"/>
    </row>
    <row r="289" spans="2:113" ht="15.75" customHeight="1">
      <c r="B289" s="15"/>
      <c r="C289" s="14"/>
      <c r="D289" s="54"/>
      <c r="E289" s="14"/>
      <c r="F289" s="14"/>
      <c r="G289" s="14"/>
      <c r="H289" s="14"/>
      <c r="I289" s="14"/>
      <c r="J289" s="135"/>
      <c r="K289" s="15"/>
      <c r="L289" s="15"/>
      <c r="M289" s="15"/>
      <c r="N289" s="15"/>
      <c r="O289" s="136"/>
      <c r="P289" s="15"/>
      <c r="Q289" s="15"/>
      <c r="R289" s="15"/>
      <c r="S289" s="15"/>
      <c r="T289" s="15"/>
      <c r="U289" s="137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37"/>
      <c r="AU289" s="137"/>
      <c r="AV289" s="137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53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34"/>
      <c r="DI289" s="14"/>
    </row>
    <row r="290" spans="2:113" ht="15.75" customHeight="1">
      <c r="B290" s="15"/>
      <c r="C290" s="14"/>
      <c r="D290" s="54"/>
      <c r="E290" s="14"/>
      <c r="F290" s="14"/>
      <c r="G290" s="14"/>
      <c r="H290" s="14"/>
      <c r="I290" s="14"/>
      <c r="J290" s="135"/>
      <c r="K290" s="15"/>
      <c r="L290" s="15"/>
      <c r="M290" s="15"/>
      <c r="N290" s="15"/>
      <c r="O290" s="136"/>
      <c r="P290" s="15"/>
      <c r="Q290" s="15"/>
      <c r="R290" s="15"/>
      <c r="S290" s="15"/>
      <c r="T290" s="15"/>
      <c r="U290" s="137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37"/>
      <c r="AU290" s="137"/>
      <c r="AV290" s="137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53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34"/>
      <c r="DI290" s="14"/>
    </row>
    <row r="291" spans="2:113" ht="15.75" customHeight="1">
      <c r="B291" s="15"/>
      <c r="C291" s="14"/>
      <c r="D291" s="54"/>
      <c r="E291" s="14"/>
      <c r="F291" s="14"/>
      <c r="G291" s="14"/>
      <c r="H291" s="14"/>
      <c r="I291" s="14"/>
      <c r="J291" s="135"/>
      <c r="K291" s="15"/>
      <c r="L291" s="15"/>
      <c r="M291" s="15"/>
      <c r="N291" s="15"/>
      <c r="O291" s="136"/>
      <c r="P291" s="15"/>
      <c r="Q291" s="15"/>
      <c r="R291" s="15"/>
      <c r="S291" s="15"/>
      <c r="T291" s="15"/>
      <c r="U291" s="137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37"/>
      <c r="AU291" s="137"/>
      <c r="AV291" s="137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53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34"/>
      <c r="DI291" s="14"/>
    </row>
    <row r="292" spans="2:113" ht="15.75" customHeight="1">
      <c r="B292" s="15"/>
      <c r="C292" s="14"/>
      <c r="D292" s="54"/>
      <c r="E292" s="14"/>
      <c r="F292" s="14"/>
      <c r="G292" s="14"/>
      <c r="H292" s="14"/>
      <c r="I292" s="14"/>
      <c r="J292" s="135"/>
      <c r="K292" s="15"/>
      <c r="L292" s="15"/>
      <c r="M292" s="15"/>
      <c r="N292" s="15"/>
      <c r="O292" s="136"/>
      <c r="P292" s="15"/>
      <c r="Q292" s="15"/>
      <c r="R292" s="15"/>
      <c r="S292" s="15"/>
      <c r="T292" s="15"/>
      <c r="U292" s="137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37"/>
      <c r="AU292" s="137"/>
      <c r="AV292" s="137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53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34"/>
      <c r="DI292" s="14"/>
    </row>
    <row r="293" spans="2:113" ht="15.75" customHeight="1">
      <c r="B293" s="15"/>
      <c r="C293" s="14"/>
      <c r="D293" s="54"/>
      <c r="E293" s="14"/>
      <c r="F293" s="14"/>
      <c r="G293" s="14"/>
      <c r="H293" s="14"/>
      <c r="I293" s="14"/>
      <c r="J293" s="135"/>
      <c r="K293" s="15"/>
      <c r="L293" s="15"/>
      <c r="M293" s="15"/>
      <c r="N293" s="15"/>
      <c r="O293" s="136"/>
      <c r="P293" s="15"/>
      <c r="Q293" s="15"/>
      <c r="R293" s="15"/>
      <c r="S293" s="15"/>
      <c r="T293" s="15"/>
      <c r="U293" s="137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37"/>
      <c r="AU293" s="137"/>
      <c r="AV293" s="137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53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34"/>
      <c r="DI293" s="14"/>
    </row>
    <row r="294" spans="2:113" ht="15.75" customHeight="1">
      <c r="B294" s="15"/>
      <c r="C294" s="14"/>
      <c r="D294" s="54"/>
      <c r="E294" s="14"/>
      <c r="F294" s="14"/>
      <c r="G294" s="14"/>
      <c r="H294" s="14"/>
      <c r="I294" s="14"/>
      <c r="J294" s="135"/>
      <c r="K294" s="15"/>
      <c r="L294" s="15"/>
      <c r="M294" s="15"/>
      <c r="N294" s="15"/>
      <c r="O294" s="136"/>
      <c r="P294" s="15"/>
      <c r="Q294" s="15"/>
      <c r="R294" s="15"/>
      <c r="S294" s="15"/>
      <c r="T294" s="15"/>
      <c r="U294" s="137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37"/>
      <c r="AU294" s="137"/>
      <c r="AV294" s="137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53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34"/>
      <c r="DI294" s="14"/>
    </row>
    <row r="295" spans="2:113" ht="15.75" customHeight="1">
      <c r="B295" s="15"/>
      <c r="C295" s="14"/>
      <c r="D295" s="54"/>
      <c r="E295" s="14"/>
      <c r="F295" s="14"/>
      <c r="G295" s="14"/>
      <c r="H295" s="14"/>
      <c r="I295" s="14"/>
      <c r="J295" s="135"/>
      <c r="K295" s="15"/>
      <c r="L295" s="15"/>
      <c r="M295" s="15"/>
      <c r="N295" s="15"/>
      <c r="O295" s="136"/>
      <c r="P295" s="15"/>
      <c r="Q295" s="15"/>
      <c r="R295" s="15"/>
      <c r="S295" s="15"/>
      <c r="T295" s="15"/>
      <c r="U295" s="137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37"/>
      <c r="AU295" s="137"/>
      <c r="AV295" s="137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53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34"/>
      <c r="DI295" s="14"/>
    </row>
    <row r="296" spans="2:113" ht="15.75" customHeight="1">
      <c r="B296" s="15"/>
      <c r="C296" s="14"/>
      <c r="D296" s="54"/>
      <c r="E296" s="14"/>
      <c r="F296" s="14"/>
      <c r="G296" s="14"/>
      <c r="H296" s="14"/>
      <c r="I296" s="14"/>
      <c r="J296" s="135"/>
      <c r="K296" s="15"/>
      <c r="L296" s="15"/>
      <c r="M296" s="15"/>
      <c r="N296" s="15"/>
      <c r="O296" s="136"/>
      <c r="P296" s="15"/>
      <c r="Q296" s="15"/>
      <c r="R296" s="15"/>
      <c r="S296" s="15"/>
      <c r="T296" s="15"/>
      <c r="U296" s="137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37"/>
      <c r="AU296" s="137"/>
      <c r="AV296" s="137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53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34"/>
      <c r="DI296" s="14"/>
    </row>
    <row r="297" spans="2:113" ht="15.75" customHeight="1">
      <c r="B297" s="15"/>
      <c r="C297" s="14"/>
      <c r="D297" s="54"/>
      <c r="E297" s="14"/>
      <c r="F297" s="14"/>
      <c r="G297" s="14"/>
      <c r="H297" s="14"/>
      <c r="I297" s="14"/>
      <c r="J297" s="135"/>
      <c r="K297" s="15"/>
      <c r="L297" s="15"/>
      <c r="M297" s="15"/>
      <c r="N297" s="15"/>
      <c r="O297" s="136"/>
      <c r="P297" s="15"/>
      <c r="Q297" s="15"/>
      <c r="R297" s="15"/>
      <c r="S297" s="15"/>
      <c r="T297" s="15"/>
      <c r="U297" s="137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37"/>
      <c r="AU297" s="137"/>
      <c r="AV297" s="137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53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34"/>
      <c r="DI297" s="14"/>
    </row>
    <row r="298" spans="2:113" ht="15.75" customHeight="1">
      <c r="B298" s="15"/>
      <c r="C298" s="14"/>
      <c r="D298" s="54"/>
      <c r="E298" s="14"/>
      <c r="F298" s="14"/>
      <c r="G298" s="14"/>
      <c r="H298" s="14"/>
      <c r="I298" s="14"/>
      <c r="J298" s="135"/>
      <c r="K298" s="15"/>
      <c r="L298" s="15"/>
      <c r="M298" s="15"/>
      <c r="N298" s="15"/>
      <c r="O298" s="136"/>
      <c r="P298" s="15"/>
      <c r="Q298" s="15"/>
      <c r="R298" s="15"/>
      <c r="S298" s="15"/>
      <c r="T298" s="15"/>
      <c r="U298" s="137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37"/>
      <c r="AU298" s="137"/>
      <c r="AV298" s="137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53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34"/>
      <c r="DI298" s="14"/>
    </row>
    <row r="299" spans="2:113" ht="15.75" customHeight="1">
      <c r="B299" s="15"/>
      <c r="C299" s="14"/>
      <c r="D299" s="54"/>
      <c r="E299" s="14"/>
      <c r="F299" s="14"/>
      <c r="G299" s="14"/>
      <c r="H299" s="14"/>
      <c r="I299" s="14"/>
      <c r="J299" s="135"/>
      <c r="K299" s="15"/>
      <c r="L299" s="15"/>
      <c r="M299" s="15"/>
      <c r="N299" s="15"/>
      <c r="O299" s="136"/>
      <c r="P299" s="15"/>
      <c r="Q299" s="15"/>
      <c r="R299" s="15"/>
      <c r="S299" s="15"/>
      <c r="T299" s="15"/>
      <c r="U299" s="137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37"/>
      <c r="AU299" s="137"/>
      <c r="AV299" s="137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53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34"/>
      <c r="DI299" s="14"/>
    </row>
    <row r="300" spans="2:113" ht="15.75" customHeight="1">
      <c r="B300" s="15"/>
      <c r="C300" s="14"/>
      <c r="D300" s="54"/>
      <c r="E300" s="14"/>
      <c r="F300" s="14"/>
      <c r="G300" s="14"/>
      <c r="H300" s="14"/>
      <c r="I300" s="14"/>
      <c r="J300" s="135"/>
      <c r="K300" s="15"/>
      <c r="L300" s="15"/>
      <c r="M300" s="15"/>
      <c r="N300" s="15"/>
      <c r="O300" s="136"/>
      <c r="P300" s="15"/>
      <c r="Q300" s="15"/>
      <c r="R300" s="15"/>
      <c r="S300" s="15"/>
      <c r="T300" s="15"/>
      <c r="U300" s="137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37"/>
      <c r="AU300" s="137"/>
      <c r="AV300" s="137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53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34"/>
      <c r="DI300" s="14"/>
    </row>
    <row r="301" spans="2:113" ht="15.75" customHeight="1">
      <c r="B301" s="15"/>
      <c r="C301" s="14"/>
      <c r="D301" s="54"/>
      <c r="E301" s="14"/>
      <c r="F301" s="14"/>
      <c r="G301" s="14"/>
      <c r="H301" s="14"/>
      <c r="I301" s="14"/>
      <c r="J301" s="135"/>
      <c r="K301" s="15"/>
      <c r="L301" s="15"/>
      <c r="M301" s="15"/>
      <c r="N301" s="15"/>
      <c r="O301" s="136"/>
      <c r="P301" s="15"/>
      <c r="Q301" s="15"/>
      <c r="R301" s="15"/>
      <c r="S301" s="15"/>
      <c r="T301" s="15"/>
      <c r="U301" s="137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37"/>
      <c r="AU301" s="137"/>
      <c r="AV301" s="137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53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34"/>
      <c r="DI301" s="14"/>
    </row>
    <row r="302" spans="2:113" ht="15.75" customHeight="1">
      <c r="B302" s="15"/>
      <c r="C302" s="14"/>
      <c r="D302" s="54"/>
      <c r="E302" s="14"/>
      <c r="F302" s="14"/>
      <c r="G302" s="14"/>
      <c r="H302" s="14"/>
      <c r="I302" s="14"/>
      <c r="J302" s="135"/>
      <c r="K302" s="15"/>
      <c r="L302" s="15"/>
      <c r="M302" s="15"/>
      <c r="N302" s="15"/>
      <c r="O302" s="136"/>
      <c r="P302" s="15"/>
      <c r="Q302" s="15"/>
      <c r="R302" s="15"/>
      <c r="S302" s="15"/>
      <c r="T302" s="15"/>
      <c r="U302" s="137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37"/>
      <c r="AU302" s="137"/>
      <c r="AV302" s="137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53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34"/>
      <c r="DI302" s="14"/>
    </row>
    <row r="303" spans="2:113" ht="15.75" customHeight="1">
      <c r="B303" s="15"/>
      <c r="C303" s="14"/>
      <c r="D303" s="54"/>
      <c r="E303" s="14"/>
      <c r="F303" s="14"/>
      <c r="G303" s="14"/>
      <c r="H303" s="14"/>
      <c r="I303" s="14"/>
      <c r="J303" s="135"/>
      <c r="K303" s="15"/>
      <c r="L303" s="15"/>
      <c r="M303" s="15"/>
      <c r="N303" s="15"/>
      <c r="O303" s="136"/>
      <c r="P303" s="15"/>
      <c r="Q303" s="15"/>
      <c r="R303" s="15"/>
      <c r="S303" s="15"/>
      <c r="T303" s="15"/>
      <c r="U303" s="137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37"/>
      <c r="AU303" s="137"/>
      <c r="AV303" s="137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53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34"/>
      <c r="DI303" s="14"/>
    </row>
    <row r="304" spans="2:113" ht="15.75" customHeight="1">
      <c r="B304" s="15"/>
      <c r="C304" s="14"/>
      <c r="D304" s="54"/>
      <c r="E304" s="14"/>
      <c r="F304" s="14"/>
      <c r="G304" s="14"/>
      <c r="H304" s="14"/>
      <c r="I304" s="14"/>
      <c r="J304" s="135"/>
      <c r="K304" s="15"/>
      <c r="L304" s="15"/>
      <c r="M304" s="15"/>
      <c r="N304" s="15"/>
      <c r="O304" s="136"/>
      <c r="P304" s="15"/>
      <c r="Q304" s="15"/>
      <c r="R304" s="15"/>
      <c r="S304" s="15"/>
      <c r="T304" s="15"/>
      <c r="U304" s="137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37"/>
      <c r="AU304" s="137"/>
      <c r="AV304" s="137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53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34"/>
      <c r="DI304" s="14"/>
    </row>
    <row r="305" spans="2:113" ht="15.75" customHeight="1">
      <c r="B305" s="15"/>
      <c r="C305" s="14"/>
      <c r="D305" s="54"/>
      <c r="E305" s="14"/>
      <c r="F305" s="14"/>
      <c r="G305" s="14"/>
      <c r="H305" s="14"/>
      <c r="I305" s="14"/>
      <c r="J305" s="135"/>
      <c r="K305" s="15"/>
      <c r="L305" s="15"/>
      <c r="M305" s="15"/>
      <c r="N305" s="15"/>
      <c r="O305" s="136"/>
      <c r="P305" s="15"/>
      <c r="Q305" s="15"/>
      <c r="R305" s="15"/>
      <c r="S305" s="15"/>
      <c r="T305" s="15"/>
      <c r="U305" s="137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37"/>
      <c r="AU305" s="137"/>
      <c r="AV305" s="137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53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34"/>
      <c r="DI305" s="14"/>
    </row>
    <row r="306" spans="2:113" ht="15.75" customHeight="1">
      <c r="B306" s="15"/>
      <c r="C306" s="14"/>
      <c r="D306" s="54"/>
      <c r="E306" s="14"/>
      <c r="F306" s="14"/>
      <c r="G306" s="14"/>
      <c r="H306" s="14"/>
      <c r="I306" s="14"/>
      <c r="J306" s="135"/>
      <c r="K306" s="15"/>
      <c r="L306" s="15"/>
      <c r="M306" s="15"/>
      <c r="N306" s="15"/>
      <c r="O306" s="136"/>
      <c r="P306" s="15"/>
      <c r="Q306" s="15"/>
      <c r="R306" s="15"/>
      <c r="S306" s="15"/>
      <c r="T306" s="15"/>
      <c r="U306" s="137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37"/>
      <c r="AU306" s="137"/>
      <c r="AV306" s="137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53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34"/>
      <c r="DI306" s="14"/>
    </row>
    <row r="307" spans="2:113" ht="15.75" customHeight="1">
      <c r="B307" s="15"/>
      <c r="C307" s="14"/>
      <c r="D307" s="54"/>
      <c r="E307" s="14"/>
      <c r="F307" s="14"/>
      <c r="G307" s="14"/>
      <c r="H307" s="14"/>
      <c r="I307" s="14"/>
      <c r="J307" s="135"/>
      <c r="K307" s="15"/>
      <c r="L307" s="15"/>
      <c r="M307" s="15"/>
      <c r="N307" s="15"/>
      <c r="O307" s="136"/>
      <c r="P307" s="15"/>
      <c r="Q307" s="15"/>
      <c r="R307" s="15"/>
      <c r="S307" s="15"/>
      <c r="T307" s="15"/>
      <c r="U307" s="137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37"/>
      <c r="AU307" s="137"/>
      <c r="AV307" s="137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53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34"/>
      <c r="DI307" s="14"/>
    </row>
    <row r="308" spans="2:113" ht="15.75" customHeight="1">
      <c r="B308" s="15"/>
      <c r="C308" s="14"/>
      <c r="D308" s="54"/>
      <c r="E308" s="14"/>
      <c r="F308" s="14"/>
      <c r="G308" s="14"/>
      <c r="H308" s="14"/>
      <c r="I308" s="14"/>
      <c r="J308" s="135"/>
      <c r="K308" s="15"/>
      <c r="L308" s="15"/>
      <c r="M308" s="15"/>
      <c r="N308" s="15"/>
      <c r="O308" s="136"/>
      <c r="P308" s="15"/>
      <c r="Q308" s="15"/>
      <c r="R308" s="15"/>
      <c r="S308" s="15"/>
      <c r="T308" s="15"/>
      <c r="U308" s="137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37"/>
      <c r="AU308" s="137"/>
      <c r="AV308" s="137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53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34"/>
      <c r="DI308" s="14"/>
    </row>
    <row r="309" spans="2:113" ht="15.75" customHeight="1">
      <c r="B309" s="15"/>
      <c r="C309" s="14"/>
      <c r="D309" s="54"/>
      <c r="E309" s="14"/>
      <c r="F309" s="14"/>
      <c r="G309" s="14"/>
      <c r="H309" s="14"/>
      <c r="I309" s="14"/>
      <c r="J309" s="135"/>
      <c r="K309" s="15"/>
      <c r="L309" s="15"/>
      <c r="M309" s="15"/>
      <c r="N309" s="15"/>
      <c r="O309" s="136"/>
      <c r="P309" s="15"/>
      <c r="Q309" s="15"/>
      <c r="R309" s="15"/>
      <c r="S309" s="15"/>
      <c r="T309" s="15"/>
      <c r="U309" s="137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37"/>
      <c r="AU309" s="137"/>
      <c r="AV309" s="137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53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34"/>
      <c r="DI309" s="14"/>
    </row>
    <row r="310" spans="2:113" ht="15.75" customHeight="1">
      <c r="B310" s="15"/>
      <c r="C310" s="14"/>
      <c r="D310" s="54"/>
      <c r="E310" s="14"/>
      <c r="F310" s="14"/>
      <c r="G310" s="14"/>
      <c r="H310" s="14"/>
      <c r="I310" s="14"/>
      <c r="J310" s="135"/>
      <c r="K310" s="15"/>
      <c r="L310" s="15"/>
      <c r="M310" s="15"/>
      <c r="N310" s="15"/>
      <c r="O310" s="136"/>
      <c r="P310" s="15"/>
      <c r="Q310" s="15"/>
      <c r="R310" s="15"/>
      <c r="S310" s="15"/>
      <c r="T310" s="15"/>
      <c r="U310" s="137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37"/>
      <c r="AU310" s="137"/>
      <c r="AV310" s="137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53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34"/>
      <c r="DI310" s="14"/>
    </row>
    <row r="311" spans="2:113" ht="15.75" customHeight="1">
      <c r="B311" s="15"/>
      <c r="C311" s="14"/>
      <c r="D311" s="54"/>
      <c r="E311" s="14"/>
      <c r="F311" s="14"/>
      <c r="G311" s="14"/>
      <c r="H311" s="14"/>
      <c r="I311" s="14"/>
      <c r="J311" s="135"/>
      <c r="K311" s="15"/>
      <c r="L311" s="15"/>
      <c r="M311" s="15"/>
      <c r="N311" s="15"/>
      <c r="O311" s="136"/>
      <c r="P311" s="15"/>
      <c r="Q311" s="15"/>
      <c r="R311" s="15"/>
      <c r="S311" s="15"/>
      <c r="T311" s="15"/>
      <c r="U311" s="137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37"/>
      <c r="AU311" s="137"/>
      <c r="AV311" s="137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53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34"/>
      <c r="DI311" s="14"/>
    </row>
    <row r="312" spans="2:113" ht="15.75" customHeight="1">
      <c r="B312" s="15"/>
      <c r="C312" s="14"/>
      <c r="D312" s="54"/>
      <c r="E312" s="14"/>
      <c r="F312" s="14"/>
      <c r="G312" s="14"/>
      <c r="H312" s="14"/>
      <c r="I312" s="14"/>
      <c r="J312" s="135"/>
      <c r="K312" s="15"/>
      <c r="L312" s="15"/>
      <c r="M312" s="15"/>
      <c r="N312" s="15"/>
      <c r="O312" s="136"/>
      <c r="P312" s="15"/>
      <c r="Q312" s="15"/>
      <c r="R312" s="15"/>
      <c r="S312" s="15"/>
      <c r="T312" s="15"/>
      <c r="U312" s="137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37"/>
      <c r="AU312" s="137"/>
      <c r="AV312" s="137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53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34"/>
      <c r="DI312" s="14"/>
    </row>
    <row r="313" spans="2:113" ht="15.75" customHeight="1">
      <c r="B313" s="15"/>
      <c r="C313" s="14"/>
      <c r="D313" s="54"/>
      <c r="E313" s="14"/>
      <c r="F313" s="14"/>
      <c r="G313" s="14"/>
      <c r="H313" s="14"/>
      <c r="I313" s="14"/>
      <c r="J313" s="135"/>
      <c r="K313" s="15"/>
      <c r="L313" s="15"/>
      <c r="M313" s="15"/>
      <c r="N313" s="15"/>
      <c r="O313" s="136"/>
      <c r="P313" s="15"/>
      <c r="Q313" s="15"/>
      <c r="R313" s="15"/>
      <c r="S313" s="15"/>
      <c r="T313" s="15"/>
      <c r="U313" s="137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37"/>
      <c r="AU313" s="137"/>
      <c r="AV313" s="137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53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34"/>
      <c r="DI313" s="14"/>
    </row>
    <row r="314" spans="2:113" ht="15.75" customHeight="1">
      <c r="B314" s="15"/>
      <c r="C314" s="14"/>
      <c r="D314" s="54"/>
      <c r="E314" s="14"/>
      <c r="F314" s="14"/>
      <c r="G314" s="14"/>
      <c r="H314" s="14"/>
      <c r="I314" s="14"/>
      <c r="J314" s="135"/>
      <c r="K314" s="15"/>
      <c r="L314" s="15"/>
      <c r="M314" s="15"/>
      <c r="N314" s="15"/>
      <c r="O314" s="136"/>
      <c r="P314" s="15"/>
      <c r="Q314" s="15"/>
      <c r="R314" s="15"/>
      <c r="S314" s="15"/>
      <c r="T314" s="15"/>
      <c r="U314" s="137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37"/>
      <c r="AU314" s="137"/>
      <c r="AV314" s="137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53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34"/>
      <c r="DI314" s="14"/>
    </row>
    <row r="315" spans="2:113" ht="15.75" customHeight="1">
      <c r="B315" s="15"/>
      <c r="C315" s="14"/>
      <c r="D315" s="54"/>
      <c r="E315" s="14"/>
      <c r="F315" s="14"/>
      <c r="G315" s="14"/>
      <c r="H315" s="14"/>
      <c r="I315" s="14"/>
      <c r="J315" s="135"/>
      <c r="K315" s="15"/>
      <c r="L315" s="15"/>
      <c r="M315" s="15"/>
      <c r="N315" s="15"/>
      <c r="O315" s="136"/>
      <c r="P315" s="15"/>
      <c r="Q315" s="15"/>
      <c r="R315" s="15"/>
      <c r="S315" s="15"/>
      <c r="T315" s="15"/>
      <c r="U315" s="137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37"/>
      <c r="AU315" s="137"/>
      <c r="AV315" s="137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53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34"/>
      <c r="DI315" s="14"/>
    </row>
    <row r="316" spans="2:113" ht="15.75" customHeight="1">
      <c r="B316" s="15"/>
      <c r="C316" s="14"/>
      <c r="D316" s="54"/>
      <c r="E316" s="14"/>
      <c r="F316" s="14"/>
      <c r="G316" s="14"/>
      <c r="H316" s="14"/>
      <c r="I316" s="14"/>
      <c r="J316" s="135"/>
      <c r="K316" s="15"/>
      <c r="L316" s="15"/>
      <c r="M316" s="15"/>
      <c r="N316" s="15"/>
      <c r="O316" s="136"/>
      <c r="P316" s="15"/>
      <c r="Q316" s="15"/>
      <c r="R316" s="15"/>
      <c r="S316" s="15"/>
      <c r="T316" s="15"/>
      <c r="U316" s="137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37"/>
      <c r="AU316" s="137"/>
      <c r="AV316" s="137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53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34"/>
      <c r="DI316" s="14"/>
    </row>
    <row r="317" spans="2:113" ht="15.75" customHeight="1">
      <c r="B317" s="15"/>
      <c r="C317" s="14"/>
      <c r="D317" s="54"/>
      <c r="E317" s="14"/>
      <c r="F317" s="14"/>
      <c r="G317" s="14"/>
      <c r="H317" s="14"/>
      <c r="I317" s="14"/>
      <c r="J317" s="135"/>
      <c r="K317" s="15"/>
      <c r="L317" s="15"/>
      <c r="M317" s="15"/>
      <c r="N317" s="15"/>
      <c r="O317" s="136"/>
      <c r="P317" s="15"/>
      <c r="Q317" s="15"/>
      <c r="R317" s="15"/>
      <c r="S317" s="15"/>
      <c r="T317" s="15"/>
      <c r="U317" s="137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37"/>
      <c r="AU317" s="137"/>
      <c r="AV317" s="137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53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34"/>
      <c r="DI317" s="14"/>
    </row>
    <row r="318" spans="2:113" ht="15.75" customHeight="1">
      <c r="B318" s="15"/>
      <c r="C318" s="14"/>
      <c r="D318" s="54"/>
      <c r="E318" s="14"/>
      <c r="F318" s="14"/>
      <c r="G318" s="14"/>
      <c r="H318" s="14"/>
      <c r="I318" s="14"/>
      <c r="J318" s="135"/>
      <c r="K318" s="15"/>
      <c r="L318" s="15"/>
      <c r="M318" s="15"/>
      <c r="N318" s="15"/>
      <c r="O318" s="136"/>
      <c r="P318" s="15"/>
      <c r="Q318" s="15"/>
      <c r="R318" s="15"/>
      <c r="S318" s="15"/>
      <c r="T318" s="15"/>
      <c r="U318" s="137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37"/>
      <c r="AU318" s="137"/>
      <c r="AV318" s="137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53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34"/>
      <c r="DI318" s="14"/>
    </row>
    <row r="319" spans="2:113" ht="15.75" customHeight="1">
      <c r="B319" s="15"/>
      <c r="C319" s="14"/>
      <c r="D319" s="54"/>
      <c r="E319" s="14"/>
      <c r="F319" s="14"/>
      <c r="G319" s="14"/>
      <c r="H319" s="14"/>
      <c r="I319" s="14"/>
      <c r="J319" s="135"/>
      <c r="K319" s="15"/>
      <c r="L319" s="15"/>
      <c r="M319" s="15"/>
      <c r="N319" s="15"/>
      <c r="O319" s="136"/>
      <c r="P319" s="15"/>
      <c r="Q319" s="15"/>
      <c r="R319" s="15"/>
      <c r="S319" s="15"/>
      <c r="T319" s="15"/>
      <c r="U319" s="137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37"/>
      <c r="AU319" s="137"/>
      <c r="AV319" s="137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53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34"/>
      <c r="DI319" s="14"/>
    </row>
    <row r="320" spans="2:113" ht="15.75" customHeight="1">
      <c r="B320" s="15"/>
      <c r="C320" s="14"/>
      <c r="D320" s="54"/>
      <c r="E320" s="14"/>
      <c r="F320" s="14"/>
      <c r="G320" s="14"/>
      <c r="H320" s="14"/>
      <c r="I320" s="14"/>
      <c r="J320" s="135"/>
      <c r="K320" s="15"/>
      <c r="L320" s="15"/>
      <c r="M320" s="15"/>
      <c r="N320" s="15"/>
      <c r="O320" s="136"/>
      <c r="P320" s="15"/>
      <c r="Q320" s="15"/>
      <c r="R320" s="15"/>
      <c r="S320" s="15"/>
      <c r="T320" s="15"/>
      <c r="U320" s="137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37"/>
      <c r="AU320" s="137"/>
      <c r="AV320" s="137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53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34"/>
      <c r="DI320" s="14"/>
    </row>
    <row r="321" spans="2:113" ht="15.75" customHeight="1">
      <c r="B321" s="15"/>
      <c r="C321" s="14"/>
      <c r="D321" s="54"/>
      <c r="E321" s="14"/>
      <c r="F321" s="14"/>
      <c r="G321" s="14"/>
      <c r="H321" s="14"/>
      <c r="I321" s="14"/>
      <c r="J321" s="135"/>
      <c r="K321" s="15"/>
      <c r="L321" s="15"/>
      <c r="M321" s="15"/>
      <c r="N321" s="15"/>
      <c r="O321" s="136"/>
      <c r="P321" s="15"/>
      <c r="Q321" s="15"/>
      <c r="R321" s="15"/>
      <c r="S321" s="15"/>
      <c r="T321" s="15"/>
      <c r="U321" s="137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37"/>
      <c r="AU321" s="137"/>
      <c r="AV321" s="137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53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4"/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34"/>
      <c r="DI321" s="14"/>
    </row>
    <row r="322" spans="2:113" ht="15.75" customHeight="1">
      <c r="B322" s="15"/>
      <c r="C322" s="14"/>
      <c r="D322" s="54"/>
      <c r="E322" s="14"/>
      <c r="F322" s="14"/>
      <c r="G322" s="14"/>
      <c r="H322" s="14"/>
      <c r="I322" s="14"/>
      <c r="J322" s="135"/>
      <c r="K322" s="15"/>
      <c r="L322" s="15"/>
      <c r="M322" s="15"/>
      <c r="N322" s="15"/>
      <c r="O322" s="136"/>
      <c r="P322" s="15"/>
      <c r="Q322" s="15"/>
      <c r="R322" s="15"/>
      <c r="S322" s="15"/>
      <c r="T322" s="15"/>
      <c r="U322" s="137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37"/>
      <c r="AU322" s="137"/>
      <c r="AV322" s="137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53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4"/>
      <c r="CW322" s="14"/>
      <c r="CX322" s="14"/>
      <c r="CY322" s="14"/>
      <c r="CZ322" s="14"/>
      <c r="DA322" s="14"/>
      <c r="DB322" s="14"/>
      <c r="DC322" s="14"/>
      <c r="DD322" s="14"/>
      <c r="DE322" s="14"/>
      <c r="DF322" s="14"/>
      <c r="DG322" s="14"/>
      <c r="DH322" s="134"/>
      <c r="DI322" s="14"/>
    </row>
    <row r="323" spans="2:113" ht="15.75" customHeight="1">
      <c r="B323" s="15"/>
      <c r="C323" s="14"/>
      <c r="D323" s="54"/>
      <c r="E323" s="14"/>
      <c r="F323" s="14"/>
      <c r="G323" s="14"/>
      <c r="H323" s="14"/>
      <c r="I323" s="14"/>
      <c r="J323" s="135"/>
      <c r="K323" s="15"/>
      <c r="L323" s="15"/>
      <c r="M323" s="15"/>
      <c r="N323" s="15"/>
      <c r="O323" s="136"/>
      <c r="P323" s="15"/>
      <c r="Q323" s="15"/>
      <c r="R323" s="15"/>
      <c r="S323" s="15"/>
      <c r="T323" s="15"/>
      <c r="U323" s="137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37"/>
      <c r="AU323" s="137"/>
      <c r="AV323" s="137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53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4"/>
      <c r="CW323" s="14"/>
      <c r="CX323" s="14"/>
      <c r="CY323" s="14"/>
      <c r="CZ323" s="14"/>
      <c r="DA323" s="14"/>
      <c r="DB323" s="14"/>
      <c r="DC323" s="14"/>
      <c r="DD323" s="14"/>
      <c r="DE323" s="14"/>
      <c r="DF323" s="14"/>
      <c r="DG323" s="14"/>
      <c r="DH323" s="134"/>
      <c r="DI323" s="14"/>
    </row>
    <row r="324" spans="2:113" ht="15.75" customHeight="1">
      <c r="B324" s="15"/>
      <c r="C324" s="14"/>
      <c r="D324" s="54"/>
      <c r="E324" s="14"/>
      <c r="F324" s="14"/>
      <c r="G324" s="14"/>
      <c r="H324" s="14"/>
      <c r="I324" s="14"/>
      <c r="J324" s="135"/>
      <c r="K324" s="15"/>
      <c r="L324" s="15"/>
      <c r="M324" s="15"/>
      <c r="N324" s="15"/>
      <c r="O324" s="136"/>
      <c r="P324" s="15"/>
      <c r="Q324" s="15"/>
      <c r="R324" s="15"/>
      <c r="S324" s="15"/>
      <c r="T324" s="15"/>
      <c r="U324" s="137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37"/>
      <c r="AU324" s="137"/>
      <c r="AV324" s="137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53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  <c r="DG324" s="14"/>
      <c r="DH324" s="134"/>
      <c r="DI324" s="14"/>
    </row>
    <row r="325" spans="2:113" ht="15.75" customHeight="1">
      <c r="B325" s="15"/>
      <c r="C325" s="14"/>
      <c r="D325" s="54"/>
      <c r="E325" s="14"/>
      <c r="F325" s="14"/>
      <c r="G325" s="14"/>
      <c r="H325" s="14"/>
      <c r="I325" s="14"/>
      <c r="J325" s="135"/>
      <c r="K325" s="15"/>
      <c r="L325" s="15"/>
      <c r="M325" s="15"/>
      <c r="N325" s="15"/>
      <c r="O325" s="136"/>
      <c r="P325" s="15"/>
      <c r="Q325" s="15"/>
      <c r="R325" s="15"/>
      <c r="S325" s="15"/>
      <c r="T325" s="15"/>
      <c r="U325" s="137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37"/>
      <c r="AU325" s="137"/>
      <c r="AV325" s="137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53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  <c r="DG325" s="14"/>
      <c r="DH325" s="134"/>
      <c r="DI325" s="14"/>
    </row>
    <row r="326" spans="2:113" ht="15.75" customHeight="1">
      <c r="B326" s="15"/>
      <c r="C326" s="14"/>
      <c r="D326" s="54"/>
      <c r="E326" s="14"/>
      <c r="F326" s="14"/>
      <c r="G326" s="14"/>
      <c r="H326" s="14"/>
      <c r="I326" s="14"/>
      <c r="J326" s="135"/>
      <c r="K326" s="15"/>
      <c r="L326" s="15"/>
      <c r="M326" s="15"/>
      <c r="N326" s="15"/>
      <c r="O326" s="136"/>
      <c r="P326" s="15"/>
      <c r="Q326" s="15"/>
      <c r="R326" s="15"/>
      <c r="S326" s="15"/>
      <c r="T326" s="15"/>
      <c r="U326" s="137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37"/>
      <c r="AU326" s="137"/>
      <c r="AV326" s="137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53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  <c r="DG326" s="14"/>
      <c r="DH326" s="134"/>
      <c r="DI326" s="14"/>
    </row>
    <row r="327" spans="2:113" ht="15.75" customHeight="1">
      <c r="B327" s="15"/>
      <c r="C327" s="14"/>
      <c r="D327" s="54"/>
      <c r="E327" s="14"/>
      <c r="F327" s="14"/>
      <c r="G327" s="14"/>
      <c r="H327" s="14"/>
      <c r="I327" s="14"/>
      <c r="J327" s="135"/>
      <c r="K327" s="15"/>
      <c r="L327" s="15"/>
      <c r="M327" s="15"/>
      <c r="N327" s="15"/>
      <c r="O327" s="136"/>
      <c r="P327" s="15"/>
      <c r="Q327" s="15"/>
      <c r="R327" s="15"/>
      <c r="S327" s="15"/>
      <c r="T327" s="15"/>
      <c r="U327" s="137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37"/>
      <c r="AU327" s="137"/>
      <c r="AV327" s="137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53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34"/>
      <c r="DI327" s="14"/>
    </row>
    <row r="328" spans="2:113" ht="15.75" customHeight="1">
      <c r="B328" s="15"/>
      <c r="C328" s="14"/>
      <c r="D328" s="54"/>
      <c r="E328" s="14"/>
      <c r="F328" s="14"/>
      <c r="G328" s="14"/>
      <c r="H328" s="14"/>
      <c r="I328" s="14"/>
      <c r="J328" s="135"/>
      <c r="K328" s="15"/>
      <c r="L328" s="15"/>
      <c r="M328" s="15"/>
      <c r="N328" s="15"/>
      <c r="O328" s="136"/>
      <c r="P328" s="15"/>
      <c r="Q328" s="15"/>
      <c r="R328" s="15"/>
      <c r="S328" s="15"/>
      <c r="T328" s="15"/>
      <c r="U328" s="137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37"/>
      <c r="AU328" s="137"/>
      <c r="AV328" s="137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53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  <c r="DG328" s="14"/>
      <c r="DH328" s="134"/>
      <c r="DI328" s="14"/>
    </row>
    <row r="329" spans="2:113" ht="15.75" customHeight="1">
      <c r="B329" s="15"/>
      <c r="C329" s="14"/>
      <c r="D329" s="54"/>
      <c r="E329" s="14"/>
      <c r="F329" s="14"/>
      <c r="G329" s="14"/>
      <c r="H329" s="14"/>
      <c r="I329" s="14"/>
      <c r="J329" s="135"/>
      <c r="K329" s="15"/>
      <c r="L329" s="15"/>
      <c r="M329" s="15"/>
      <c r="N329" s="15"/>
      <c r="O329" s="136"/>
      <c r="P329" s="15"/>
      <c r="Q329" s="15"/>
      <c r="R329" s="15"/>
      <c r="S329" s="15"/>
      <c r="T329" s="15"/>
      <c r="U329" s="137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37"/>
      <c r="AU329" s="137"/>
      <c r="AV329" s="137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53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34"/>
      <c r="DI329" s="14"/>
    </row>
    <row r="330" spans="2:113" ht="15.75" customHeight="1">
      <c r="B330" s="15"/>
      <c r="C330" s="14"/>
      <c r="D330" s="54"/>
      <c r="E330" s="14"/>
      <c r="F330" s="14"/>
      <c r="G330" s="14"/>
      <c r="H330" s="14"/>
      <c r="I330" s="14"/>
      <c r="J330" s="135"/>
      <c r="K330" s="15"/>
      <c r="L330" s="15"/>
      <c r="M330" s="15"/>
      <c r="N330" s="15"/>
      <c r="O330" s="136"/>
      <c r="P330" s="15"/>
      <c r="Q330" s="15"/>
      <c r="R330" s="15"/>
      <c r="S330" s="15"/>
      <c r="T330" s="15"/>
      <c r="U330" s="137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37"/>
      <c r="AU330" s="137"/>
      <c r="AV330" s="137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53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  <c r="DG330" s="14"/>
      <c r="DH330" s="134"/>
      <c r="DI330" s="14"/>
    </row>
    <row r="331" spans="2:113" ht="15.75" customHeight="1">
      <c r="B331" s="15"/>
      <c r="C331" s="14"/>
      <c r="D331" s="54"/>
      <c r="E331" s="14"/>
      <c r="F331" s="14"/>
      <c r="G331" s="14"/>
      <c r="H331" s="14"/>
      <c r="I331" s="14"/>
      <c r="J331" s="135"/>
      <c r="K331" s="15"/>
      <c r="L331" s="15"/>
      <c r="M331" s="15"/>
      <c r="N331" s="15"/>
      <c r="O331" s="136"/>
      <c r="P331" s="15"/>
      <c r="Q331" s="15"/>
      <c r="R331" s="15"/>
      <c r="S331" s="15"/>
      <c r="T331" s="15"/>
      <c r="U331" s="137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37"/>
      <c r="AU331" s="137"/>
      <c r="AV331" s="137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53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  <c r="DG331" s="14"/>
      <c r="DH331" s="134"/>
      <c r="DI331" s="14"/>
    </row>
    <row r="332" spans="2:113" ht="15.75" customHeight="1">
      <c r="B332" s="15"/>
      <c r="C332" s="14"/>
      <c r="D332" s="54"/>
      <c r="E332" s="14"/>
      <c r="F332" s="14"/>
      <c r="G332" s="14"/>
      <c r="H332" s="14"/>
      <c r="I332" s="14"/>
      <c r="J332" s="135"/>
      <c r="K332" s="15"/>
      <c r="L332" s="15"/>
      <c r="M332" s="15"/>
      <c r="N332" s="15"/>
      <c r="O332" s="136"/>
      <c r="P332" s="15"/>
      <c r="Q332" s="15"/>
      <c r="R332" s="15"/>
      <c r="S332" s="15"/>
      <c r="T332" s="15"/>
      <c r="U332" s="137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37"/>
      <c r="AU332" s="137"/>
      <c r="AV332" s="137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53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  <c r="DG332" s="14"/>
      <c r="DH332" s="134"/>
      <c r="DI332" s="14"/>
    </row>
    <row r="333" spans="2:113" ht="15.75" customHeight="1">
      <c r="B333" s="15"/>
      <c r="C333" s="14"/>
      <c r="D333" s="54"/>
      <c r="E333" s="14"/>
      <c r="F333" s="14"/>
      <c r="G333" s="14"/>
      <c r="H333" s="14"/>
      <c r="I333" s="14"/>
      <c r="J333" s="135"/>
      <c r="K333" s="15"/>
      <c r="L333" s="15"/>
      <c r="M333" s="15"/>
      <c r="N333" s="15"/>
      <c r="O333" s="136"/>
      <c r="P333" s="15"/>
      <c r="Q333" s="15"/>
      <c r="R333" s="15"/>
      <c r="S333" s="15"/>
      <c r="T333" s="15"/>
      <c r="U333" s="137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37"/>
      <c r="AU333" s="137"/>
      <c r="AV333" s="137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53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  <c r="DG333" s="14"/>
      <c r="DH333" s="134"/>
      <c r="DI333" s="14"/>
    </row>
    <row r="334" spans="2:113" ht="15.75" customHeight="1">
      <c r="B334" s="15"/>
      <c r="C334" s="14"/>
      <c r="D334" s="54"/>
      <c r="E334" s="14"/>
      <c r="F334" s="14"/>
      <c r="G334" s="14"/>
      <c r="H334" s="14"/>
      <c r="I334" s="14"/>
      <c r="J334" s="135"/>
      <c r="K334" s="15"/>
      <c r="L334" s="15"/>
      <c r="M334" s="15"/>
      <c r="N334" s="15"/>
      <c r="O334" s="136"/>
      <c r="P334" s="15"/>
      <c r="Q334" s="15"/>
      <c r="R334" s="15"/>
      <c r="S334" s="15"/>
      <c r="T334" s="15"/>
      <c r="U334" s="137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37"/>
      <c r="AU334" s="137"/>
      <c r="AV334" s="137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53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  <c r="DG334" s="14"/>
      <c r="DH334" s="134"/>
      <c r="DI334" s="14"/>
    </row>
    <row r="335" spans="2:113" ht="15.75" customHeight="1">
      <c r="B335" s="15"/>
      <c r="C335" s="14"/>
      <c r="D335" s="54"/>
      <c r="E335" s="14"/>
      <c r="F335" s="14"/>
      <c r="G335" s="14"/>
      <c r="H335" s="14"/>
      <c r="I335" s="14"/>
      <c r="J335" s="135"/>
      <c r="K335" s="15"/>
      <c r="L335" s="15"/>
      <c r="M335" s="15"/>
      <c r="N335" s="15"/>
      <c r="O335" s="136"/>
      <c r="P335" s="15"/>
      <c r="Q335" s="15"/>
      <c r="R335" s="15"/>
      <c r="S335" s="15"/>
      <c r="T335" s="15"/>
      <c r="U335" s="137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37"/>
      <c r="AU335" s="137"/>
      <c r="AV335" s="137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53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  <c r="DG335" s="14"/>
      <c r="DH335" s="134"/>
      <c r="DI335" s="14"/>
    </row>
    <row r="336" spans="2:113" ht="15.75" customHeight="1">
      <c r="B336" s="15"/>
      <c r="C336" s="14"/>
      <c r="D336" s="54"/>
      <c r="E336" s="14"/>
      <c r="F336" s="14"/>
      <c r="G336" s="14"/>
      <c r="H336" s="14"/>
      <c r="I336" s="14"/>
      <c r="J336" s="135"/>
      <c r="K336" s="15"/>
      <c r="L336" s="15"/>
      <c r="M336" s="15"/>
      <c r="N336" s="15"/>
      <c r="O336" s="136"/>
      <c r="P336" s="15"/>
      <c r="Q336" s="15"/>
      <c r="R336" s="15"/>
      <c r="S336" s="15"/>
      <c r="T336" s="15"/>
      <c r="U336" s="137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37"/>
      <c r="AU336" s="137"/>
      <c r="AV336" s="137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53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  <c r="DG336" s="14"/>
      <c r="DH336" s="134"/>
      <c r="DI336" s="14"/>
    </row>
    <row r="337" spans="2:113" ht="15.75" customHeight="1">
      <c r="B337" s="15"/>
      <c r="C337" s="14"/>
      <c r="D337" s="54"/>
      <c r="E337" s="14"/>
      <c r="F337" s="14"/>
      <c r="G337" s="14"/>
      <c r="H337" s="14"/>
      <c r="I337" s="14"/>
      <c r="J337" s="135"/>
      <c r="K337" s="15"/>
      <c r="L337" s="15"/>
      <c r="M337" s="15"/>
      <c r="N337" s="15"/>
      <c r="O337" s="136"/>
      <c r="P337" s="15"/>
      <c r="Q337" s="15"/>
      <c r="R337" s="15"/>
      <c r="S337" s="15"/>
      <c r="T337" s="15"/>
      <c r="U337" s="137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37"/>
      <c r="AU337" s="137"/>
      <c r="AV337" s="137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53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  <c r="DG337" s="14"/>
      <c r="DH337" s="134"/>
      <c r="DI337" s="14"/>
    </row>
    <row r="338" spans="2:113" ht="15.75" customHeight="1">
      <c r="B338" s="15"/>
      <c r="C338" s="14"/>
      <c r="D338" s="54"/>
      <c r="E338" s="14"/>
      <c r="F338" s="14"/>
      <c r="G338" s="14"/>
      <c r="H338" s="14"/>
      <c r="I338" s="14"/>
      <c r="J338" s="135"/>
      <c r="K338" s="15"/>
      <c r="L338" s="15"/>
      <c r="M338" s="15"/>
      <c r="N338" s="15"/>
      <c r="O338" s="136"/>
      <c r="P338" s="15"/>
      <c r="Q338" s="15"/>
      <c r="R338" s="15"/>
      <c r="S338" s="15"/>
      <c r="T338" s="15"/>
      <c r="U338" s="137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37"/>
      <c r="AU338" s="137"/>
      <c r="AV338" s="137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53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34"/>
      <c r="DI338" s="14"/>
    </row>
    <row r="339" spans="2:113" ht="15.75" customHeight="1">
      <c r="B339" s="15"/>
      <c r="C339" s="14"/>
      <c r="D339" s="54"/>
      <c r="E339" s="14"/>
      <c r="F339" s="14"/>
      <c r="G339" s="14"/>
      <c r="H339" s="14"/>
      <c r="I339" s="14"/>
      <c r="J339" s="135"/>
      <c r="K339" s="15"/>
      <c r="L339" s="15"/>
      <c r="M339" s="15"/>
      <c r="N339" s="15"/>
      <c r="O339" s="136"/>
      <c r="P339" s="15"/>
      <c r="Q339" s="15"/>
      <c r="R339" s="15"/>
      <c r="S339" s="15"/>
      <c r="T339" s="15"/>
      <c r="U339" s="137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37"/>
      <c r="AU339" s="137"/>
      <c r="AV339" s="137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53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  <c r="DG339" s="14"/>
      <c r="DH339" s="134"/>
      <c r="DI339" s="14"/>
    </row>
    <row r="340" spans="2:113" ht="15.75" customHeight="1">
      <c r="B340" s="15"/>
      <c r="C340" s="14"/>
      <c r="D340" s="54"/>
      <c r="E340" s="14"/>
      <c r="F340" s="14"/>
      <c r="G340" s="14"/>
      <c r="H340" s="14"/>
      <c r="I340" s="14"/>
      <c r="J340" s="135"/>
      <c r="K340" s="15"/>
      <c r="L340" s="15"/>
      <c r="M340" s="15"/>
      <c r="N340" s="15"/>
      <c r="O340" s="136"/>
      <c r="P340" s="15"/>
      <c r="Q340" s="15"/>
      <c r="R340" s="15"/>
      <c r="S340" s="15"/>
      <c r="T340" s="15"/>
      <c r="U340" s="137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37"/>
      <c r="AU340" s="137"/>
      <c r="AV340" s="137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53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  <c r="DG340" s="14"/>
      <c r="DH340" s="134"/>
      <c r="DI340" s="14"/>
    </row>
    <row r="341" spans="2:113" ht="15.75" customHeight="1">
      <c r="B341" s="15"/>
      <c r="C341" s="14"/>
      <c r="D341" s="54"/>
      <c r="E341" s="14"/>
      <c r="F341" s="14"/>
      <c r="G341" s="14"/>
      <c r="H341" s="14"/>
      <c r="I341" s="14"/>
      <c r="J341" s="135"/>
      <c r="K341" s="15"/>
      <c r="L341" s="15"/>
      <c r="M341" s="15"/>
      <c r="N341" s="15"/>
      <c r="O341" s="136"/>
      <c r="P341" s="15"/>
      <c r="Q341" s="15"/>
      <c r="R341" s="15"/>
      <c r="S341" s="15"/>
      <c r="T341" s="15"/>
      <c r="U341" s="137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37"/>
      <c r="AU341" s="137"/>
      <c r="AV341" s="137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53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  <c r="DG341" s="14"/>
      <c r="DH341" s="134"/>
      <c r="DI341" s="14"/>
    </row>
    <row r="342" spans="2:113" ht="15.75" customHeight="1">
      <c r="B342" s="15"/>
      <c r="C342" s="14"/>
      <c r="D342" s="54"/>
      <c r="E342" s="14"/>
      <c r="F342" s="14"/>
      <c r="G342" s="14"/>
      <c r="H342" s="14"/>
      <c r="I342" s="14"/>
      <c r="J342" s="135"/>
      <c r="K342" s="15"/>
      <c r="L342" s="15"/>
      <c r="M342" s="15"/>
      <c r="N342" s="15"/>
      <c r="O342" s="136"/>
      <c r="P342" s="15"/>
      <c r="Q342" s="15"/>
      <c r="R342" s="15"/>
      <c r="S342" s="15"/>
      <c r="T342" s="15"/>
      <c r="U342" s="137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37"/>
      <c r="AU342" s="137"/>
      <c r="AV342" s="137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53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  <c r="DG342" s="14"/>
      <c r="DH342" s="134"/>
      <c r="DI342" s="14"/>
    </row>
    <row r="343" spans="2:113" ht="15.75" customHeight="1">
      <c r="B343" s="15"/>
      <c r="C343" s="14"/>
      <c r="D343" s="54"/>
      <c r="E343" s="14"/>
      <c r="F343" s="14"/>
      <c r="G343" s="14"/>
      <c r="H343" s="14"/>
      <c r="I343" s="14"/>
      <c r="J343" s="135"/>
      <c r="K343" s="15"/>
      <c r="L343" s="15"/>
      <c r="M343" s="15"/>
      <c r="N343" s="15"/>
      <c r="O343" s="136"/>
      <c r="P343" s="15"/>
      <c r="Q343" s="15"/>
      <c r="R343" s="15"/>
      <c r="S343" s="15"/>
      <c r="T343" s="15"/>
      <c r="U343" s="137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37"/>
      <c r="AU343" s="137"/>
      <c r="AV343" s="137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53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  <c r="DG343" s="14"/>
      <c r="DH343" s="134"/>
      <c r="DI343" s="14"/>
    </row>
    <row r="344" spans="2:113" ht="15.75" customHeight="1">
      <c r="B344" s="15"/>
      <c r="C344" s="14"/>
      <c r="D344" s="54"/>
      <c r="E344" s="14"/>
      <c r="F344" s="14"/>
      <c r="G344" s="14"/>
      <c r="H344" s="14"/>
      <c r="I344" s="14"/>
      <c r="J344" s="135"/>
      <c r="K344" s="15"/>
      <c r="L344" s="15"/>
      <c r="M344" s="15"/>
      <c r="N344" s="15"/>
      <c r="O344" s="136"/>
      <c r="P344" s="15"/>
      <c r="Q344" s="15"/>
      <c r="R344" s="15"/>
      <c r="S344" s="15"/>
      <c r="T344" s="15"/>
      <c r="U344" s="137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37"/>
      <c r="AU344" s="137"/>
      <c r="AV344" s="137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53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34"/>
      <c r="DI344" s="14"/>
    </row>
    <row r="345" spans="2:113" ht="15.75" customHeight="1">
      <c r="B345" s="15"/>
      <c r="C345" s="14"/>
      <c r="D345" s="54"/>
      <c r="E345" s="14"/>
      <c r="F345" s="14"/>
      <c r="G345" s="14"/>
      <c r="H345" s="14"/>
      <c r="I345" s="14"/>
      <c r="J345" s="135"/>
      <c r="K345" s="15"/>
      <c r="L345" s="15"/>
      <c r="M345" s="15"/>
      <c r="N345" s="15"/>
      <c r="O345" s="136"/>
      <c r="P345" s="15"/>
      <c r="Q345" s="15"/>
      <c r="R345" s="15"/>
      <c r="S345" s="15"/>
      <c r="T345" s="15"/>
      <c r="U345" s="137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37"/>
      <c r="AU345" s="137"/>
      <c r="AV345" s="137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53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  <c r="DG345" s="14"/>
      <c r="DH345" s="134"/>
      <c r="DI345" s="14"/>
    </row>
    <row r="346" spans="2:113" ht="15.75" customHeight="1">
      <c r="B346" s="15"/>
      <c r="C346" s="14"/>
      <c r="D346" s="54"/>
      <c r="E346" s="14"/>
      <c r="F346" s="14"/>
      <c r="G346" s="14"/>
      <c r="H346" s="14"/>
      <c r="I346" s="14"/>
      <c r="J346" s="135"/>
      <c r="K346" s="15"/>
      <c r="L346" s="15"/>
      <c r="M346" s="15"/>
      <c r="N346" s="15"/>
      <c r="O346" s="136"/>
      <c r="P346" s="15"/>
      <c r="Q346" s="15"/>
      <c r="R346" s="15"/>
      <c r="S346" s="15"/>
      <c r="T346" s="15"/>
      <c r="U346" s="137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37"/>
      <c r="AU346" s="137"/>
      <c r="AV346" s="137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53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  <c r="DG346" s="14"/>
      <c r="DH346" s="134"/>
      <c r="DI346" s="14"/>
    </row>
    <row r="347" spans="2:113" ht="15.75" customHeight="1">
      <c r="B347" s="15"/>
      <c r="C347" s="14"/>
      <c r="D347" s="54"/>
      <c r="E347" s="14"/>
      <c r="F347" s="14"/>
      <c r="G347" s="14"/>
      <c r="H347" s="14"/>
      <c r="I347" s="14"/>
      <c r="J347" s="135"/>
      <c r="K347" s="15"/>
      <c r="L347" s="15"/>
      <c r="M347" s="15"/>
      <c r="N347" s="15"/>
      <c r="O347" s="136"/>
      <c r="P347" s="15"/>
      <c r="Q347" s="15"/>
      <c r="R347" s="15"/>
      <c r="S347" s="15"/>
      <c r="T347" s="15"/>
      <c r="U347" s="137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37"/>
      <c r="AU347" s="137"/>
      <c r="AV347" s="137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53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34"/>
      <c r="DI347" s="14"/>
    </row>
    <row r="348" spans="2:113" ht="15.75" customHeight="1">
      <c r="B348" s="15"/>
      <c r="C348" s="14"/>
      <c r="D348" s="54"/>
      <c r="E348" s="14"/>
      <c r="F348" s="14"/>
      <c r="G348" s="14"/>
      <c r="H348" s="14"/>
      <c r="I348" s="14"/>
      <c r="J348" s="135"/>
      <c r="K348" s="15"/>
      <c r="L348" s="15"/>
      <c r="M348" s="15"/>
      <c r="N348" s="15"/>
      <c r="O348" s="136"/>
      <c r="P348" s="15"/>
      <c r="Q348" s="15"/>
      <c r="R348" s="15"/>
      <c r="S348" s="15"/>
      <c r="T348" s="15"/>
      <c r="U348" s="137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37"/>
      <c r="AU348" s="137"/>
      <c r="AV348" s="137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53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34"/>
      <c r="DI348" s="14"/>
    </row>
    <row r="349" spans="2:113" ht="15.75" customHeight="1">
      <c r="B349" s="15"/>
      <c r="C349" s="14"/>
      <c r="D349" s="54"/>
      <c r="E349" s="14"/>
      <c r="F349" s="14"/>
      <c r="G349" s="14"/>
      <c r="H349" s="14"/>
      <c r="I349" s="14"/>
      <c r="J349" s="135"/>
      <c r="K349" s="15"/>
      <c r="L349" s="15"/>
      <c r="M349" s="15"/>
      <c r="N349" s="15"/>
      <c r="O349" s="136"/>
      <c r="P349" s="15"/>
      <c r="Q349" s="15"/>
      <c r="R349" s="15"/>
      <c r="S349" s="15"/>
      <c r="T349" s="15"/>
      <c r="U349" s="137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37"/>
      <c r="AU349" s="137"/>
      <c r="AV349" s="137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53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34"/>
      <c r="DI349" s="14"/>
    </row>
    <row r="350" spans="2:113" ht="15.75" customHeight="1">
      <c r="B350" s="15"/>
      <c r="C350" s="14"/>
      <c r="D350" s="54"/>
      <c r="E350" s="14"/>
      <c r="F350" s="14"/>
      <c r="G350" s="14"/>
      <c r="H350" s="14"/>
      <c r="I350" s="14"/>
      <c r="J350" s="135"/>
      <c r="K350" s="15"/>
      <c r="L350" s="15"/>
      <c r="M350" s="15"/>
      <c r="N350" s="15"/>
      <c r="O350" s="136"/>
      <c r="P350" s="15"/>
      <c r="Q350" s="15"/>
      <c r="R350" s="15"/>
      <c r="S350" s="15"/>
      <c r="T350" s="15"/>
      <c r="U350" s="137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37"/>
      <c r="AU350" s="137"/>
      <c r="AV350" s="137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53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34"/>
      <c r="DI350" s="14"/>
    </row>
    <row r="351" spans="2:113" ht="15.75" customHeight="1">
      <c r="B351" s="15"/>
      <c r="C351" s="14"/>
      <c r="D351" s="54"/>
      <c r="E351" s="14"/>
      <c r="F351" s="14"/>
      <c r="G351" s="14"/>
      <c r="H351" s="14"/>
      <c r="I351" s="14"/>
      <c r="J351" s="135"/>
      <c r="K351" s="15"/>
      <c r="L351" s="15"/>
      <c r="M351" s="15"/>
      <c r="N351" s="15"/>
      <c r="O351" s="136"/>
      <c r="P351" s="15"/>
      <c r="Q351" s="15"/>
      <c r="R351" s="15"/>
      <c r="S351" s="15"/>
      <c r="T351" s="15"/>
      <c r="U351" s="137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37"/>
      <c r="AU351" s="137"/>
      <c r="AV351" s="137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53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34"/>
      <c r="DI351" s="14"/>
    </row>
    <row r="352" spans="2:113" ht="15.75" customHeight="1">
      <c r="B352" s="15"/>
      <c r="C352" s="14"/>
      <c r="D352" s="54"/>
      <c r="E352" s="14"/>
      <c r="F352" s="14"/>
      <c r="G352" s="14"/>
      <c r="H352" s="14"/>
      <c r="I352" s="14"/>
      <c r="J352" s="135"/>
      <c r="K352" s="15"/>
      <c r="L352" s="15"/>
      <c r="M352" s="15"/>
      <c r="N352" s="15"/>
      <c r="O352" s="136"/>
      <c r="P352" s="15"/>
      <c r="Q352" s="15"/>
      <c r="R352" s="15"/>
      <c r="S352" s="15"/>
      <c r="T352" s="15"/>
      <c r="U352" s="137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37"/>
      <c r="AU352" s="137"/>
      <c r="AV352" s="137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53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34"/>
      <c r="DI352" s="14"/>
    </row>
    <row r="353" spans="2:113" ht="15.75" customHeight="1">
      <c r="B353" s="15"/>
      <c r="C353" s="14"/>
      <c r="D353" s="54"/>
      <c r="E353" s="14"/>
      <c r="F353" s="14"/>
      <c r="G353" s="14"/>
      <c r="H353" s="14"/>
      <c r="I353" s="14"/>
      <c r="J353" s="135"/>
      <c r="K353" s="15"/>
      <c r="L353" s="15"/>
      <c r="M353" s="15"/>
      <c r="N353" s="15"/>
      <c r="O353" s="136"/>
      <c r="P353" s="15"/>
      <c r="Q353" s="15"/>
      <c r="R353" s="15"/>
      <c r="S353" s="15"/>
      <c r="T353" s="15"/>
      <c r="U353" s="137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37"/>
      <c r="AU353" s="137"/>
      <c r="AV353" s="137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53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34"/>
      <c r="DI353" s="14"/>
    </row>
    <row r="354" spans="2:113" ht="15.75" customHeight="1">
      <c r="B354" s="15"/>
      <c r="C354" s="14"/>
      <c r="D354" s="54"/>
      <c r="E354" s="14"/>
      <c r="F354" s="14"/>
      <c r="G354" s="14"/>
      <c r="H354" s="14"/>
      <c r="I354" s="14"/>
      <c r="J354" s="135"/>
      <c r="K354" s="15"/>
      <c r="L354" s="15"/>
      <c r="M354" s="15"/>
      <c r="N354" s="15"/>
      <c r="O354" s="136"/>
      <c r="P354" s="15"/>
      <c r="Q354" s="15"/>
      <c r="R354" s="15"/>
      <c r="S354" s="15"/>
      <c r="T354" s="15"/>
      <c r="U354" s="137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37"/>
      <c r="AU354" s="137"/>
      <c r="AV354" s="137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53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34"/>
      <c r="DI354" s="14"/>
    </row>
    <row r="355" spans="2:113" ht="15.75" customHeight="1">
      <c r="B355" s="15"/>
      <c r="C355" s="14"/>
      <c r="D355" s="54"/>
      <c r="E355" s="14"/>
      <c r="F355" s="14"/>
      <c r="G355" s="14"/>
      <c r="H355" s="14"/>
      <c r="I355" s="14"/>
      <c r="J355" s="135"/>
      <c r="K355" s="15"/>
      <c r="L355" s="15"/>
      <c r="M355" s="15"/>
      <c r="N355" s="15"/>
      <c r="O355" s="136"/>
      <c r="P355" s="15"/>
      <c r="Q355" s="15"/>
      <c r="R355" s="15"/>
      <c r="S355" s="15"/>
      <c r="T355" s="15"/>
      <c r="U355" s="137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37"/>
      <c r="AU355" s="137"/>
      <c r="AV355" s="137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53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34"/>
      <c r="DI355" s="14"/>
    </row>
    <row r="356" spans="2:113" ht="15.75" customHeight="1">
      <c r="B356" s="15"/>
      <c r="C356" s="14"/>
      <c r="D356" s="54"/>
      <c r="E356" s="14"/>
      <c r="F356" s="14"/>
      <c r="G356" s="14"/>
      <c r="H356" s="14"/>
      <c r="I356" s="14"/>
      <c r="J356" s="135"/>
      <c r="K356" s="15"/>
      <c r="L356" s="15"/>
      <c r="M356" s="15"/>
      <c r="N356" s="15"/>
      <c r="O356" s="136"/>
      <c r="P356" s="15"/>
      <c r="Q356" s="15"/>
      <c r="R356" s="15"/>
      <c r="S356" s="15"/>
      <c r="T356" s="15"/>
      <c r="U356" s="137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37"/>
      <c r="AU356" s="137"/>
      <c r="AV356" s="137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53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34"/>
      <c r="DI356" s="14"/>
    </row>
    <row r="357" spans="2:113" ht="15.75" customHeight="1">
      <c r="B357" s="15"/>
      <c r="C357" s="14"/>
      <c r="D357" s="54"/>
      <c r="E357" s="14"/>
      <c r="F357" s="14"/>
      <c r="G357" s="14"/>
      <c r="H357" s="14"/>
      <c r="I357" s="14"/>
      <c r="J357" s="135"/>
      <c r="K357" s="15"/>
      <c r="L357" s="15"/>
      <c r="M357" s="15"/>
      <c r="N357" s="15"/>
      <c r="O357" s="136"/>
      <c r="P357" s="15"/>
      <c r="Q357" s="15"/>
      <c r="R357" s="15"/>
      <c r="S357" s="15"/>
      <c r="T357" s="15"/>
      <c r="U357" s="137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37"/>
      <c r="AU357" s="137"/>
      <c r="AV357" s="137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53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34"/>
      <c r="DI357" s="14"/>
    </row>
    <row r="358" spans="2:113" ht="15.75" customHeight="1">
      <c r="B358" s="15"/>
      <c r="C358" s="14"/>
      <c r="D358" s="54"/>
      <c r="E358" s="14"/>
      <c r="F358" s="14"/>
      <c r="G358" s="14"/>
      <c r="H358" s="14"/>
      <c r="I358" s="14"/>
      <c r="J358" s="135"/>
      <c r="K358" s="15"/>
      <c r="L358" s="15"/>
      <c r="M358" s="15"/>
      <c r="N358" s="15"/>
      <c r="O358" s="136"/>
      <c r="P358" s="15"/>
      <c r="Q358" s="15"/>
      <c r="R358" s="15"/>
      <c r="S358" s="15"/>
      <c r="T358" s="15"/>
      <c r="U358" s="137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37"/>
      <c r="AU358" s="137"/>
      <c r="AV358" s="137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53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34"/>
      <c r="DI358" s="14"/>
    </row>
    <row r="359" spans="2:113" ht="15.75" customHeight="1">
      <c r="B359" s="15"/>
      <c r="C359" s="14"/>
      <c r="D359" s="54"/>
      <c r="E359" s="14"/>
      <c r="F359" s="14"/>
      <c r="G359" s="14"/>
      <c r="H359" s="14"/>
      <c r="I359" s="14"/>
      <c r="J359" s="135"/>
      <c r="K359" s="15"/>
      <c r="L359" s="15"/>
      <c r="M359" s="15"/>
      <c r="N359" s="15"/>
      <c r="O359" s="136"/>
      <c r="P359" s="15"/>
      <c r="Q359" s="15"/>
      <c r="R359" s="15"/>
      <c r="S359" s="15"/>
      <c r="T359" s="15"/>
      <c r="U359" s="137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37"/>
      <c r="AU359" s="137"/>
      <c r="AV359" s="137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53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34"/>
      <c r="DI359" s="14"/>
    </row>
    <row r="360" spans="2:113" ht="15.75" customHeight="1">
      <c r="B360" s="15"/>
      <c r="C360" s="14"/>
      <c r="D360" s="54"/>
      <c r="E360" s="14"/>
      <c r="F360" s="14"/>
      <c r="G360" s="14"/>
      <c r="H360" s="14"/>
      <c r="I360" s="14"/>
      <c r="J360" s="135"/>
      <c r="K360" s="15"/>
      <c r="L360" s="15"/>
      <c r="M360" s="15"/>
      <c r="N360" s="15"/>
      <c r="O360" s="136"/>
      <c r="P360" s="15"/>
      <c r="Q360" s="15"/>
      <c r="R360" s="15"/>
      <c r="S360" s="15"/>
      <c r="T360" s="15"/>
      <c r="U360" s="137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37"/>
      <c r="AU360" s="137"/>
      <c r="AV360" s="137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53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34"/>
      <c r="DI360" s="14"/>
    </row>
    <row r="361" spans="2:113" ht="15.75" customHeight="1">
      <c r="B361" s="15"/>
      <c r="C361" s="14"/>
      <c r="D361" s="54"/>
      <c r="E361" s="14"/>
      <c r="F361" s="14"/>
      <c r="G361" s="14"/>
      <c r="H361" s="14"/>
      <c r="I361" s="14"/>
      <c r="J361" s="135"/>
      <c r="K361" s="15"/>
      <c r="L361" s="15"/>
      <c r="M361" s="15"/>
      <c r="N361" s="15"/>
      <c r="O361" s="136"/>
      <c r="P361" s="15"/>
      <c r="Q361" s="15"/>
      <c r="R361" s="15"/>
      <c r="S361" s="15"/>
      <c r="T361" s="15"/>
      <c r="U361" s="137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37"/>
      <c r="AU361" s="137"/>
      <c r="AV361" s="137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53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34"/>
      <c r="DI361" s="14"/>
    </row>
    <row r="362" spans="2:113" ht="15.75" customHeight="1">
      <c r="B362" s="15"/>
      <c r="C362" s="14"/>
      <c r="D362" s="54"/>
      <c r="E362" s="14"/>
      <c r="F362" s="14"/>
      <c r="G362" s="14"/>
      <c r="H362" s="14"/>
      <c r="I362" s="14"/>
      <c r="J362" s="135"/>
      <c r="K362" s="15"/>
      <c r="L362" s="15"/>
      <c r="M362" s="15"/>
      <c r="N362" s="15"/>
      <c r="O362" s="136"/>
      <c r="P362" s="15"/>
      <c r="Q362" s="15"/>
      <c r="R362" s="15"/>
      <c r="S362" s="15"/>
      <c r="T362" s="15"/>
      <c r="U362" s="137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37"/>
      <c r="AU362" s="137"/>
      <c r="AV362" s="137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53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34"/>
      <c r="DI362" s="14"/>
    </row>
    <row r="363" spans="2:113" ht="15.75" customHeight="1">
      <c r="B363" s="15"/>
      <c r="C363" s="14"/>
      <c r="D363" s="54"/>
      <c r="E363" s="14"/>
      <c r="F363" s="14"/>
      <c r="G363" s="14"/>
      <c r="H363" s="14"/>
      <c r="I363" s="14"/>
      <c r="J363" s="135"/>
      <c r="K363" s="15"/>
      <c r="L363" s="15"/>
      <c r="M363" s="15"/>
      <c r="N363" s="15"/>
      <c r="O363" s="136"/>
      <c r="P363" s="15"/>
      <c r="Q363" s="15"/>
      <c r="R363" s="15"/>
      <c r="S363" s="15"/>
      <c r="T363" s="15"/>
      <c r="U363" s="137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37"/>
      <c r="AU363" s="137"/>
      <c r="AV363" s="137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53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34"/>
      <c r="DI363" s="14"/>
    </row>
    <row r="364" spans="2:113" ht="15.75" customHeight="1">
      <c r="B364" s="15"/>
      <c r="C364" s="14"/>
      <c r="D364" s="54"/>
      <c r="E364" s="14"/>
      <c r="F364" s="14"/>
      <c r="G364" s="14"/>
      <c r="H364" s="14"/>
      <c r="I364" s="14"/>
      <c r="J364" s="135"/>
      <c r="K364" s="15"/>
      <c r="L364" s="15"/>
      <c r="M364" s="15"/>
      <c r="N364" s="15"/>
      <c r="O364" s="136"/>
      <c r="P364" s="15"/>
      <c r="Q364" s="15"/>
      <c r="R364" s="15"/>
      <c r="S364" s="15"/>
      <c r="T364" s="15"/>
      <c r="U364" s="137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37"/>
      <c r="AU364" s="137"/>
      <c r="AV364" s="137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53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34"/>
      <c r="DI364" s="14"/>
    </row>
    <row r="365" spans="2:113" ht="15.75" customHeight="1">
      <c r="B365" s="15"/>
      <c r="C365" s="14"/>
      <c r="D365" s="54"/>
      <c r="E365" s="14"/>
      <c r="F365" s="14"/>
      <c r="G365" s="14"/>
      <c r="H365" s="14"/>
      <c r="I365" s="14"/>
      <c r="J365" s="135"/>
      <c r="K365" s="15"/>
      <c r="L365" s="15"/>
      <c r="M365" s="15"/>
      <c r="N365" s="15"/>
      <c r="O365" s="136"/>
      <c r="P365" s="15"/>
      <c r="Q365" s="15"/>
      <c r="R365" s="15"/>
      <c r="S365" s="15"/>
      <c r="T365" s="15"/>
      <c r="U365" s="137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37"/>
      <c r="AU365" s="137"/>
      <c r="AV365" s="137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53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34"/>
      <c r="DI365" s="14"/>
    </row>
    <row r="366" spans="2:113" ht="15.75" customHeight="1">
      <c r="B366" s="15"/>
      <c r="C366" s="14"/>
      <c r="D366" s="54"/>
      <c r="E366" s="14"/>
      <c r="F366" s="14"/>
      <c r="G366" s="14"/>
      <c r="H366" s="14"/>
      <c r="I366" s="14"/>
      <c r="J366" s="135"/>
      <c r="K366" s="15"/>
      <c r="L366" s="15"/>
      <c r="M366" s="15"/>
      <c r="N366" s="15"/>
      <c r="O366" s="136"/>
      <c r="P366" s="15"/>
      <c r="Q366" s="15"/>
      <c r="R366" s="15"/>
      <c r="S366" s="15"/>
      <c r="T366" s="15"/>
      <c r="U366" s="137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37"/>
      <c r="AU366" s="137"/>
      <c r="AV366" s="137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53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34"/>
      <c r="DI366" s="14"/>
    </row>
    <row r="367" spans="2:113" ht="15.75" customHeight="1">
      <c r="B367" s="15"/>
      <c r="C367" s="14"/>
      <c r="D367" s="54"/>
      <c r="E367" s="14"/>
      <c r="F367" s="14"/>
      <c r="G367" s="14"/>
      <c r="H367" s="14"/>
      <c r="I367" s="14"/>
      <c r="J367" s="135"/>
      <c r="K367" s="15"/>
      <c r="L367" s="15"/>
      <c r="M367" s="15"/>
      <c r="N367" s="15"/>
      <c r="O367" s="136"/>
      <c r="P367" s="15"/>
      <c r="Q367" s="15"/>
      <c r="R367" s="15"/>
      <c r="S367" s="15"/>
      <c r="T367" s="15"/>
      <c r="U367" s="137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37"/>
      <c r="AU367" s="137"/>
      <c r="AV367" s="137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53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34"/>
      <c r="DI367" s="14"/>
    </row>
    <row r="368" spans="2:113" ht="15.75" customHeight="1">
      <c r="B368" s="15"/>
      <c r="C368" s="14"/>
      <c r="D368" s="54"/>
      <c r="E368" s="14"/>
      <c r="F368" s="14"/>
      <c r="G368" s="14"/>
      <c r="H368" s="14"/>
      <c r="I368" s="14"/>
      <c r="J368" s="135"/>
      <c r="K368" s="15"/>
      <c r="L368" s="15"/>
      <c r="M368" s="15"/>
      <c r="N368" s="15"/>
      <c r="O368" s="136"/>
      <c r="P368" s="15"/>
      <c r="Q368" s="15"/>
      <c r="R368" s="15"/>
      <c r="S368" s="15"/>
      <c r="T368" s="15"/>
      <c r="U368" s="137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37"/>
      <c r="AU368" s="137"/>
      <c r="AV368" s="137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53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34"/>
      <c r="DI368" s="14"/>
    </row>
    <row r="369" spans="2:113" ht="15.75" customHeight="1">
      <c r="B369" s="15"/>
      <c r="C369" s="14"/>
      <c r="D369" s="54"/>
      <c r="E369" s="14"/>
      <c r="F369" s="14"/>
      <c r="G369" s="14"/>
      <c r="H369" s="14"/>
      <c r="I369" s="14"/>
      <c r="J369" s="135"/>
      <c r="K369" s="15"/>
      <c r="L369" s="15"/>
      <c r="M369" s="15"/>
      <c r="N369" s="15"/>
      <c r="O369" s="136"/>
      <c r="P369" s="15"/>
      <c r="Q369" s="15"/>
      <c r="R369" s="15"/>
      <c r="S369" s="15"/>
      <c r="T369" s="15"/>
      <c r="U369" s="137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37"/>
      <c r="AU369" s="137"/>
      <c r="AV369" s="137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53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34"/>
      <c r="DI369" s="14"/>
    </row>
    <row r="370" spans="2:113" ht="15.75" customHeight="1">
      <c r="B370" s="15"/>
      <c r="C370" s="14"/>
      <c r="D370" s="54"/>
      <c r="E370" s="14"/>
      <c r="F370" s="14"/>
      <c r="G370" s="14"/>
      <c r="H370" s="14"/>
      <c r="I370" s="14"/>
      <c r="J370" s="135"/>
      <c r="K370" s="15"/>
      <c r="L370" s="15"/>
      <c r="M370" s="15"/>
      <c r="N370" s="15"/>
      <c r="O370" s="136"/>
      <c r="P370" s="15"/>
      <c r="Q370" s="15"/>
      <c r="R370" s="15"/>
      <c r="S370" s="15"/>
      <c r="T370" s="15"/>
      <c r="U370" s="137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37"/>
      <c r="AU370" s="137"/>
      <c r="AV370" s="137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53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34"/>
      <c r="DI370" s="14"/>
    </row>
    <row r="371" spans="2:113" ht="15.75" customHeight="1">
      <c r="B371" s="15"/>
      <c r="C371" s="14"/>
      <c r="D371" s="54"/>
      <c r="E371" s="14"/>
      <c r="F371" s="14"/>
      <c r="G371" s="14"/>
      <c r="H371" s="14"/>
      <c r="I371" s="14"/>
      <c r="J371" s="135"/>
      <c r="K371" s="15"/>
      <c r="L371" s="15"/>
      <c r="M371" s="15"/>
      <c r="N371" s="15"/>
      <c r="O371" s="136"/>
      <c r="P371" s="15"/>
      <c r="Q371" s="15"/>
      <c r="R371" s="15"/>
      <c r="S371" s="15"/>
      <c r="T371" s="15"/>
      <c r="U371" s="137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37"/>
      <c r="AU371" s="137"/>
      <c r="AV371" s="137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53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34"/>
      <c r="DI371" s="14"/>
    </row>
    <row r="372" spans="2:113" ht="15.75" customHeight="1">
      <c r="B372" s="15"/>
      <c r="C372" s="14"/>
      <c r="D372" s="54"/>
      <c r="E372" s="14"/>
      <c r="F372" s="14"/>
      <c r="G372" s="14"/>
      <c r="H372" s="14"/>
      <c r="I372" s="14"/>
      <c r="J372" s="135"/>
      <c r="K372" s="15"/>
      <c r="L372" s="15"/>
      <c r="M372" s="15"/>
      <c r="N372" s="15"/>
      <c r="O372" s="136"/>
      <c r="P372" s="15"/>
      <c r="Q372" s="15"/>
      <c r="R372" s="15"/>
      <c r="S372" s="15"/>
      <c r="T372" s="15"/>
      <c r="U372" s="137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37"/>
      <c r="AU372" s="137"/>
      <c r="AV372" s="137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53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34"/>
      <c r="DI372" s="14"/>
    </row>
    <row r="373" spans="2:113" ht="15.75" customHeight="1">
      <c r="B373" s="15"/>
      <c r="C373" s="14"/>
      <c r="D373" s="54"/>
      <c r="E373" s="14"/>
      <c r="F373" s="14"/>
      <c r="G373" s="14"/>
      <c r="H373" s="14"/>
      <c r="I373" s="14"/>
      <c r="J373" s="135"/>
      <c r="K373" s="15"/>
      <c r="L373" s="15"/>
      <c r="M373" s="15"/>
      <c r="N373" s="15"/>
      <c r="O373" s="136"/>
      <c r="P373" s="15"/>
      <c r="Q373" s="15"/>
      <c r="R373" s="15"/>
      <c r="S373" s="15"/>
      <c r="T373" s="15"/>
      <c r="U373" s="137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37"/>
      <c r="AU373" s="137"/>
      <c r="AV373" s="137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53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34"/>
      <c r="DI373" s="14"/>
    </row>
    <row r="374" spans="2:113" ht="15.75" customHeight="1">
      <c r="B374" s="15"/>
      <c r="C374" s="14"/>
      <c r="D374" s="54"/>
      <c r="E374" s="14"/>
      <c r="F374" s="14"/>
      <c r="G374" s="14"/>
      <c r="H374" s="14"/>
      <c r="I374" s="14"/>
      <c r="J374" s="135"/>
      <c r="K374" s="15"/>
      <c r="L374" s="15"/>
      <c r="M374" s="15"/>
      <c r="N374" s="15"/>
      <c r="O374" s="136"/>
      <c r="P374" s="15"/>
      <c r="Q374" s="15"/>
      <c r="R374" s="15"/>
      <c r="S374" s="15"/>
      <c r="T374" s="15"/>
      <c r="U374" s="137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37"/>
      <c r="AU374" s="137"/>
      <c r="AV374" s="137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53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34"/>
      <c r="DI374" s="14"/>
    </row>
    <row r="375" spans="2:113" ht="15.75" customHeight="1">
      <c r="B375" s="15"/>
      <c r="C375" s="14"/>
      <c r="D375" s="54"/>
      <c r="E375" s="14"/>
      <c r="F375" s="14"/>
      <c r="G375" s="14"/>
      <c r="H375" s="14"/>
      <c r="I375" s="14"/>
      <c r="J375" s="135"/>
      <c r="K375" s="15"/>
      <c r="L375" s="15"/>
      <c r="M375" s="15"/>
      <c r="N375" s="15"/>
      <c r="O375" s="136"/>
      <c r="P375" s="15"/>
      <c r="Q375" s="15"/>
      <c r="R375" s="15"/>
      <c r="S375" s="15"/>
      <c r="T375" s="15"/>
      <c r="U375" s="137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37"/>
      <c r="AU375" s="137"/>
      <c r="AV375" s="137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53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34"/>
      <c r="DI375" s="14"/>
    </row>
    <row r="376" spans="2:113" ht="15.75" customHeight="1">
      <c r="B376" s="15"/>
      <c r="C376" s="14"/>
      <c r="D376" s="54"/>
      <c r="E376" s="14"/>
      <c r="F376" s="14"/>
      <c r="G376" s="14"/>
      <c r="H376" s="14"/>
      <c r="I376" s="14"/>
      <c r="J376" s="135"/>
      <c r="K376" s="15"/>
      <c r="L376" s="15"/>
      <c r="M376" s="15"/>
      <c r="N376" s="15"/>
      <c r="O376" s="136"/>
      <c r="P376" s="15"/>
      <c r="Q376" s="15"/>
      <c r="R376" s="15"/>
      <c r="S376" s="15"/>
      <c r="T376" s="15"/>
      <c r="U376" s="137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37"/>
      <c r="AU376" s="137"/>
      <c r="AV376" s="137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53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34"/>
      <c r="DI376" s="14"/>
    </row>
    <row r="377" spans="2:113" ht="15.75" customHeight="1">
      <c r="B377" s="15"/>
      <c r="C377" s="14"/>
      <c r="D377" s="54"/>
      <c r="E377" s="14"/>
      <c r="F377" s="14"/>
      <c r="G377" s="14"/>
      <c r="H377" s="14"/>
      <c r="I377" s="14"/>
      <c r="J377" s="135"/>
      <c r="K377" s="15"/>
      <c r="L377" s="15"/>
      <c r="M377" s="15"/>
      <c r="N377" s="15"/>
      <c r="O377" s="136"/>
      <c r="P377" s="15"/>
      <c r="Q377" s="15"/>
      <c r="R377" s="15"/>
      <c r="S377" s="15"/>
      <c r="T377" s="15"/>
      <c r="U377" s="137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37"/>
      <c r="AU377" s="137"/>
      <c r="AV377" s="137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53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34"/>
      <c r="DI377" s="14"/>
    </row>
    <row r="378" spans="2:113" ht="15.75" customHeight="1">
      <c r="B378" s="15"/>
      <c r="C378" s="14"/>
      <c r="D378" s="54"/>
      <c r="E378" s="14"/>
      <c r="F378" s="14"/>
      <c r="G378" s="14"/>
      <c r="H378" s="14"/>
      <c r="I378" s="14"/>
      <c r="J378" s="135"/>
      <c r="K378" s="15"/>
      <c r="L378" s="15"/>
      <c r="M378" s="15"/>
      <c r="N378" s="15"/>
      <c r="O378" s="136"/>
      <c r="P378" s="15"/>
      <c r="Q378" s="15"/>
      <c r="R378" s="15"/>
      <c r="S378" s="15"/>
      <c r="T378" s="15"/>
      <c r="U378" s="137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37"/>
      <c r="AU378" s="137"/>
      <c r="AV378" s="137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53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34"/>
      <c r="DI378" s="14"/>
    </row>
    <row r="379" spans="2:113" ht="15.75" customHeight="1">
      <c r="B379" s="15"/>
      <c r="C379" s="14"/>
      <c r="D379" s="54"/>
      <c r="E379" s="14"/>
      <c r="F379" s="14"/>
      <c r="G379" s="14"/>
      <c r="H379" s="14"/>
      <c r="I379" s="14"/>
      <c r="J379" s="135"/>
      <c r="K379" s="15"/>
      <c r="L379" s="15"/>
      <c r="M379" s="15"/>
      <c r="N379" s="15"/>
      <c r="O379" s="136"/>
      <c r="P379" s="15"/>
      <c r="Q379" s="15"/>
      <c r="R379" s="15"/>
      <c r="S379" s="15"/>
      <c r="T379" s="15"/>
      <c r="U379" s="137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37"/>
      <c r="AU379" s="137"/>
      <c r="AV379" s="137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53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34"/>
      <c r="DI379" s="14"/>
    </row>
    <row r="380" spans="2:113" ht="15.75" customHeight="1">
      <c r="B380" s="15"/>
      <c r="C380" s="14"/>
      <c r="D380" s="54"/>
      <c r="E380" s="14"/>
      <c r="F380" s="14"/>
      <c r="G380" s="14"/>
      <c r="H380" s="14"/>
      <c r="I380" s="14"/>
      <c r="J380" s="135"/>
      <c r="K380" s="15"/>
      <c r="L380" s="15"/>
      <c r="M380" s="15"/>
      <c r="N380" s="15"/>
      <c r="O380" s="136"/>
      <c r="P380" s="15"/>
      <c r="Q380" s="15"/>
      <c r="R380" s="15"/>
      <c r="S380" s="15"/>
      <c r="T380" s="15"/>
      <c r="U380" s="137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37"/>
      <c r="AU380" s="137"/>
      <c r="AV380" s="137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53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34"/>
      <c r="DI380" s="14"/>
    </row>
    <row r="381" spans="2:113" ht="15.75" customHeight="1">
      <c r="B381" s="15"/>
      <c r="C381" s="14"/>
      <c r="D381" s="54"/>
      <c r="E381" s="14"/>
      <c r="F381" s="14"/>
      <c r="G381" s="14"/>
      <c r="H381" s="14"/>
      <c r="I381" s="14"/>
      <c r="J381" s="135"/>
      <c r="K381" s="15"/>
      <c r="L381" s="15"/>
      <c r="M381" s="15"/>
      <c r="N381" s="15"/>
      <c r="O381" s="136"/>
      <c r="P381" s="15"/>
      <c r="Q381" s="15"/>
      <c r="R381" s="15"/>
      <c r="S381" s="15"/>
      <c r="T381" s="15"/>
      <c r="U381" s="137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37"/>
      <c r="AU381" s="137"/>
      <c r="AV381" s="137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53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34"/>
      <c r="DI381" s="14"/>
    </row>
    <row r="382" spans="2:113" ht="15.75" customHeight="1">
      <c r="B382" s="15"/>
      <c r="C382" s="14"/>
      <c r="D382" s="54"/>
      <c r="E382" s="14"/>
      <c r="F382" s="14"/>
      <c r="G382" s="14"/>
      <c r="H382" s="14"/>
      <c r="I382" s="14"/>
      <c r="J382" s="135"/>
      <c r="K382" s="15"/>
      <c r="L382" s="15"/>
      <c r="M382" s="15"/>
      <c r="N382" s="15"/>
      <c r="O382" s="136"/>
      <c r="P382" s="15"/>
      <c r="Q382" s="15"/>
      <c r="R382" s="15"/>
      <c r="S382" s="15"/>
      <c r="T382" s="15"/>
      <c r="U382" s="137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37"/>
      <c r="AU382" s="137"/>
      <c r="AV382" s="137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53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34"/>
      <c r="DI382" s="14"/>
    </row>
    <row r="383" spans="2:113" ht="15.75" customHeight="1">
      <c r="B383" s="15"/>
      <c r="C383" s="14"/>
      <c r="D383" s="54"/>
      <c r="E383" s="14"/>
      <c r="F383" s="14"/>
      <c r="G383" s="14"/>
      <c r="H383" s="14"/>
      <c r="I383" s="14"/>
      <c r="J383" s="135"/>
      <c r="K383" s="15"/>
      <c r="L383" s="15"/>
      <c r="M383" s="15"/>
      <c r="N383" s="15"/>
      <c r="O383" s="136"/>
      <c r="P383" s="15"/>
      <c r="Q383" s="15"/>
      <c r="R383" s="15"/>
      <c r="S383" s="15"/>
      <c r="T383" s="15"/>
      <c r="U383" s="137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37"/>
      <c r="AU383" s="137"/>
      <c r="AV383" s="137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53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34"/>
      <c r="DI383" s="14"/>
    </row>
    <row r="384" spans="2:113" ht="15.75" customHeight="1">
      <c r="B384" s="15"/>
      <c r="C384" s="14"/>
      <c r="D384" s="54"/>
      <c r="E384" s="14"/>
      <c r="F384" s="14"/>
      <c r="G384" s="14"/>
      <c r="H384" s="14"/>
      <c r="I384" s="14"/>
      <c r="J384" s="135"/>
      <c r="K384" s="15"/>
      <c r="L384" s="15"/>
      <c r="M384" s="15"/>
      <c r="N384" s="15"/>
      <c r="O384" s="136"/>
      <c r="P384" s="15"/>
      <c r="Q384" s="15"/>
      <c r="R384" s="15"/>
      <c r="S384" s="15"/>
      <c r="T384" s="15"/>
      <c r="U384" s="137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37"/>
      <c r="AU384" s="137"/>
      <c r="AV384" s="137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53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34"/>
      <c r="DI384" s="14"/>
    </row>
    <row r="385" spans="2:113" ht="15.75" customHeight="1">
      <c r="B385" s="15"/>
      <c r="C385" s="14"/>
      <c r="D385" s="54"/>
      <c r="E385" s="14"/>
      <c r="F385" s="14"/>
      <c r="G385" s="14"/>
      <c r="H385" s="14"/>
      <c r="I385" s="14"/>
      <c r="J385" s="135"/>
      <c r="K385" s="15"/>
      <c r="L385" s="15"/>
      <c r="M385" s="15"/>
      <c r="N385" s="15"/>
      <c r="O385" s="136"/>
      <c r="P385" s="15"/>
      <c r="Q385" s="15"/>
      <c r="R385" s="15"/>
      <c r="S385" s="15"/>
      <c r="T385" s="15"/>
      <c r="U385" s="137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37"/>
      <c r="AU385" s="137"/>
      <c r="AV385" s="137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53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34"/>
      <c r="DI385" s="14"/>
    </row>
    <row r="386" spans="2:113" ht="15.75" customHeight="1">
      <c r="B386" s="15"/>
      <c r="C386" s="14"/>
      <c r="D386" s="54"/>
      <c r="E386" s="14"/>
      <c r="F386" s="14"/>
      <c r="G386" s="14"/>
      <c r="H386" s="14"/>
      <c r="I386" s="14"/>
      <c r="J386" s="135"/>
      <c r="K386" s="15"/>
      <c r="L386" s="15"/>
      <c r="M386" s="15"/>
      <c r="N386" s="15"/>
      <c r="O386" s="136"/>
      <c r="P386" s="15"/>
      <c r="Q386" s="15"/>
      <c r="R386" s="15"/>
      <c r="S386" s="15"/>
      <c r="T386" s="15"/>
      <c r="U386" s="137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37"/>
      <c r="AU386" s="137"/>
      <c r="AV386" s="137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53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34"/>
      <c r="DI386" s="14"/>
    </row>
    <row r="387" spans="2:113" ht="15.75" customHeight="1">
      <c r="B387" s="15"/>
      <c r="C387" s="14"/>
      <c r="D387" s="54"/>
      <c r="E387" s="14"/>
      <c r="F387" s="14"/>
      <c r="G387" s="14"/>
      <c r="H387" s="14"/>
      <c r="I387" s="14"/>
      <c r="J387" s="135"/>
      <c r="K387" s="15"/>
      <c r="L387" s="15"/>
      <c r="M387" s="15"/>
      <c r="N387" s="15"/>
      <c r="O387" s="136"/>
      <c r="P387" s="15"/>
      <c r="Q387" s="15"/>
      <c r="R387" s="15"/>
      <c r="S387" s="15"/>
      <c r="T387" s="15"/>
      <c r="U387" s="137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37"/>
      <c r="AU387" s="137"/>
      <c r="AV387" s="137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53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34"/>
      <c r="DI387" s="14"/>
    </row>
    <row r="388" spans="2:113" ht="15.75" customHeight="1">
      <c r="B388" s="15"/>
      <c r="C388" s="14"/>
      <c r="D388" s="54"/>
      <c r="E388" s="14"/>
      <c r="F388" s="14"/>
      <c r="G388" s="14"/>
      <c r="H388" s="14"/>
      <c r="I388" s="14"/>
      <c r="J388" s="135"/>
      <c r="K388" s="15"/>
      <c r="L388" s="15"/>
      <c r="M388" s="15"/>
      <c r="N388" s="15"/>
      <c r="O388" s="136"/>
      <c r="P388" s="15"/>
      <c r="Q388" s="15"/>
      <c r="R388" s="15"/>
      <c r="S388" s="15"/>
      <c r="T388" s="15"/>
      <c r="U388" s="137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37"/>
      <c r="AU388" s="137"/>
      <c r="AV388" s="137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53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34"/>
      <c r="DI388" s="14"/>
    </row>
    <row r="389" spans="2:113" ht="15.75" customHeight="1">
      <c r="B389" s="15"/>
      <c r="C389" s="14"/>
      <c r="D389" s="54"/>
      <c r="E389" s="14"/>
      <c r="F389" s="14"/>
      <c r="G389" s="14"/>
      <c r="H389" s="14"/>
      <c r="I389" s="14"/>
      <c r="J389" s="135"/>
      <c r="K389" s="15"/>
      <c r="L389" s="15"/>
      <c r="M389" s="15"/>
      <c r="N389" s="15"/>
      <c r="O389" s="136"/>
      <c r="P389" s="15"/>
      <c r="Q389" s="15"/>
      <c r="R389" s="15"/>
      <c r="S389" s="15"/>
      <c r="T389" s="15"/>
      <c r="U389" s="137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37"/>
      <c r="AU389" s="137"/>
      <c r="AV389" s="137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53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34"/>
      <c r="DI389" s="14"/>
    </row>
    <row r="390" spans="2:113" ht="15.75" customHeight="1">
      <c r="B390" s="15"/>
      <c r="C390" s="14"/>
      <c r="D390" s="54"/>
      <c r="E390" s="14"/>
      <c r="F390" s="14"/>
      <c r="G390" s="14"/>
      <c r="H390" s="14"/>
      <c r="I390" s="14"/>
      <c r="J390" s="135"/>
      <c r="K390" s="15"/>
      <c r="L390" s="15"/>
      <c r="M390" s="15"/>
      <c r="N390" s="15"/>
      <c r="O390" s="136"/>
      <c r="P390" s="15"/>
      <c r="Q390" s="15"/>
      <c r="R390" s="15"/>
      <c r="S390" s="15"/>
      <c r="T390" s="15"/>
      <c r="U390" s="137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37"/>
      <c r="AU390" s="137"/>
      <c r="AV390" s="137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53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34"/>
      <c r="DI390" s="14"/>
    </row>
    <row r="391" spans="2:113" ht="15.75" customHeight="1">
      <c r="B391" s="15"/>
      <c r="C391" s="14"/>
      <c r="D391" s="54"/>
      <c r="E391" s="14"/>
      <c r="F391" s="14"/>
      <c r="G391" s="14"/>
      <c r="H391" s="14"/>
      <c r="I391" s="14"/>
      <c r="J391" s="135"/>
      <c r="K391" s="15"/>
      <c r="L391" s="15"/>
      <c r="M391" s="15"/>
      <c r="N391" s="15"/>
      <c r="O391" s="136"/>
      <c r="P391" s="15"/>
      <c r="Q391" s="15"/>
      <c r="R391" s="15"/>
      <c r="S391" s="15"/>
      <c r="T391" s="15"/>
      <c r="U391" s="137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37"/>
      <c r="AU391" s="137"/>
      <c r="AV391" s="137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53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34"/>
      <c r="DI391" s="14"/>
    </row>
    <row r="392" spans="2:113" ht="15.75" customHeight="1">
      <c r="B392" s="15"/>
      <c r="C392" s="14"/>
      <c r="D392" s="54"/>
      <c r="E392" s="14"/>
      <c r="F392" s="14"/>
      <c r="G392" s="14"/>
      <c r="H392" s="14"/>
      <c r="I392" s="14"/>
      <c r="J392" s="135"/>
      <c r="K392" s="15"/>
      <c r="L392" s="15"/>
      <c r="M392" s="15"/>
      <c r="N392" s="15"/>
      <c r="O392" s="136"/>
      <c r="P392" s="15"/>
      <c r="Q392" s="15"/>
      <c r="R392" s="15"/>
      <c r="S392" s="15"/>
      <c r="T392" s="15"/>
      <c r="U392" s="137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37"/>
      <c r="AU392" s="137"/>
      <c r="AV392" s="137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53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34"/>
      <c r="DI392" s="14"/>
    </row>
    <row r="393" spans="2:113" ht="15.75" customHeight="1">
      <c r="B393" s="15"/>
      <c r="C393" s="14"/>
      <c r="D393" s="54"/>
      <c r="E393" s="14"/>
      <c r="F393" s="14"/>
      <c r="G393" s="14"/>
      <c r="H393" s="14"/>
      <c r="I393" s="14"/>
      <c r="J393" s="135"/>
      <c r="K393" s="15"/>
      <c r="L393" s="15"/>
      <c r="M393" s="15"/>
      <c r="N393" s="15"/>
      <c r="O393" s="136"/>
      <c r="P393" s="15"/>
      <c r="Q393" s="15"/>
      <c r="R393" s="15"/>
      <c r="S393" s="15"/>
      <c r="T393" s="15"/>
      <c r="U393" s="137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37"/>
      <c r="AU393" s="137"/>
      <c r="AV393" s="137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53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34"/>
      <c r="DI393" s="14"/>
    </row>
    <row r="394" spans="2:113" ht="15.75" customHeight="1">
      <c r="B394" s="15"/>
      <c r="C394" s="14"/>
      <c r="D394" s="54"/>
      <c r="E394" s="14"/>
      <c r="F394" s="14"/>
      <c r="G394" s="14"/>
      <c r="H394" s="14"/>
      <c r="I394" s="14"/>
      <c r="J394" s="135"/>
      <c r="K394" s="15"/>
      <c r="L394" s="15"/>
      <c r="M394" s="15"/>
      <c r="N394" s="15"/>
      <c r="O394" s="136"/>
      <c r="P394" s="15"/>
      <c r="Q394" s="15"/>
      <c r="R394" s="15"/>
      <c r="S394" s="15"/>
      <c r="T394" s="15"/>
      <c r="U394" s="137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37"/>
      <c r="AU394" s="137"/>
      <c r="AV394" s="137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53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34"/>
      <c r="DI394" s="14"/>
    </row>
    <row r="395" spans="2:113" ht="15.75" customHeight="1">
      <c r="B395" s="15"/>
      <c r="C395" s="14"/>
      <c r="D395" s="54"/>
      <c r="E395" s="14"/>
      <c r="F395" s="14"/>
      <c r="G395" s="14"/>
      <c r="H395" s="14"/>
      <c r="I395" s="14"/>
      <c r="J395" s="135"/>
      <c r="K395" s="15"/>
      <c r="L395" s="15"/>
      <c r="M395" s="15"/>
      <c r="N395" s="15"/>
      <c r="O395" s="136"/>
      <c r="P395" s="15"/>
      <c r="Q395" s="15"/>
      <c r="R395" s="15"/>
      <c r="S395" s="15"/>
      <c r="T395" s="15"/>
      <c r="U395" s="137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37"/>
      <c r="AU395" s="137"/>
      <c r="AV395" s="137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53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34"/>
      <c r="DI395" s="14"/>
    </row>
    <row r="396" spans="2:113" ht="15.75" customHeight="1">
      <c r="B396" s="15"/>
      <c r="C396" s="14"/>
      <c r="D396" s="54"/>
      <c r="E396" s="14"/>
      <c r="F396" s="14"/>
      <c r="G396" s="14"/>
      <c r="H396" s="14"/>
      <c r="I396" s="14"/>
      <c r="J396" s="135"/>
      <c r="K396" s="15"/>
      <c r="L396" s="15"/>
      <c r="M396" s="15"/>
      <c r="N396" s="15"/>
      <c r="O396" s="136"/>
      <c r="P396" s="15"/>
      <c r="Q396" s="15"/>
      <c r="R396" s="15"/>
      <c r="S396" s="15"/>
      <c r="T396" s="15"/>
      <c r="U396" s="137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37"/>
      <c r="AU396" s="137"/>
      <c r="AV396" s="137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53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34"/>
      <c r="DI396" s="14"/>
    </row>
    <row r="397" spans="2:113" ht="15.75" customHeight="1">
      <c r="B397" s="15"/>
      <c r="C397" s="14"/>
      <c r="D397" s="54"/>
      <c r="E397" s="14"/>
      <c r="F397" s="14"/>
      <c r="G397" s="14"/>
      <c r="H397" s="14"/>
      <c r="I397" s="14"/>
      <c r="J397" s="135"/>
      <c r="K397" s="15"/>
      <c r="L397" s="15"/>
      <c r="M397" s="15"/>
      <c r="N397" s="15"/>
      <c r="O397" s="136"/>
      <c r="P397" s="15"/>
      <c r="Q397" s="15"/>
      <c r="R397" s="15"/>
      <c r="S397" s="15"/>
      <c r="T397" s="15"/>
      <c r="U397" s="137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37"/>
      <c r="AU397" s="137"/>
      <c r="AV397" s="137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53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34"/>
      <c r="DI397" s="14"/>
    </row>
    <row r="398" spans="2:113" ht="15.75" customHeight="1">
      <c r="B398" s="15"/>
      <c r="C398" s="14"/>
      <c r="D398" s="54"/>
      <c r="E398" s="14"/>
      <c r="F398" s="14"/>
      <c r="G398" s="14"/>
      <c r="H398" s="14"/>
      <c r="I398" s="14"/>
      <c r="J398" s="135"/>
      <c r="K398" s="15"/>
      <c r="L398" s="15"/>
      <c r="M398" s="15"/>
      <c r="N398" s="15"/>
      <c r="O398" s="136"/>
      <c r="P398" s="15"/>
      <c r="Q398" s="15"/>
      <c r="R398" s="15"/>
      <c r="S398" s="15"/>
      <c r="T398" s="15"/>
      <c r="U398" s="137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37"/>
      <c r="AU398" s="137"/>
      <c r="AV398" s="137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53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34"/>
      <c r="DI398" s="14"/>
    </row>
    <row r="399" spans="2:113" ht="15.75" customHeight="1">
      <c r="B399" s="15"/>
      <c r="C399" s="14"/>
      <c r="D399" s="54"/>
      <c r="E399" s="14"/>
      <c r="F399" s="14"/>
      <c r="G399" s="14"/>
      <c r="H399" s="14"/>
      <c r="I399" s="14"/>
      <c r="J399" s="135"/>
      <c r="K399" s="15"/>
      <c r="L399" s="15"/>
      <c r="M399" s="15"/>
      <c r="N399" s="15"/>
      <c r="O399" s="136"/>
      <c r="P399" s="15"/>
      <c r="Q399" s="15"/>
      <c r="R399" s="15"/>
      <c r="S399" s="15"/>
      <c r="T399" s="15"/>
      <c r="U399" s="137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37"/>
      <c r="AU399" s="137"/>
      <c r="AV399" s="137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53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34"/>
      <c r="DI399" s="14"/>
    </row>
    <row r="400" spans="2:113" ht="15.75" customHeight="1">
      <c r="B400" s="15"/>
      <c r="C400" s="14"/>
      <c r="D400" s="54"/>
      <c r="E400" s="14"/>
      <c r="F400" s="14"/>
      <c r="G400" s="14"/>
      <c r="H400" s="14"/>
      <c r="I400" s="14"/>
      <c r="J400" s="135"/>
      <c r="K400" s="15"/>
      <c r="L400" s="15"/>
      <c r="M400" s="15"/>
      <c r="N400" s="15"/>
      <c r="O400" s="136"/>
      <c r="P400" s="15"/>
      <c r="Q400" s="15"/>
      <c r="R400" s="15"/>
      <c r="S400" s="15"/>
      <c r="T400" s="15"/>
      <c r="U400" s="137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37"/>
      <c r="AU400" s="137"/>
      <c r="AV400" s="137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53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34"/>
      <c r="DI400" s="14"/>
    </row>
    <row r="401" spans="2:113" ht="15.75" customHeight="1">
      <c r="B401" s="15"/>
      <c r="C401" s="14"/>
      <c r="D401" s="54"/>
      <c r="E401" s="14"/>
      <c r="F401" s="14"/>
      <c r="G401" s="14"/>
      <c r="H401" s="14"/>
      <c r="I401" s="14"/>
      <c r="J401" s="135"/>
      <c r="K401" s="15"/>
      <c r="L401" s="15"/>
      <c r="M401" s="15"/>
      <c r="N401" s="15"/>
      <c r="O401" s="136"/>
      <c r="P401" s="15"/>
      <c r="Q401" s="15"/>
      <c r="R401" s="15"/>
      <c r="S401" s="15"/>
      <c r="T401" s="15"/>
      <c r="U401" s="137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37"/>
      <c r="AU401" s="137"/>
      <c r="AV401" s="137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53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34"/>
      <c r="DI401" s="14"/>
    </row>
    <row r="402" spans="2:113" ht="15.75" customHeight="1">
      <c r="B402" s="15"/>
      <c r="C402" s="14"/>
      <c r="D402" s="54"/>
      <c r="E402" s="14"/>
      <c r="F402" s="14"/>
      <c r="G402" s="14"/>
      <c r="H402" s="14"/>
      <c r="I402" s="14"/>
      <c r="J402" s="135"/>
      <c r="K402" s="15"/>
      <c r="L402" s="15"/>
      <c r="M402" s="15"/>
      <c r="N402" s="15"/>
      <c r="O402" s="136"/>
      <c r="P402" s="15"/>
      <c r="Q402" s="15"/>
      <c r="R402" s="15"/>
      <c r="S402" s="15"/>
      <c r="T402" s="15"/>
      <c r="U402" s="137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37"/>
      <c r="AU402" s="137"/>
      <c r="AV402" s="137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53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34"/>
      <c r="DI402" s="14"/>
    </row>
    <row r="403" spans="2:113" ht="15.75" customHeight="1">
      <c r="B403" s="15"/>
      <c r="C403" s="14"/>
      <c r="D403" s="54"/>
      <c r="E403" s="14"/>
      <c r="F403" s="14"/>
      <c r="G403" s="14"/>
      <c r="H403" s="14"/>
      <c r="I403" s="14"/>
      <c r="J403" s="135"/>
      <c r="K403" s="15"/>
      <c r="L403" s="15"/>
      <c r="M403" s="15"/>
      <c r="N403" s="15"/>
      <c r="O403" s="136"/>
      <c r="P403" s="15"/>
      <c r="Q403" s="15"/>
      <c r="R403" s="15"/>
      <c r="S403" s="15"/>
      <c r="T403" s="15"/>
      <c r="U403" s="137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37"/>
      <c r="AU403" s="137"/>
      <c r="AV403" s="137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53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34"/>
      <c r="DI403" s="14"/>
    </row>
    <row r="404" spans="2:113" ht="15.75" customHeight="1">
      <c r="B404" s="15"/>
      <c r="C404" s="14"/>
      <c r="D404" s="54"/>
      <c r="E404" s="14"/>
      <c r="F404" s="14"/>
      <c r="G404" s="14"/>
      <c r="H404" s="14"/>
      <c r="I404" s="14"/>
      <c r="J404" s="135"/>
      <c r="K404" s="15"/>
      <c r="L404" s="15"/>
      <c r="M404" s="15"/>
      <c r="N404" s="15"/>
      <c r="O404" s="136"/>
      <c r="P404" s="15"/>
      <c r="Q404" s="15"/>
      <c r="R404" s="15"/>
      <c r="S404" s="15"/>
      <c r="T404" s="15"/>
      <c r="U404" s="137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37"/>
      <c r="AU404" s="137"/>
      <c r="AV404" s="137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53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34"/>
      <c r="DI404" s="14"/>
    </row>
    <row r="405" spans="2:113" ht="15.75" customHeight="1">
      <c r="B405" s="15"/>
      <c r="C405" s="14"/>
      <c r="D405" s="54"/>
      <c r="E405" s="14"/>
      <c r="F405" s="14"/>
      <c r="G405" s="14"/>
      <c r="H405" s="14"/>
      <c r="I405" s="14"/>
      <c r="J405" s="135"/>
      <c r="K405" s="15"/>
      <c r="L405" s="15"/>
      <c r="M405" s="15"/>
      <c r="N405" s="15"/>
      <c r="O405" s="136"/>
      <c r="P405" s="15"/>
      <c r="Q405" s="15"/>
      <c r="R405" s="15"/>
      <c r="S405" s="15"/>
      <c r="T405" s="15"/>
      <c r="U405" s="137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37"/>
      <c r="AU405" s="137"/>
      <c r="AV405" s="137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53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34"/>
      <c r="DI405" s="14"/>
    </row>
    <row r="406" spans="2:113" ht="15.75" customHeight="1">
      <c r="B406" s="15"/>
      <c r="C406" s="14"/>
      <c r="D406" s="54"/>
      <c r="E406" s="14"/>
      <c r="F406" s="14"/>
      <c r="G406" s="14"/>
      <c r="H406" s="14"/>
      <c r="I406" s="14"/>
      <c r="J406" s="135"/>
      <c r="K406" s="15"/>
      <c r="L406" s="15"/>
      <c r="M406" s="15"/>
      <c r="N406" s="15"/>
      <c r="O406" s="136"/>
      <c r="P406" s="15"/>
      <c r="Q406" s="15"/>
      <c r="R406" s="15"/>
      <c r="S406" s="15"/>
      <c r="T406" s="15"/>
      <c r="U406" s="137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37"/>
      <c r="AU406" s="137"/>
      <c r="AV406" s="137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53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34"/>
      <c r="DI406" s="14"/>
    </row>
    <row r="407" spans="2:113" ht="15.75" customHeight="1">
      <c r="B407" s="15"/>
      <c r="C407" s="14"/>
      <c r="D407" s="54"/>
      <c r="E407" s="14"/>
      <c r="F407" s="14"/>
      <c r="G407" s="14"/>
      <c r="H407" s="14"/>
      <c r="I407" s="14"/>
      <c r="J407" s="135"/>
      <c r="K407" s="15"/>
      <c r="L407" s="15"/>
      <c r="M407" s="15"/>
      <c r="N407" s="15"/>
      <c r="O407" s="136"/>
      <c r="P407" s="15"/>
      <c r="Q407" s="15"/>
      <c r="R407" s="15"/>
      <c r="S407" s="15"/>
      <c r="T407" s="15"/>
      <c r="U407" s="137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37"/>
      <c r="AU407" s="137"/>
      <c r="AV407" s="137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53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34"/>
      <c r="DI407" s="14"/>
    </row>
    <row r="408" spans="2:113" ht="15.75" customHeight="1">
      <c r="B408" s="15"/>
      <c r="C408" s="14"/>
      <c r="D408" s="54"/>
      <c r="E408" s="14"/>
      <c r="F408" s="14"/>
      <c r="G408" s="14"/>
      <c r="H408" s="14"/>
      <c r="I408" s="14"/>
      <c r="J408" s="135"/>
      <c r="K408" s="15"/>
      <c r="L408" s="15"/>
      <c r="M408" s="15"/>
      <c r="N408" s="15"/>
      <c r="O408" s="136"/>
      <c r="P408" s="15"/>
      <c r="Q408" s="15"/>
      <c r="R408" s="15"/>
      <c r="S408" s="15"/>
      <c r="T408" s="15"/>
      <c r="U408" s="137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37"/>
      <c r="AU408" s="137"/>
      <c r="AV408" s="137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53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34"/>
      <c r="DI408" s="14"/>
    </row>
    <row r="409" spans="2:113" ht="15.75" customHeight="1">
      <c r="B409" s="15"/>
      <c r="C409" s="14"/>
      <c r="D409" s="54"/>
      <c r="E409" s="14"/>
      <c r="F409" s="14"/>
      <c r="G409" s="14"/>
      <c r="H409" s="14"/>
      <c r="I409" s="14"/>
      <c r="J409" s="135"/>
      <c r="K409" s="15"/>
      <c r="L409" s="15"/>
      <c r="M409" s="15"/>
      <c r="N409" s="15"/>
      <c r="O409" s="136"/>
      <c r="P409" s="15"/>
      <c r="Q409" s="15"/>
      <c r="R409" s="15"/>
      <c r="S409" s="15"/>
      <c r="T409" s="15"/>
      <c r="U409" s="137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37"/>
      <c r="AU409" s="137"/>
      <c r="AV409" s="137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53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34"/>
      <c r="DI409" s="14"/>
    </row>
    <row r="410" spans="2:113" ht="15.75" customHeight="1">
      <c r="B410" s="15"/>
      <c r="C410" s="14"/>
      <c r="D410" s="54"/>
      <c r="E410" s="14"/>
      <c r="F410" s="14"/>
      <c r="G410" s="14"/>
      <c r="H410" s="14"/>
      <c r="I410" s="14"/>
      <c r="J410" s="135"/>
      <c r="K410" s="15"/>
      <c r="L410" s="15"/>
      <c r="M410" s="15"/>
      <c r="N410" s="15"/>
      <c r="O410" s="136"/>
      <c r="P410" s="15"/>
      <c r="Q410" s="15"/>
      <c r="R410" s="15"/>
      <c r="S410" s="15"/>
      <c r="T410" s="15"/>
      <c r="U410" s="137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37"/>
      <c r="AU410" s="137"/>
      <c r="AV410" s="137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53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34"/>
      <c r="DI410" s="14"/>
    </row>
    <row r="411" spans="2:113" ht="15.75" customHeight="1">
      <c r="B411" s="15"/>
      <c r="C411" s="14"/>
      <c r="D411" s="54"/>
      <c r="E411" s="14"/>
      <c r="F411" s="14"/>
      <c r="G411" s="14"/>
      <c r="H411" s="14"/>
      <c r="I411" s="14"/>
      <c r="J411" s="135"/>
      <c r="K411" s="15"/>
      <c r="L411" s="15"/>
      <c r="M411" s="15"/>
      <c r="N411" s="15"/>
      <c r="O411" s="136"/>
      <c r="P411" s="15"/>
      <c r="Q411" s="15"/>
      <c r="R411" s="15"/>
      <c r="S411" s="15"/>
      <c r="T411" s="15"/>
      <c r="U411" s="137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37"/>
      <c r="AU411" s="137"/>
      <c r="AV411" s="137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53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34"/>
      <c r="DI411" s="14"/>
    </row>
    <row r="412" spans="2:113" ht="15.75" customHeight="1">
      <c r="B412" s="15"/>
      <c r="C412" s="14"/>
      <c r="D412" s="54"/>
      <c r="E412" s="14"/>
      <c r="F412" s="14"/>
      <c r="G412" s="14"/>
      <c r="H412" s="14"/>
      <c r="I412" s="14"/>
      <c r="J412" s="135"/>
      <c r="K412" s="15"/>
      <c r="L412" s="15"/>
      <c r="M412" s="15"/>
      <c r="N412" s="15"/>
      <c r="O412" s="136"/>
      <c r="P412" s="15"/>
      <c r="Q412" s="15"/>
      <c r="R412" s="15"/>
      <c r="S412" s="15"/>
      <c r="T412" s="15"/>
      <c r="U412" s="137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37"/>
      <c r="AU412" s="137"/>
      <c r="AV412" s="137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53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34"/>
      <c r="DI412" s="14"/>
    </row>
    <row r="413" spans="2:113" ht="15.75" customHeight="1">
      <c r="B413" s="15"/>
      <c r="C413" s="14"/>
      <c r="D413" s="54"/>
      <c r="E413" s="14"/>
      <c r="F413" s="14"/>
      <c r="G413" s="14"/>
      <c r="H413" s="14"/>
      <c r="I413" s="14"/>
      <c r="J413" s="135"/>
      <c r="K413" s="15"/>
      <c r="L413" s="15"/>
      <c r="M413" s="15"/>
      <c r="N413" s="15"/>
      <c r="O413" s="136"/>
      <c r="P413" s="15"/>
      <c r="Q413" s="15"/>
      <c r="R413" s="15"/>
      <c r="S413" s="15"/>
      <c r="T413" s="15"/>
      <c r="U413" s="137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37"/>
      <c r="AU413" s="137"/>
      <c r="AV413" s="137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53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34"/>
      <c r="DI413" s="14"/>
    </row>
    <row r="414" spans="2:113" ht="15.75" customHeight="1">
      <c r="B414" s="15"/>
      <c r="C414" s="14"/>
      <c r="D414" s="54"/>
      <c r="E414" s="14"/>
      <c r="F414" s="14"/>
      <c r="G414" s="14"/>
      <c r="H414" s="14"/>
      <c r="I414" s="14"/>
      <c r="J414" s="135"/>
      <c r="K414" s="15"/>
      <c r="L414" s="15"/>
      <c r="M414" s="15"/>
      <c r="N414" s="15"/>
      <c r="O414" s="136"/>
      <c r="P414" s="15"/>
      <c r="Q414" s="15"/>
      <c r="R414" s="15"/>
      <c r="S414" s="15"/>
      <c r="T414" s="15"/>
      <c r="U414" s="137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37"/>
      <c r="AU414" s="137"/>
      <c r="AV414" s="137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53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34"/>
      <c r="DI414" s="14"/>
    </row>
    <row r="415" spans="2:113" ht="15.75" customHeight="1">
      <c r="B415" s="15"/>
      <c r="C415" s="14"/>
      <c r="D415" s="54"/>
      <c r="E415" s="14"/>
      <c r="F415" s="14"/>
      <c r="G415" s="14"/>
      <c r="H415" s="14"/>
      <c r="I415" s="14"/>
      <c r="J415" s="135"/>
      <c r="K415" s="15"/>
      <c r="L415" s="15"/>
      <c r="M415" s="15"/>
      <c r="N415" s="15"/>
      <c r="O415" s="136"/>
      <c r="P415" s="15"/>
      <c r="Q415" s="15"/>
      <c r="R415" s="15"/>
      <c r="S415" s="15"/>
      <c r="T415" s="15"/>
      <c r="U415" s="137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37"/>
      <c r="AU415" s="137"/>
      <c r="AV415" s="137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53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34"/>
      <c r="DI415" s="14"/>
    </row>
    <row r="416" spans="2:113" ht="15.75" customHeight="1">
      <c r="B416" s="15"/>
      <c r="C416" s="14"/>
      <c r="D416" s="54"/>
      <c r="E416" s="14"/>
      <c r="F416" s="14"/>
      <c r="G416" s="14"/>
      <c r="H416" s="14"/>
      <c r="I416" s="14"/>
      <c r="J416" s="135"/>
      <c r="K416" s="15"/>
      <c r="L416" s="15"/>
      <c r="M416" s="15"/>
      <c r="N416" s="15"/>
      <c r="O416" s="136"/>
      <c r="P416" s="15"/>
      <c r="Q416" s="15"/>
      <c r="R416" s="15"/>
      <c r="S416" s="15"/>
      <c r="T416" s="15"/>
      <c r="U416" s="137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37"/>
      <c r="AU416" s="137"/>
      <c r="AV416" s="137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53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34"/>
      <c r="DI416" s="14"/>
    </row>
    <row r="417" spans="2:113" ht="15.75" customHeight="1">
      <c r="B417" s="15"/>
      <c r="C417" s="14"/>
      <c r="D417" s="54"/>
      <c r="E417" s="14"/>
      <c r="F417" s="14"/>
      <c r="G417" s="14"/>
      <c r="H417" s="14"/>
      <c r="I417" s="14"/>
      <c r="J417" s="135"/>
      <c r="K417" s="15"/>
      <c r="L417" s="15"/>
      <c r="M417" s="15"/>
      <c r="N417" s="15"/>
      <c r="O417" s="136"/>
      <c r="P417" s="15"/>
      <c r="Q417" s="15"/>
      <c r="R417" s="15"/>
      <c r="S417" s="15"/>
      <c r="T417" s="15"/>
      <c r="U417" s="137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37"/>
      <c r="AU417" s="137"/>
      <c r="AV417" s="137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53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34"/>
      <c r="DI417" s="14"/>
    </row>
    <row r="418" spans="2:113" ht="15.75" customHeight="1">
      <c r="B418" s="15"/>
      <c r="C418" s="14"/>
      <c r="D418" s="54"/>
      <c r="E418" s="14"/>
      <c r="F418" s="14"/>
      <c r="G418" s="14"/>
      <c r="H418" s="14"/>
      <c r="I418" s="14"/>
      <c r="J418" s="135"/>
      <c r="K418" s="15"/>
      <c r="L418" s="15"/>
      <c r="M418" s="15"/>
      <c r="N418" s="15"/>
      <c r="O418" s="136"/>
      <c r="P418" s="15"/>
      <c r="Q418" s="15"/>
      <c r="R418" s="15"/>
      <c r="S418" s="15"/>
      <c r="T418" s="15"/>
      <c r="U418" s="137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37"/>
      <c r="AU418" s="137"/>
      <c r="AV418" s="137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53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34"/>
      <c r="DI418" s="14"/>
    </row>
    <row r="419" spans="2:113" ht="15.75" customHeight="1">
      <c r="B419" s="15"/>
      <c r="C419" s="14"/>
      <c r="D419" s="54"/>
      <c r="E419" s="14"/>
      <c r="F419" s="14"/>
      <c r="G419" s="14"/>
      <c r="H419" s="14"/>
      <c r="I419" s="14"/>
      <c r="J419" s="135"/>
      <c r="K419" s="15"/>
      <c r="L419" s="15"/>
      <c r="M419" s="15"/>
      <c r="N419" s="15"/>
      <c r="O419" s="136"/>
      <c r="P419" s="15"/>
      <c r="Q419" s="15"/>
      <c r="R419" s="15"/>
      <c r="S419" s="15"/>
      <c r="T419" s="15"/>
      <c r="U419" s="137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37"/>
      <c r="AU419" s="137"/>
      <c r="AV419" s="137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53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34"/>
      <c r="DI419" s="14"/>
    </row>
    <row r="420" spans="2:113" ht="15.75" customHeight="1">
      <c r="B420" s="15"/>
      <c r="C420" s="14"/>
      <c r="D420" s="54"/>
      <c r="E420" s="14"/>
      <c r="F420" s="14"/>
      <c r="G420" s="14"/>
      <c r="H420" s="14"/>
      <c r="I420" s="14"/>
      <c r="J420" s="135"/>
      <c r="K420" s="15"/>
      <c r="L420" s="15"/>
      <c r="M420" s="15"/>
      <c r="N420" s="15"/>
      <c r="O420" s="136"/>
      <c r="P420" s="15"/>
      <c r="Q420" s="15"/>
      <c r="R420" s="15"/>
      <c r="S420" s="15"/>
      <c r="T420" s="15"/>
      <c r="U420" s="137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37"/>
      <c r="AU420" s="137"/>
      <c r="AV420" s="137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53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34"/>
      <c r="DI420" s="14"/>
    </row>
    <row r="421" spans="2:113" ht="15.75" customHeight="1">
      <c r="B421" s="15"/>
      <c r="C421" s="14"/>
      <c r="D421" s="54"/>
      <c r="E421" s="14"/>
      <c r="F421" s="14"/>
      <c r="G421" s="14"/>
      <c r="H421" s="14"/>
      <c r="I421" s="14"/>
      <c r="J421" s="135"/>
      <c r="K421" s="15"/>
      <c r="L421" s="15"/>
      <c r="M421" s="15"/>
      <c r="N421" s="15"/>
      <c r="O421" s="136"/>
      <c r="P421" s="15"/>
      <c r="Q421" s="15"/>
      <c r="R421" s="15"/>
      <c r="S421" s="15"/>
      <c r="T421" s="15"/>
      <c r="U421" s="137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37"/>
      <c r="AU421" s="137"/>
      <c r="AV421" s="137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53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34"/>
      <c r="DI421" s="14"/>
    </row>
    <row r="422" spans="2:113" ht="15.75" customHeight="1">
      <c r="B422" s="15"/>
      <c r="C422" s="14"/>
      <c r="D422" s="54"/>
      <c r="E422" s="14"/>
      <c r="F422" s="14"/>
      <c r="G422" s="14"/>
      <c r="H422" s="14"/>
      <c r="I422" s="14"/>
      <c r="J422" s="135"/>
      <c r="K422" s="15"/>
      <c r="L422" s="15"/>
      <c r="M422" s="15"/>
      <c r="N422" s="15"/>
      <c r="O422" s="136"/>
      <c r="P422" s="15"/>
      <c r="Q422" s="15"/>
      <c r="R422" s="15"/>
      <c r="S422" s="15"/>
      <c r="T422" s="15"/>
      <c r="U422" s="137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37"/>
      <c r="AU422" s="137"/>
      <c r="AV422" s="137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53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34"/>
      <c r="DI422" s="14"/>
    </row>
    <row r="423" spans="2:113" ht="15.75" customHeight="1">
      <c r="B423" s="15"/>
      <c r="C423" s="14"/>
      <c r="D423" s="54"/>
      <c r="E423" s="14"/>
      <c r="F423" s="14"/>
      <c r="G423" s="14"/>
      <c r="H423" s="14"/>
      <c r="I423" s="14"/>
      <c r="J423" s="135"/>
      <c r="K423" s="15"/>
      <c r="L423" s="15"/>
      <c r="M423" s="15"/>
      <c r="N423" s="15"/>
      <c r="O423" s="136"/>
      <c r="P423" s="15"/>
      <c r="Q423" s="15"/>
      <c r="R423" s="15"/>
      <c r="S423" s="15"/>
      <c r="T423" s="15"/>
      <c r="U423" s="137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37"/>
      <c r="AU423" s="137"/>
      <c r="AV423" s="137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53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34"/>
      <c r="DI423" s="14"/>
    </row>
    <row r="424" spans="2:113" ht="15.75" customHeight="1">
      <c r="B424" s="15"/>
      <c r="C424" s="14"/>
      <c r="D424" s="54"/>
      <c r="E424" s="14"/>
      <c r="F424" s="14"/>
      <c r="G424" s="14"/>
      <c r="H424" s="14"/>
      <c r="I424" s="14"/>
      <c r="J424" s="135"/>
      <c r="K424" s="15"/>
      <c r="L424" s="15"/>
      <c r="M424" s="15"/>
      <c r="N424" s="15"/>
      <c r="O424" s="136"/>
      <c r="P424" s="15"/>
      <c r="Q424" s="15"/>
      <c r="R424" s="15"/>
      <c r="S424" s="15"/>
      <c r="T424" s="15"/>
      <c r="U424" s="137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37"/>
      <c r="AU424" s="137"/>
      <c r="AV424" s="137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53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34"/>
      <c r="DI424" s="14"/>
    </row>
    <row r="425" spans="2:113" ht="15.75" customHeight="1">
      <c r="B425" s="15"/>
      <c r="C425" s="14"/>
      <c r="D425" s="54"/>
      <c r="E425" s="14"/>
      <c r="F425" s="14"/>
      <c r="G425" s="14"/>
      <c r="H425" s="14"/>
      <c r="I425" s="14"/>
      <c r="J425" s="135"/>
      <c r="K425" s="15"/>
      <c r="L425" s="15"/>
      <c r="M425" s="15"/>
      <c r="N425" s="15"/>
      <c r="O425" s="136"/>
      <c r="P425" s="15"/>
      <c r="Q425" s="15"/>
      <c r="R425" s="15"/>
      <c r="S425" s="15"/>
      <c r="T425" s="15"/>
      <c r="U425" s="137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37"/>
      <c r="AU425" s="137"/>
      <c r="AV425" s="137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53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34"/>
      <c r="DI425" s="14"/>
    </row>
    <row r="426" spans="2:113" ht="15.75" customHeight="1">
      <c r="B426" s="15"/>
      <c r="C426" s="14"/>
      <c r="D426" s="54"/>
      <c r="E426" s="14"/>
      <c r="F426" s="14"/>
      <c r="G426" s="14"/>
      <c r="H426" s="14"/>
      <c r="I426" s="14"/>
      <c r="J426" s="135"/>
      <c r="K426" s="15"/>
      <c r="L426" s="15"/>
      <c r="M426" s="15"/>
      <c r="N426" s="15"/>
      <c r="O426" s="136"/>
      <c r="P426" s="15"/>
      <c r="Q426" s="15"/>
      <c r="R426" s="15"/>
      <c r="S426" s="15"/>
      <c r="T426" s="15"/>
      <c r="U426" s="137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37"/>
      <c r="AU426" s="137"/>
      <c r="AV426" s="137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53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34"/>
      <c r="DI426" s="14"/>
    </row>
    <row r="427" spans="2:113" ht="15.75" customHeight="1">
      <c r="B427" s="15"/>
      <c r="C427" s="14"/>
      <c r="D427" s="54"/>
      <c r="E427" s="14"/>
      <c r="F427" s="14"/>
      <c r="G427" s="14"/>
      <c r="H427" s="14"/>
      <c r="I427" s="14"/>
      <c r="J427" s="135"/>
      <c r="K427" s="15"/>
      <c r="L427" s="15"/>
      <c r="M427" s="15"/>
      <c r="N427" s="15"/>
      <c r="O427" s="136"/>
      <c r="P427" s="15"/>
      <c r="Q427" s="15"/>
      <c r="R427" s="15"/>
      <c r="S427" s="15"/>
      <c r="T427" s="15"/>
      <c r="U427" s="137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37"/>
      <c r="AU427" s="137"/>
      <c r="AV427" s="137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53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34"/>
      <c r="DI427" s="14"/>
    </row>
    <row r="428" spans="2:113" ht="15.75" customHeight="1">
      <c r="B428" s="15"/>
      <c r="C428" s="14"/>
      <c r="D428" s="54"/>
      <c r="E428" s="14"/>
      <c r="F428" s="14"/>
      <c r="G428" s="14"/>
      <c r="H428" s="14"/>
      <c r="I428" s="14"/>
      <c r="J428" s="135"/>
      <c r="K428" s="15"/>
      <c r="L428" s="15"/>
      <c r="M428" s="15"/>
      <c r="N428" s="15"/>
      <c r="O428" s="136"/>
      <c r="P428" s="15"/>
      <c r="Q428" s="15"/>
      <c r="R428" s="15"/>
      <c r="S428" s="15"/>
      <c r="T428" s="15"/>
      <c r="U428" s="137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37"/>
      <c r="AU428" s="137"/>
      <c r="AV428" s="137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53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34"/>
      <c r="DI428" s="14"/>
    </row>
    <row r="429" spans="2:113" ht="15.75" customHeight="1">
      <c r="B429" s="15"/>
      <c r="C429" s="14"/>
      <c r="D429" s="54"/>
      <c r="E429" s="14"/>
      <c r="F429" s="14"/>
      <c r="G429" s="14"/>
      <c r="H429" s="14"/>
      <c r="I429" s="14"/>
      <c r="J429" s="135"/>
      <c r="K429" s="15"/>
      <c r="L429" s="15"/>
      <c r="M429" s="15"/>
      <c r="N429" s="15"/>
      <c r="O429" s="136"/>
      <c r="P429" s="15"/>
      <c r="Q429" s="15"/>
      <c r="R429" s="15"/>
      <c r="S429" s="15"/>
      <c r="T429" s="15"/>
      <c r="U429" s="137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37"/>
      <c r="AU429" s="137"/>
      <c r="AV429" s="137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53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34"/>
      <c r="DI429" s="14"/>
    </row>
    <row r="430" spans="2:113" ht="15.75" customHeight="1">
      <c r="B430" s="15"/>
      <c r="C430" s="14"/>
      <c r="D430" s="54"/>
      <c r="E430" s="14"/>
      <c r="F430" s="14"/>
      <c r="G430" s="14"/>
      <c r="H430" s="14"/>
      <c r="I430" s="14"/>
      <c r="J430" s="135"/>
      <c r="K430" s="15"/>
      <c r="L430" s="15"/>
      <c r="M430" s="15"/>
      <c r="N430" s="15"/>
      <c r="O430" s="136"/>
      <c r="P430" s="15"/>
      <c r="Q430" s="15"/>
      <c r="R430" s="15"/>
      <c r="S430" s="15"/>
      <c r="T430" s="15"/>
      <c r="U430" s="137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37"/>
      <c r="AU430" s="137"/>
      <c r="AV430" s="137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53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34"/>
      <c r="DI430" s="14"/>
    </row>
    <row r="431" spans="2:113" ht="15.75" customHeight="1">
      <c r="B431" s="15"/>
      <c r="C431" s="14"/>
      <c r="D431" s="54"/>
      <c r="E431" s="14"/>
      <c r="F431" s="14"/>
      <c r="G431" s="14"/>
      <c r="H431" s="14"/>
      <c r="I431" s="14"/>
      <c r="J431" s="135"/>
      <c r="K431" s="15"/>
      <c r="L431" s="15"/>
      <c r="M431" s="15"/>
      <c r="N431" s="15"/>
      <c r="O431" s="136"/>
      <c r="P431" s="15"/>
      <c r="Q431" s="15"/>
      <c r="R431" s="15"/>
      <c r="S431" s="15"/>
      <c r="T431" s="15"/>
      <c r="U431" s="137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37"/>
      <c r="AU431" s="137"/>
      <c r="AV431" s="137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53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34"/>
      <c r="DI431" s="14"/>
    </row>
    <row r="432" spans="2:113" ht="15.75" customHeight="1">
      <c r="B432" s="15"/>
      <c r="C432" s="14"/>
      <c r="D432" s="54"/>
      <c r="E432" s="14"/>
      <c r="F432" s="14"/>
      <c r="G432" s="14"/>
      <c r="H432" s="14"/>
      <c r="I432" s="14"/>
      <c r="J432" s="135"/>
      <c r="K432" s="15"/>
      <c r="L432" s="15"/>
      <c r="M432" s="15"/>
      <c r="N432" s="15"/>
      <c r="O432" s="136"/>
      <c r="P432" s="15"/>
      <c r="Q432" s="15"/>
      <c r="R432" s="15"/>
      <c r="S432" s="15"/>
      <c r="T432" s="15"/>
      <c r="U432" s="137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37"/>
      <c r="AU432" s="137"/>
      <c r="AV432" s="137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53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34"/>
      <c r="DI432" s="14"/>
    </row>
    <row r="433" spans="2:113" ht="15.75" customHeight="1">
      <c r="B433" s="15"/>
      <c r="C433" s="14"/>
      <c r="D433" s="54"/>
      <c r="E433" s="14"/>
      <c r="F433" s="14"/>
      <c r="G433" s="14"/>
      <c r="H433" s="14"/>
      <c r="I433" s="14"/>
      <c r="J433" s="135"/>
      <c r="K433" s="15"/>
      <c r="L433" s="15"/>
      <c r="M433" s="15"/>
      <c r="N433" s="15"/>
      <c r="O433" s="136"/>
      <c r="P433" s="15"/>
      <c r="Q433" s="15"/>
      <c r="R433" s="15"/>
      <c r="S433" s="15"/>
      <c r="T433" s="15"/>
      <c r="U433" s="137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37"/>
      <c r="AU433" s="137"/>
      <c r="AV433" s="137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53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34"/>
      <c r="DI433" s="14"/>
    </row>
    <row r="434" spans="2:113" ht="15.75" customHeight="1">
      <c r="B434" s="15"/>
      <c r="C434" s="14"/>
      <c r="D434" s="54"/>
      <c r="E434" s="14"/>
      <c r="F434" s="14"/>
      <c r="G434" s="14"/>
      <c r="H434" s="14"/>
      <c r="I434" s="14"/>
      <c r="J434" s="135"/>
      <c r="K434" s="15"/>
      <c r="L434" s="15"/>
      <c r="M434" s="15"/>
      <c r="N434" s="15"/>
      <c r="O434" s="136"/>
      <c r="P434" s="15"/>
      <c r="Q434" s="15"/>
      <c r="R434" s="15"/>
      <c r="S434" s="15"/>
      <c r="T434" s="15"/>
      <c r="U434" s="137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37"/>
      <c r="AU434" s="137"/>
      <c r="AV434" s="137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53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34"/>
      <c r="DI434" s="14"/>
    </row>
    <row r="435" spans="2:113" ht="15.75" customHeight="1">
      <c r="B435" s="15"/>
      <c r="C435" s="14"/>
      <c r="D435" s="54"/>
      <c r="E435" s="14"/>
      <c r="F435" s="14"/>
      <c r="G435" s="14"/>
      <c r="H435" s="14"/>
      <c r="I435" s="14"/>
      <c r="J435" s="135"/>
      <c r="K435" s="15"/>
      <c r="L435" s="15"/>
      <c r="M435" s="15"/>
      <c r="N435" s="15"/>
      <c r="O435" s="136"/>
      <c r="P435" s="15"/>
      <c r="Q435" s="15"/>
      <c r="R435" s="15"/>
      <c r="S435" s="15"/>
      <c r="T435" s="15"/>
      <c r="U435" s="137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37"/>
      <c r="AU435" s="137"/>
      <c r="AV435" s="137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53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34"/>
      <c r="DI435" s="14"/>
    </row>
    <row r="436" spans="2:113" ht="15.75" customHeight="1">
      <c r="B436" s="15"/>
      <c r="C436" s="14"/>
      <c r="D436" s="54"/>
      <c r="E436" s="14"/>
      <c r="F436" s="14"/>
      <c r="G436" s="14"/>
      <c r="H436" s="14"/>
      <c r="I436" s="14"/>
      <c r="J436" s="135"/>
      <c r="K436" s="15"/>
      <c r="L436" s="15"/>
      <c r="M436" s="15"/>
      <c r="N436" s="15"/>
      <c r="O436" s="136"/>
      <c r="P436" s="15"/>
      <c r="Q436" s="15"/>
      <c r="R436" s="15"/>
      <c r="S436" s="15"/>
      <c r="T436" s="15"/>
      <c r="U436" s="137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37"/>
      <c r="AU436" s="137"/>
      <c r="AV436" s="137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53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34"/>
      <c r="DI436" s="14"/>
    </row>
    <row r="437" spans="2:113" ht="15.75" customHeight="1">
      <c r="B437" s="15"/>
      <c r="C437" s="14"/>
      <c r="D437" s="54"/>
      <c r="E437" s="14"/>
      <c r="F437" s="14"/>
      <c r="G437" s="14"/>
      <c r="H437" s="14"/>
      <c r="I437" s="14"/>
      <c r="J437" s="135"/>
      <c r="K437" s="15"/>
      <c r="L437" s="15"/>
      <c r="M437" s="15"/>
      <c r="N437" s="15"/>
      <c r="O437" s="136"/>
      <c r="P437" s="15"/>
      <c r="Q437" s="15"/>
      <c r="R437" s="15"/>
      <c r="S437" s="15"/>
      <c r="T437" s="15"/>
      <c r="U437" s="137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37"/>
      <c r="AU437" s="137"/>
      <c r="AV437" s="137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53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34"/>
      <c r="DI437" s="14"/>
    </row>
    <row r="438" spans="2:113" ht="15.75" customHeight="1">
      <c r="B438" s="15"/>
      <c r="C438" s="14"/>
      <c r="D438" s="54"/>
      <c r="E438" s="14"/>
      <c r="F438" s="14"/>
      <c r="G438" s="14"/>
      <c r="H438" s="14"/>
      <c r="I438" s="14"/>
      <c r="J438" s="135"/>
      <c r="K438" s="15"/>
      <c r="L438" s="15"/>
      <c r="M438" s="15"/>
      <c r="N438" s="15"/>
      <c r="O438" s="136"/>
      <c r="P438" s="15"/>
      <c r="Q438" s="15"/>
      <c r="R438" s="15"/>
      <c r="S438" s="15"/>
      <c r="T438" s="15"/>
      <c r="U438" s="137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37"/>
      <c r="AU438" s="137"/>
      <c r="AV438" s="137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53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34"/>
      <c r="DI438" s="14"/>
    </row>
    <row r="439" spans="2:113" ht="15.75" customHeight="1">
      <c r="B439" s="15"/>
      <c r="C439" s="14"/>
      <c r="D439" s="54"/>
      <c r="E439" s="14"/>
      <c r="F439" s="14"/>
      <c r="G439" s="14"/>
      <c r="H439" s="14"/>
      <c r="I439" s="14"/>
      <c r="J439" s="135"/>
      <c r="K439" s="15"/>
      <c r="L439" s="15"/>
      <c r="M439" s="15"/>
      <c r="N439" s="15"/>
      <c r="O439" s="136"/>
      <c r="P439" s="15"/>
      <c r="Q439" s="15"/>
      <c r="R439" s="15"/>
      <c r="S439" s="15"/>
      <c r="T439" s="15"/>
      <c r="U439" s="137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37"/>
      <c r="AU439" s="137"/>
      <c r="AV439" s="137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53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34"/>
      <c r="DI439" s="14"/>
    </row>
    <row r="440" spans="2:113" ht="15.75" customHeight="1">
      <c r="B440" s="15"/>
      <c r="C440" s="14"/>
      <c r="D440" s="54"/>
      <c r="E440" s="14"/>
      <c r="F440" s="14"/>
      <c r="G440" s="14"/>
      <c r="H440" s="14"/>
      <c r="I440" s="14"/>
      <c r="J440" s="135"/>
      <c r="K440" s="15"/>
      <c r="L440" s="15"/>
      <c r="M440" s="15"/>
      <c r="N440" s="15"/>
      <c r="O440" s="136"/>
      <c r="P440" s="15"/>
      <c r="Q440" s="15"/>
      <c r="R440" s="15"/>
      <c r="S440" s="15"/>
      <c r="T440" s="15"/>
      <c r="U440" s="137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37"/>
      <c r="AU440" s="137"/>
      <c r="AV440" s="137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53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34"/>
      <c r="DI440" s="14"/>
    </row>
    <row r="441" spans="2:113" ht="15.75" customHeight="1">
      <c r="B441" s="15"/>
      <c r="C441" s="14"/>
      <c r="D441" s="54"/>
      <c r="E441" s="14"/>
      <c r="F441" s="14"/>
      <c r="G441" s="14"/>
      <c r="H441" s="14"/>
      <c r="I441" s="14"/>
      <c r="J441" s="135"/>
      <c r="K441" s="15"/>
      <c r="L441" s="15"/>
      <c r="M441" s="15"/>
      <c r="N441" s="15"/>
      <c r="O441" s="136"/>
      <c r="P441" s="15"/>
      <c r="Q441" s="15"/>
      <c r="R441" s="15"/>
      <c r="S441" s="15"/>
      <c r="T441" s="15"/>
      <c r="U441" s="137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37"/>
      <c r="AU441" s="137"/>
      <c r="AV441" s="137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53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34"/>
      <c r="DI441" s="14"/>
    </row>
    <row r="442" spans="2:113" ht="15.75" customHeight="1">
      <c r="B442" s="15"/>
      <c r="C442" s="14"/>
      <c r="D442" s="54"/>
      <c r="E442" s="14"/>
      <c r="F442" s="14"/>
      <c r="G442" s="14"/>
      <c r="H442" s="14"/>
      <c r="I442" s="14"/>
      <c r="J442" s="135"/>
      <c r="K442" s="15"/>
      <c r="L442" s="15"/>
      <c r="M442" s="15"/>
      <c r="N442" s="15"/>
      <c r="O442" s="136"/>
      <c r="P442" s="15"/>
      <c r="Q442" s="15"/>
      <c r="R442" s="15"/>
      <c r="S442" s="15"/>
      <c r="T442" s="15"/>
      <c r="U442" s="137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37"/>
      <c r="AU442" s="137"/>
      <c r="AV442" s="137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53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34"/>
      <c r="DI442" s="14"/>
    </row>
    <row r="443" spans="2:113" ht="15.75" customHeight="1">
      <c r="B443" s="15"/>
      <c r="C443" s="14"/>
      <c r="D443" s="54"/>
      <c r="E443" s="14"/>
      <c r="F443" s="14"/>
      <c r="G443" s="14"/>
      <c r="H443" s="14"/>
      <c r="I443" s="14"/>
      <c r="J443" s="135"/>
      <c r="K443" s="15"/>
      <c r="L443" s="15"/>
      <c r="M443" s="15"/>
      <c r="N443" s="15"/>
      <c r="O443" s="136"/>
      <c r="P443" s="15"/>
      <c r="Q443" s="15"/>
      <c r="R443" s="15"/>
      <c r="S443" s="15"/>
      <c r="T443" s="15"/>
      <c r="U443" s="137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37"/>
      <c r="AU443" s="137"/>
      <c r="AV443" s="137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53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34"/>
      <c r="DI443" s="14"/>
    </row>
    <row r="444" spans="2:113" ht="15.75" customHeight="1">
      <c r="B444" s="15"/>
      <c r="C444" s="14"/>
      <c r="D444" s="54"/>
      <c r="E444" s="14"/>
      <c r="F444" s="14"/>
      <c r="G444" s="14"/>
      <c r="H444" s="14"/>
      <c r="I444" s="14"/>
      <c r="J444" s="135"/>
      <c r="K444" s="15"/>
      <c r="L444" s="15"/>
      <c r="M444" s="15"/>
      <c r="N444" s="15"/>
      <c r="O444" s="136"/>
      <c r="P444" s="15"/>
      <c r="Q444" s="15"/>
      <c r="R444" s="15"/>
      <c r="S444" s="15"/>
      <c r="T444" s="15"/>
      <c r="U444" s="137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37"/>
      <c r="AU444" s="137"/>
      <c r="AV444" s="137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53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34"/>
      <c r="DI444" s="14"/>
    </row>
    <row r="445" spans="2:113" ht="15.75" customHeight="1">
      <c r="B445" s="15"/>
      <c r="C445" s="14"/>
      <c r="D445" s="54"/>
      <c r="E445" s="14"/>
      <c r="F445" s="14"/>
      <c r="G445" s="14"/>
      <c r="H445" s="14"/>
      <c r="I445" s="14"/>
      <c r="J445" s="135"/>
      <c r="K445" s="15"/>
      <c r="L445" s="15"/>
      <c r="M445" s="15"/>
      <c r="N445" s="15"/>
      <c r="O445" s="136"/>
      <c r="P445" s="15"/>
      <c r="Q445" s="15"/>
      <c r="R445" s="15"/>
      <c r="S445" s="15"/>
      <c r="T445" s="15"/>
      <c r="U445" s="137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37"/>
      <c r="AU445" s="137"/>
      <c r="AV445" s="137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53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34"/>
      <c r="DI445" s="14"/>
    </row>
    <row r="446" spans="2:113" ht="15.75" customHeight="1">
      <c r="B446" s="15"/>
      <c r="C446" s="14"/>
      <c r="D446" s="54"/>
      <c r="E446" s="14"/>
      <c r="F446" s="14"/>
      <c r="G446" s="14"/>
      <c r="H446" s="14"/>
      <c r="I446" s="14"/>
      <c r="J446" s="135"/>
      <c r="K446" s="15"/>
      <c r="L446" s="15"/>
      <c r="M446" s="15"/>
      <c r="N446" s="15"/>
      <c r="O446" s="136"/>
      <c r="P446" s="15"/>
      <c r="Q446" s="15"/>
      <c r="R446" s="15"/>
      <c r="S446" s="15"/>
      <c r="T446" s="15"/>
      <c r="U446" s="137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37"/>
      <c r="AU446" s="137"/>
      <c r="AV446" s="137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53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34"/>
      <c r="DI446" s="14"/>
    </row>
    <row r="447" spans="2:113" ht="15.75" customHeight="1">
      <c r="B447" s="15"/>
      <c r="C447" s="14"/>
      <c r="D447" s="54"/>
      <c r="E447" s="14"/>
      <c r="F447" s="14"/>
      <c r="G447" s="14"/>
      <c r="H447" s="14"/>
      <c r="I447" s="14"/>
      <c r="J447" s="135"/>
      <c r="K447" s="15"/>
      <c r="L447" s="15"/>
      <c r="M447" s="15"/>
      <c r="N447" s="15"/>
      <c r="O447" s="136"/>
      <c r="P447" s="15"/>
      <c r="Q447" s="15"/>
      <c r="R447" s="15"/>
      <c r="S447" s="15"/>
      <c r="T447" s="15"/>
      <c r="U447" s="137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37"/>
      <c r="AU447" s="137"/>
      <c r="AV447" s="137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53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34"/>
      <c r="DI447" s="14"/>
    </row>
    <row r="448" spans="2:113" ht="15.75" customHeight="1">
      <c r="B448" s="15"/>
      <c r="C448" s="14"/>
      <c r="D448" s="54"/>
      <c r="E448" s="14"/>
      <c r="F448" s="14"/>
      <c r="G448" s="14"/>
      <c r="H448" s="14"/>
      <c r="I448" s="14"/>
      <c r="J448" s="135"/>
      <c r="K448" s="15"/>
      <c r="L448" s="15"/>
      <c r="M448" s="15"/>
      <c r="N448" s="15"/>
      <c r="O448" s="136"/>
      <c r="P448" s="15"/>
      <c r="Q448" s="15"/>
      <c r="R448" s="15"/>
      <c r="S448" s="15"/>
      <c r="T448" s="15"/>
      <c r="U448" s="137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37"/>
      <c r="AU448" s="137"/>
      <c r="AV448" s="137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53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34"/>
      <c r="DI448" s="14"/>
    </row>
    <row r="449" spans="2:113" ht="15.75" customHeight="1">
      <c r="B449" s="15"/>
      <c r="C449" s="14"/>
      <c r="D449" s="54"/>
      <c r="E449" s="14"/>
      <c r="F449" s="14"/>
      <c r="G449" s="14"/>
      <c r="H449" s="14"/>
      <c r="I449" s="14"/>
      <c r="J449" s="135"/>
      <c r="K449" s="15"/>
      <c r="L449" s="15"/>
      <c r="M449" s="15"/>
      <c r="N449" s="15"/>
      <c r="O449" s="136"/>
      <c r="P449" s="15"/>
      <c r="Q449" s="15"/>
      <c r="R449" s="15"/>
      <c r="S449" s="15"/>
      <c r="T449" s="15"/>
      <c r="U449" s="137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37"/>
      <c r="AU449" s="137"/>
      <c r="AV449" s="137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53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34"/>
      <c r="DI449" s="14"/>
    </row>
    <row r="450" spans="2:113" ht="15.75" customHeight="1">
      <c r="B450" s="15"/>
      <c r="C450" s="14"/>
      <c r="D450" s="54"/>
      <c r="E450" s="14"/>
      <c r="F450" s="14"/>
      <c r="G450" s="14"/>
      <c r="H450" s="14"/>
      <c r="I450" s="14"/>
      <c r="J450" s="135"/>
      <c r="K450" s="15"/>
      <c r="L450" s="15"/>
      <c r="M450" s="15"/>
      <c r="N450" s="15"/>
      <c r="O450" s="136"/>
      <c r="P450" s="15"/>
      <c r="Q450" s="15"/>
      <c r="R450" s="15"/>
      <c r="S450" s="15"/>
      <c r="T450" s="15"/>
      <c r="U450" s="137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37"/>
      <c r="AU450" s="137"/>
      <c r="AV450" s="137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53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34"/>
      <c r="DI450" s="14"/>
    </row>
    <row r="451" spans="2:113" ht="15.75" customHeight="1">
      <c r="B451" s="15"/>
      <c r="C451" s="14"/>
      <c r="D451" s="54"/>
      <c r="E451" s="14"/>
      <c r="F451" s="14"/>
      <c r="G451" s="14"/>
      <c r="H451" s="14"/>
      <c r="I451" s="14"/>
      <c r="J451" s="135"/>
      <c r="K451" s="15"/>
      <c r="L451" s="15"/>
      <c r="M451" s="15"/>
      <c r="N451" s="15"/>
      <c r="O451" s="136"/>
      <c r="P451" s="15"/>
      <c r="Q451" s="15"/>
      <c r="R451" s="15"/>
      <c r="S451" s="15"/>
      <c r="T451" s="15"/>
      <c r="U451" s="137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37"/>
      <c r="AU451" s="137"/>
      <c r="AV451" s="137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53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34"/>
      <c r="DI451" s="14"/>
    </row>
    <row r="452" spans="2:113" ht="15.75" customHeight="1">
      <c r="B452" s="15"/>
      <c r="C452" s="14"/>
      <c r="D452" s="54"/>
      <c r="E452" s="14"/>
      <c r="F452" s="14"/>
      <c r="G452" s="14"/>
      <c r="H452" s="14"/>
      <c r="I452" s="14"/>
      <c r="J452" s="135"/>
      <c r="K452" s="15"/>
      <c r="L452" s="15"/>
      <c r="M452" s="15"/>
      <c r="N452" s="15"/>
      <c r="O452" s="136"/>
      <c r="P452" s="15"/>
      <c r="Q452" s="15"/>
      <c r="R452" s="15"/>
      <c r="S452" s="15"/>
      <c r="T452" s="15"/>
      <c r="U452" s="137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37"/>
      <c r="AU452" s="137"/>
      <c r="AV452" s="137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53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34"/>
      <c r="DI452" s="14"/>
    </row>
    <row r="453" spans="2:113" ht="15.75" customHeight="1">
      <c r="B453" s="15"/>
      <c r="C453" s="14"/>
      <c r="D453" s="54"/>
      <c r="E453" s="14"/>
      <c r="F453" s="14"/>
      <c r="G453" s="14"/>
      <c r="H453" s="14"/>
      <c r="I453" s="14"/>
      <c r="J453" s="135"/>
      <c r="K453" s="15"/>
      <c r="L453" s="15"/>
      <c r="M453" s="15"/>
      <c r="N453" s="15"/>
      <c r="O453" s="136"/>
      <c r="P453" s="15"/>
      <c r="Q453" s="15"/>
      <c r="R453" s="15"/>
      <c r="S453" s="15"/>
      <c r="T453" s="15"/>
      <c r="U453" s="137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37"/>
      <c r="AU453" s="137"/>
      <c r="AV453" s="137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53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34"/>
      <c r="DI453" s="14"/>
    </row>
    <row r="454" spans="2:113" ht="15.75" customHeight="1">
      <c r="B454" s="15"/>
      <c r="C454" s="14"/>
      <c r="D454" s="54"/>
      <c r="E454" s="14"/>
      <c r="F454" s="14"/>
      <c r="G454" s="14"/>
      <c r="H454" s="14"/>
      <c r="I454" s="14"/>
      <c r="J454" s="135"/>
      <c r="K454" s="15"/>
      <c r="L454" s="15"/>
      <c r="M454" s="15"/>
      <c r="N454" s="15"/>
      <c r="O454" s="136"/>
      <c r="P454" s="15"/>
      <c r="Q454" s="15"/>
      <c r="R454" s="15"/>
      <c r="S454" s="15"/>
      <c r="T454" s="15"/>
      <c r="U454" s="137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37"/>
      <c r="AU454" s="137"/>
      <c r="AV454" s="137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53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34"/>
      <c r="DI454" s="14"/>
    </row>
    <row r="455" spans="2:113" ht="15.75" customHeight="1">
      <c r="B455" s="15"/>
      <c r="C455" s="14"/>
      <c r="D455" s="54"/>
      <c r="E455" s="14"/>
      <c r="F455" s="14"/>
      <c r="G455" s="14"/>
      <c r="H455" s="14"/>
      <c r="I455" s="14"/>
      <c r="J455" s="135"/>
      <c r="K455" s="15"/>
      <c r="L455" s="15"/>
      <c r="M455" s="15"/>
      <c r="N455" s="15"/>
      <c r="O455" s="136"/>
      <c r="P455" s="15"/>
      <c r="Q455" s="15"/>
      <c r="R455" s="15"/>
      <c r="S455" s="15"/>
      <c r="T455" s="15"/>
      <c r="U455" s="137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37"/>
      <c r="AU455" s="137"/>
      <c r="AV455" s="137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53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34"/>
      <c r="DI455" s="14"/>
    </row>
    <row r="456" spans="2:113" ht="15.75" customHeight="1">
      <c r="B456" s="15"/>
      <c r="C456" s="14"/>
      <c r="D456" s="54"/>
      <c r="E456" s="14"/>
      <c r="F456" s="14"/>
      <c r="G456" s="14"/>
      <c r="H456" s="14"/>
      <c r="I456" s="14"/>
      <c r="J456" s="135"/>
      <c r="K456" s="15"/>
      <c r="L456" s="15"/>
      <c r="M456" s="15"/>
      <c r="N456" s="15"/>
      <c r="O456" s="136"/>
      <c r="P456" s="15"/>
      <c r="Q456" s="15"/>
      <c r="R456" s="15"/>
      <c r="S456" s="15"/>
      <c r="T456" s="15"/>
      <c r="U456" s="137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37"/>
      <c r="AU456" s="137"/>
      <c r="AV456" s="137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53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34"/>
      <c r="DI456" s="14"/>
    </row>
    <row r="457" spans="2:113" ht="15.75" customHeight="1">
      <c r="B457" s="15"/>
      <c r="C457" s="14"/>
      <c r="D457" s="54"/>
      <c r="E457" s="14"/>
      <c r="F457" s="14"/>
      <c r="G457" s="14"/>
      <c r="H457" s="14"/>
      <c r="I457" s="14"/>
      <c r="J457" s="135"/>
      <c r="K457" s="15"/>
      <c r="L457" s="15"/>
      <c r="M457" s="15"/>
      <c r="N457" s="15"/>
      <c r="O457" s="136"/>
      <c r="P457" s="15"/>
      <c r="Q457" s="15"/>
      <c r="R457" s="15"/>
      <c r="S457" s="15"/>
      <c r="T457" s="15"/>
      <c r="U457" s="137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37"/>
      <c r="AU457" s="137"/>
      <c r="AV457" s="137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53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34"/>
      <c r="DI457" s="14"/>
    </row>
    <row r="458" spans="2:113" ht="15.75" customHeight="1">
      <c r="B458" s="15"/>
      <c r="C458" s="14"/>
      <c r="D458" s="54"/>
      <c r="E458" s="14"/>
      <c r="F458" s="14"/>
      <c r="G458" s="14"/>
      <c r="H458" s="14"/>
      <c r="I458" s="14"/>
      <c r="J458" s="135"/>
      <c r="K458" s="15"/>
      <c r="L458" s="15"/>
      <c r="M458" s="15"/>
      <c r="N458" s="15"/>
      <c r="O458" s="136"/>
      <c r="P458" s="15"/>
      <c r="Q458" s="15"/>
      <c r="R458" s="15"/>
      <c r="S458" s="15"/>
      <c r="T458" s="15"/>
      <c r="U458" s="137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37"/>
      <c r="AU458" s="137"/>
      <c r="AV458" s="137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53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34"/>
      <c r="DI458" s="14"/>
    </row>
    <row r="459" spans="2:113" ht="15.75" customHeight="1">
      <c r="B459" s="15"/>
      <c r="C459" s="14"/>
      <c r="D459" s="54"/>
      <c r="E459" s="14"/>
      <c r="F459" s="14"/>
      <c r="G459" s="14"/>
      <c r="H459" s="14"/>
      <c r="I459" s="14"/>
      <c r="J459" s="135"/>
      <c r="K459" s="15"/>
      <c r="L459" s="15"/>
      <c r="M459" s="15"/>
      <c r="N459" s="15"/>
      <c r="O459" s="136"/>
      <c r="P459" s="15"/>
      <c r="Q459" s="15"/>
      <c r="R459" s="15"/>
      <c r="S459" s="15"/>
      <c r="T459" s="15"/>
      <c r="U459" s="137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37"/>
      <c r="AU459" s="137"/>
      <c r="AV459" s="137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53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34"/>
      <c r="DI459" s="14"/>
    </row>
    <row r="460" spans="2:113" ht="15.75" customHeight="1">
      <c r="B460" s="15"/>
      <c r="C460" s="14"/>
      <c r="D460" s="54"/>
      <c r="E460" s="14"/>
      <c r="F460" s="14"/>
      <c r="G460" s="14"/>
      <c r="H460" s="14"/>
      <c r="I460" s="14"/>
      <c r="J460" s="135"/>
      <c r="K460" s="15"/>
      <c r="L460" s="15"/>
      <c r="M460" s="15"/>
      <c r="N460" s="15"/>
      <c r="O460" s="136"/>
      <c r="P460" s="15"/>
      <c r="Q460" s="15"/>
      <c r="R460" s="15"/>
      <c r="S460" s="15"/>
      <c r="T460" s="15"/>
      <c r="U460" s="137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37"/>
      <c r="AU460" s="137"/>
      <c r="AV460" s="137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53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34"/>
      <c r="DI460" s="14"/>
    </row>
    <row r="461" spans="2:113" ht="15.75" customHeight="1">
      <c r="B461" s="15"/>
      <c r="C461" s="14"/>
      <c r="D461" s="54"/>
      <c r="E461" s="14"/>
      <c r="F461" s="14"/>
      <c r="G461" s="14"/>
      <c r="H461" s="14"/>
      <c r="I461" s="14"/>
      <c r="J461" s="135"/>
      <c r="K461" s="15"/>
      <c r="L461" s="15"/>
      <c r="M461" s="15"/>
      <c r="N461" s="15"/>
      <c r="O461" s="136"/>
      <c r="P461" s="15"/>
      <c r="Q461" s="15"/>
      <c r="R461" s="15"/>
      <c r="S461" s="15"/>
      <c r="T461" s="15"/>
      <c r="U461" s="137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37"/>
      <c r="AU461" s="137"/>
      <c r="AV461" s="137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53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34"/>
      <c r="DI461" s="14"/>
    </row>
    <row r="462" spans="2:113" ht="15.75" customHeight="1">
      <c r="B462" s="15"/>
      <c r="C462" s="14"/>
      <c r="D462" s="54"/>
      <c r="E462" s="14"/>
      <c r="F462" s="14"/>
      <c r="G462" s="14"/>
      <c r="H462" s="14"/>
      <c r="I462" s="14"/>
      <c r="J462" s="135"/>
      <c r="K462" s="15"/>
      <c r="L462" s="15"/>
      <c r="M462" s="15"/>
      <c r="N462" s="15"/>
      <c r="O462" s="136"/>
      <c r="P462" s="15"/>
      <c r="Q462" s="15"/>
      <c r="R462" s="15"/>
      <c r="S462" s="15"/>
      <c r="T462" s="15"/>
      <c r="U462" s="137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37"/>
      <c r="AU462" s="137"/>
      <c r="AV462" s="137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53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34"/>
      <c r="DI462" s="14"/>
    </row>
    <row r="463" spans="2:113" ht="15.75" customHeight="1">
      <c r="B463" s="15"/>
      <c r="C463" s="14"/>
      <c r="D463" s="54"/>
      <c r="E463" s="14"/>
      <c r="F463" s="14"/>
      <c r="G463" s="14"/>
      <c r="H463" s="14"/>
      <c r="I463" s="14"/>
      <c r="J463" s="135"/>
      <c r="K463" s="15"/>
      <c r="L463" s="15"/>
      <c r="M463" s="15"/>
      <c r="N463" s="15"/>
      <c r="O463" s="136"/>
      <c r="P463" s="15"/>
      <c r="Q463" s="15"/>
      <c r="R463" s="15"/>
      <c r="S463" s="15"/>
      <c r="T463" s="15"/>
      <c r="U463" s="137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37"/>
      <c r="AU463" s="137"/>
      <c r="AV463" s="137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53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34"/>
      <c r="DI463" s="14"/>
    </row>
    <row r="464" spans="2:113" ht="15.75" customHeight="1">
      <c r="B464" s="15"/>
      <c r="C464" s="14"/>
      <c r="D464" s="54"/>
      <c r="E464" s="14"/>
      <c r="F464" s="14"/>
      <c r="G464" s="14"/>
      <c r="H464" s="14"/>
      <c r="I464" s="14"/>
      <c r="J464" s="135"/>
      <c r="K464" s="15"/>
      <c r="L464" s="15"/>
      <c r="M464" s="15"/>
      <c r="N464" s="15"/>
      <c r="O464" s="136"/>
      <c r="P464" s="15"/>
      <c r="Q464" s="15"/>
      <c r="R464" s="15"/>
      <c r="S464" s="15"/>
      <c r="T464" s="15"/>
      <c r="U464" s="137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37"/>
      <c r="AU464" s="137"/>
      <c r="AV464" s="137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53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34"/>
      <c r="DI464" s="14"/>
    </row>
    <row r="465" spans="2:113" ht="15.75" customHeight="1">
      <c r="B465" s="15"/>
      <c r="C465" s="14"/>
      <c r="D465" s="54"/>
      <c r="E465" s="14"/>
      <c r="F465" s="14"/>
      <c r="G465" s="14"/>
      <c r="H465" s="14"/>
      <c r="I465" s="14"/>
      <c r="J465" s="135"/>
      <c r="K465" s="15"/>
      <c r="L465" s="15"/>
      <c r="M465" s="15"/>
      <c r="N465" s="15"/>
      <c r="O465" s="136"/>
      <c r="P465" s="15"/>
      <c r="Q465" s="15"/>
      <c r="R465" s="15"/>
      <c r="S465" s="15"/>
      <c r="T465" s="15"/>
      <c r="U465" s="137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37"/>
      <c r="AU465" s="137"/>
      <c r="AV465" s="137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53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34"/>
      <c r="DI465" s="14"/>
    </row>
    <row r="466" spans="2:113" ht="15.75" customHeight="1">
      <c r="B466" s="15"/>
      <c r="C466" s="14"/>
      <c r="D466" s="54"/>
      <c r="E466" s="14"/>
      <c r="F466" s="14"/>
      <c r="G466" s="14"/>
      <c r="H466" s="14"/>
      <c r="I466" s="14"/>
      <c r="J466" s="135"/>
      <c r="K466" s="15"/>
      <c r="L466" s="15"/>
      <c r="M466" s="15"/>
      <c r="N466" s="15"/>
      <c r="O466" s="136"/>
      <c r="P466" s="15"/>
      <c r="Q466" s="15"/>
      <c r="R466" s="15"/>
      <c r="S466" s="15"/>
      <c r="T466" s="15"/>
      <c r="U466" s="137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37"/>
      <c r="AU466" s="137"/>
      <c r="AV466" s="137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53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34"/>
      <c r="DI466" s="14"/>
    </row>
    <row r="467" spans="2:113" ht="15.75" customHeight="1">
      <c r="B467" s="15"/>
      <c r="C467" s="14"/>
      <c r="D467" s="54"/>
      <c r="E467" s="14"/>
      <c r="F467" s="14"/>
      <c r="G467" s="14"/>
      <c r="H467" s="14"/>
      <c r="I467" s="14"/>
      <c r="J467" s="135"/>
      <c r="K467" s="15"/>
      <c r="L467" s="15"/>
      <c r="M467" s="15"/>
      <c r="N467" s="15"/>
      <c r="O467" s="136"/>
      <c r="P467" s="15"/>
      <c r="Q467" s="15"/>
      <c r="R467" s="15"/>
      <c r="S467" s="15"/>
      <c r="T467" s="15"/>
      <c r="U467" s="137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37"/>
      <c r="AU467" s="137"/>
      <c r="AV467" s="137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53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34"/>
      <c r="DI467" s="14"/>
    </row>
    <row r="468" spans="2:113" ht="15.75" customHeight="1">
      <c r="B468" s="15"/>
      <c r="C468" s="14"/>
      <c r="D468" s="54"/>
      <c r="E468" s="14"/>
      <c r="F468" s="14"/>
      <c r="G468" s="14"/>
      <c r="H468" s="14"/>
      <c r="I468" s="14"/>
      <c r="J468" s="135"/>
      <c r="K468" s="15"/>
      <c r="L468" s="15"/>
      <c r="M468" s="15"/>
      <c r="N468" s="15"/>
      <c r="O468" s="136"/>
      <c r="P468" s="15"/>
      <c r="Q468" s="15"/>
      <c r="R468" s="15"/>
      <c r="S468" s="15"/>
      <c r="T468" s="15"/>
      <c r="U468" s="137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37"/>
      <c r="AU468" s="137"/>
      <c r="AV468" s="137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53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34"/>
      <c r="DI468" s="14"/>
    </row>
    <row r="469" spans="2:113" ht="15.75" customHeight="1">
      <c r="B469" s="15"/>
      <c r="C469" s="14"/>
      <c r="D469" s="54"/>
      <c r="E469" s="14"/>
      <c r="F469" s="14"/>
      <c r="G469" s="14"/>
      <c r="H469" s="14"/>
      <c r="I469" s="14"/>
      <c r="J469" s="135"/>
      <c r="K469" s="15"/>
      <c r="L469" s="15"/>
      <c r="M469" s="15"/>
      <c r="N469" s="15"/>
      <c r="O469" s="136"/>
      <c r="P469" s="15"/>
      <c r="Q469" s="15"/>
      <c r="R469" s="15"/>
      <c r="S469" s="15"/>
      <c r="T469" s="15"/>
      <c r="U469" s="137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37"/>
      <c r="AU469" s="137"/>
      <c r="AV469" s="137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53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34"/>
      <c r="DI469" s="14"/>
    </row>
    <row r="470" spans="2:113" ht="15.75" customHeight="1">
      <c r="B470" s="15"/>
      <c r="C470" s="14"/>
      <c r="D470" s="54"/>
      <c r="E470" s="14"/>
      <c r="F470" s="14"/>
      <c r="G470" s="14"/>
      <c r="H470" s="14"/>
      <c r="I470" s="14"/>
      <c r="J470" s="135"/>
      <c r="K470" s="15"/>
      <c r="L470" s="15"/>
      <c r="M470" s="15"/>
      <c r="N470" s="15"/>
      <c r="O470" s="136"/>
      <c r="P470" s="15"/>
      <c r="Q470" s="15"/>
      <c r="R470" s="15"/>
      <c r="S470" s="15"/>
      <c r="T470" s="15"/>
      <c r="U470" s="137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37"/>
      <c r="AU470" s="137"/>
      <c r="AV470" s="137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53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34"/>
      <c r="DI470" s="14"/>
    </row>
    <row r="471" spans="2:113" ht="15.75" customHeight="1">
      <c r="B471" s="15"/>
      <c r="C471" s="14"/>
      <c r="D471" s="54"/>
      <c r="E471" s="14"/>
      <c r="F471" s="14"/>
      <c r="G471" s="14"/>
      <c r="H471" s="14"/>
      <c r="I471" s="14"/>
      <c r="J471" s="135"/>
      <c r="K471" s="15"/>
      <c r="L471" s="15"/>
      <c r="M471" s="15"/>
      <c r="N471" s="15"/>
      <c r="O471" s="136"/>
      <c r="P471" s="15"/>
      <c r="Q471" s="15"/>
      <c r="R471" s="15"/>
      <c r="S471" s="15"/>
      <c r="T471" s="15"/>
      <c r="U471" s="137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37"/>
      <c r="AU471" s="137"/>
      <c r="AV471" s="137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53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34"/>
      <c r="DI471" s="14"/>
    </row>
    <row r="472" spans="2:113" ht="15.75" customHeight="1">
      <c r="B472" s="15"/>
      <c r="C472" s="14"/>
      <c r="D472" s="54"/>
      <c r="E472" s="14"/>
      <c r="F472" s="14"/>
      <c r="G472" s="14"/>
      <c r="H472" s="14"/>
      <c r="I472" s="14"/>
      <c r="J472" s="135"/>
      <c r="K472" s="15"/>
      <c r="L472" s="15"/>
      <c r="M472" s="15"/>
      <c r="N472" s="15"/>
      <c r="O472" s="136"/>
      <c r="P472" s="15"/>
      <c r="Q472" s="15"/>
      <c r="R472" s="15"/>
      <c r="S472" s="15"/>
      <c r="T472" s="15"/>
      <c r="U472" s="137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37"/>
      <c r="AU472" s="137"/>
      <c r="AV472" s="137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53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34"/>
      <c r="DI472" s="14"/>
    </row>
    <row r="473" spans="2:113" ht="15.75" customHeight="1">
      <c r="B473" s="15"/>
      <c r="C473" s="14"/>
      <c r="D473" s="54"/>
      <c r="E473" s="14"/>
      <c r="F473" s="14"/>
      <c r="G473" s="14"/>
      <c r="H473" s="14"/>
      <c r="I473" s="14"/>
      <c r="J473" s="135"/>
      <c r="K473" s="15"/>
      <c r="L473" s="15"/>
      <c r="M473" s="15"/>
      <c r="N473" s="15"/>
      <c r="O473" s="136"/>
      <c r="P473" s="15"/>
      <c r="Q473" s="15"/>
      <c r="R473" s="15"/>
      <c r="S473" s="15"/>
      <c r="T473" s="15"/>
      <c r="U473" s="137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37"/>
      <c r="AU473" s="137"/>
      <c r="AV473" s="137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53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34"/>
      <c r="DI473" s="14"/>
    </row>
    <row r="474" spans="2:113" ht="15.75" customHeight="1">
      <c r="B474" s="15"/>
      <c r="C474" s="14"/>
      <c r="D474" s="54"/>
      <c r="E474" s="14"/>
      <c r="F474" s="14"/>
      <c r="G474" s="14"/>
      <c r="H474" s="14"/>
      <c r="I474" s="14"/>
      <c r="J474" s="135"/>
      <c r="K474" s="15"/>
      <c r="L474" s="15"/>
      <c r="M474" s="15"/>
      <c r="N474" s="15"/>
      <c r="O474" s="136"/>
      <c r="P474" s="15"/>
      <c r="Q474" s="15"/>
      <c r="R474" s="15"/>
      <c r="S474" s="15"/>
      <c r="T474" s="15"/>
      <c r="U474" s="137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37"/>
      <c r="AU474" s="137"/>
      <c r="AV474" s="137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53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34"/>
      <c r="DI474" s="14"/>
    </row>
    <row r="475" spans="2:113" ht="15.75" customHeight="1">
      <c r="B475" s="15"/>
      <c r="C475" s="14"/>
      <c r="D475" s="54"/>
      <c r="E475" s="14"/>
      <c r="F475" s="14"/>
      <c r="G475" s="14"/>
      <c r="H475" s="14"/>
      <c r="I475" s="14"/>
      <c r="J475" s="135"/>
      <c r="K475" s="15"/>
      <c r="L475" s="15"/>
      <c r="M475" s="15"/>
      <c r="N475" s="15"/>
      <c r="O475" s="136"/>
      <c r="P475" s="15"/>
      <c r="Q475" s="15"/>
      <c r="R475" s="15"/>
      <c r="S475" s="15"/>
      <c r="T475" s="15"/>
      <c r="U475" s="137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37"/>
      <c r="AU475" s="137"/>
      <c r="AV475" s="137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53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34"/>
      <c r="DI475" s="14"/>
    </row>
    <row r="476" spans="2:113" ht="15.75" customHeight="1">
      <c r="B476" s="15"/>
      <c r="C476" s="14"/>
      <c r="D476" s="54"/>
      <c r="E476" s="14"/>
      <c r="F476" s="14"/>
      <c r="G476" s="14"/>
      <c r="H476" s="14"/>
      <c r="I476" s="14"/>
      <c r="J476" s="135"/>
      <c r="K476" s="15"/>
      <c r="L476" s="15"/>
      <c r="M476" s="15"/>
      <c r="N476" s="15"/>
      <c r="O476" s="136"/>
      <c r="P476" s="15"/>
      <c r="Q476" s="15"/>
      <c r="R476" s="15"/>
      <c r="S476" s="15"/>
      <c r="T476" s="15"/>
      <c r="U476" s="137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37"/>
      <c r="AU476" s="137"/>
      <c r="AV476" s="137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53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34"/>
      <c r="DI476" s="14"/>
    </row>
    <row r="477" spans="2:113" ht="15.75" customHeight="1">
      <c r="B477" s="15"/>
      <c r="C477" s="14"/>
      <c r="D477" s="54"/>
      <c r="E477" s="14"/>
      <c r="F477" s="14"/>
      <c r="G477" s="14"/>
      <c r="H477" s="14"/>
      <c r="I477" s="14"/>
      <c r="J477" s="135"/>
      <c r="K477" s="15"/>
      <c r="L477" s="15"/>
      <c r="M477" s="15"/>
      <c r="N477" s="15"/>
      <c r="O477" s="136"/>
      <c r="P477" s="15"/>
      <c r="Q477" s="15"/>
      <c r="R477" s="15"/>
      <c r="S477" s="15"/>
      <c r="T477" s="15"/>
      <c r="U477" s="137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37"/>
      <c r="AU477" s="137"/>
      <c r="AV477" s="137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53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34"/>
      <c r="DI477" s="14"/>
    </row>
    <row r="478" spans="2:113" ht="15.75" customHeight="1">
      <c r="B478" s="15"/>
      <c r="C478" s="14"/>
      <c r="D478" s="54"/>
      <c r="E478" s="14"/>
      <c r="F478" s="14"/>
      <c r="G478" s="14"/>
      <c r="H478" s="14"/>
      <c r="I478" s="14"/>
      <c r="J478" s="135"/>
      <c r="K478" s="15"/>
      <c r="L478" s="15"/>
      <c r="M478" s="15"/>
      <c r="N478" s="15"/>
      <c r="O478" s="136"/>
      <c r="P478" s="15"/>
      <c r="Q478" s="15"/>
      <c r="R478" s="15"/>
      <c r="S478" s="15"/>
      <c r="T478" s="15"/>
      <c r="U478" s="137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37"/>
      <c r="AU478" s="137"/>
      <c r="AV478" s="137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53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34"/>
      <c r="DI478" s="14"/>
    </row>
    <row r="479" spans="2:113" ht="15.75" customHeight="1">
      <c r="B479" s="15"/>
      <c r="C479" s="14"/>
      <c r="D479" s="54"/>
      <c r="E479" s="14"/>
      <c r="F479" s="14"/>
      <c r="G479" s="14"/>
      <c r="H479" s="14"/>
      <c r="I479" s="14"/>
      <c r="J479" s="135"/>
      <c r="K479" s="15"/>
      <c r="L479" s="15"/>
      <c r="M479" s="15"/>
      <c r="N479" s="15"/>
      <c r="O479" s="136"/>
      <c r="P479" s="15"/>
      <c r="Q479" s="15"/>
      <c r="R479" s="15"/>
      <c r="S479" s="15"/>
      <c r="T479" s="15"/>
      <c r="U479" s="137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37"/>
      <c r="AU479" s="137"/>
      <c r="AV479" s="137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53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34"/>
      <c r="DI479" s="14"/>
    </row>
    <row r="480" spans="2:113" ht="15.75" customHeight="1">
      <c r="B480" s="15"/>
      <c r="C480" s="14"/>
      <c r="D480" s="54"/>
      <c r="E480" s="14"/>
      <c r="F480" s="14"/>
      <c r="G480" s="14"/>
      <c r="H480" s="14"/>
      <c r="I480" s="14"/>
      <c r="J480" s="135"/>
      <c r="K480" s="15"/>
      <c r="L480" s="15"/>
      <c r="M480" s="15"/>
      <c r="N480" s="15"/>
      <c r="O480" s="136"/>
      <c r="P480" s="15"/>
      <c r="Q480" s="15"/>
      <c r="R480" s="15"/>
      <c r="S480" s="15"/>
      <c r="T480" s="15"/>
      <c r="U480" s="137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37"/>
      <c r="AU480" s="137"/>
      <c r="AV480" s="137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53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34"/>
      <c r="DI480" s="14"/>
    </row>
    <row r="481" spans="2:113" ht="15.75" customHeight="1">
      <c r="B481" s="15"/>
      <c r="C481" s="14"/>
      <c r="D481" s="54"/>
      <c r="E481" s="14"/>
      <c r="F481" s="14"/>
      <c r="G481" s="14"/>
      <c r="H481" s="14"/>
      <c r="I481" s="14"/>
      <c r="J481" s="135"/>
      <c r="K481" s="15"/>
      <c r="L481" s="15"/>
      <c r="M481" s="15"/>
      <c r="N481" s="15"/>
      <c r="O481" s="136"/>
      <c r="P481" s="15"/>
      <c r="Q481" s="15"/>
      <c r="R481" s="15"/>
      <c r="S481" s="15"/>
      <c r="T481" s="15"/>
      <c r="U481" s="137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37"/>
      <c r="AU481" s="137"/>
      <c r="AV481" s="137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53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34"/>
      <c r="DI481" s="14"/>
    </row>
    <row r="482" spans="2:113" ht="15.75" customHeight="1">
      <c r="B482" s="15"/>
      <c r="C482" s="14"/>
      <c r="D482" s="54"/>
      <c r="E482" s="14"/>
      <c r="F482" s="14"/>
      <c r="G482" s="14"/>
      <c r="H482" s="14"/>
      <c r="I482" s="14"/>
      <c r="J482" s="135"/>
      <c r="K482" s="15"/>
      <c r="L482" s="15"/>
      <c r="M482" s="15"/>
      <c r="N482" s="15"/>
      <c r="O482" s="136"/>
      <c r="P482" s="15"/>
      <c r="Q482" s="15"/>
      <c r="R482" s="15"/>
      <c r="S482" s="15"/>
      <c r="T482" s="15"/>
      <c r="U482" s="137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37"/>
      <c r="AU482" s="137"/>
      <c r="AV482" s="137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53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34"/>
      <c r="DI482" s="14"/>
    </row>
    <row r="483" spans="2:113" ht="15.75" customHeight="1">
      <c r="B483" s="15"/>
      <c r="C483" s="14"/>
      <c r="D483" s="54"/>
      <c r="E483" s="14"/>
      <c r="F483" s="14"/>
      <c r="G483" s="14"/>
      <c r="H483" s="14"/>
      <c r="I483" s="14"/>
      <c r="J483" s="135"/>
      <c r="K483" s="15"/>
      <c r="L483" s="15"/>
      <c r="M483" s="15"/>
      <c r="N483" s="15"/>
      <c r="O483" s="136"/>
      <c r="P483" s="15"/>
      <c r="Q483" s="15"/>
      <c r="R483" s="15"/>
      <c r="S483" s="15"/>
      <c r="T483" s="15"/>
      <c r="U483" s="137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37"/>
      <c r="AU483" s="137"/>
      <c r="AV483" s="137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53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34"/>
      <c r="DI483" s="14"/>
    </row>
    <row r="484" spans="2:113" ht="15.75" customHeight="1">
      <c r="B484" s="15"/>
      <c r="C484" s="14"/>
      <c r="D484" s="54"/>
      <c r="E484" s="14"/>
      <c r="F484" s="14"/>
      <c r="G484" s="14"/>
      <c r="H484" s="14"/>
      <c r="I484" s="14"/>
      <c r="J484" s="135"/>
      <c r="K484" s="15"/>
      <c r="L484" s="15"/>
      <c r="M484" s="15"/>
      <c r="N484" s="15"/>
      <c r="O484" s="136"/>
      <c r="P484" s="15"/>
      <c r="Q484" s="15"/>
      <c r="R484" s="15"/>
      <c r="S484" s="15"/>
      <c r="T484" s="15"/>
      <c r="U484" s="137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37"/>
      <c r="AU484" s="137"/>
      <c r="AV484" s="137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53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34"/>
      <c r="DI484" s="14"/>
    </row>
    <row r="485" spans="2:113" ht="15.75" customHeight="1">
      <c r="B485" s="15"/>
      <c r="C485" s="14"/>
      <c r="D485" s="54"/>
      <c r="E485" s="14"/>
      <c r="F485" s="14"/>
      <c r="G485" s="14"/>
      <c r="H485" s="14"/>
      <c r="I485" s="14"/>
      <c r="J485" s="135"/>
      <c r="K485" s="15"/>
      <c r="L485" s="15"/>
      <c r="M485" s="15"/>
      <c r="N485" s="15"/>
      <c r="O485" s="136"/>
      <c r="P485" s="15"/>
      <c r="Q485" s="15"/>
      <c r="R485" s="15"/>
      <c r="S485" s="15"/>
      <c r="T485" s="15"/>
      <c r="U485" s="137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37"/>
      <c r="AU485" s="137"/>
      <c r="AV485" s="137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53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34"/>
      <c r="DI485" s="14"/>
    </row>
    <row r="486" spans="2:113" ht="15.75" customHeight="1">
      <c r="B486" s="15"/>
      <c r="C486" s="14"/>
      <c r="D486" s="54"/>
      <c r="E486" s="14"/>
      <c r="F486" s="14"/>
      <c r="G486" s="14"/>
      <c r="H486" s="14"/>
      <c r="I486" s="14"/>
      <c r="J486" s="135"/>
      <c r="K486" s="15"/>
      <c r="L486" s="15"/>
      <c r="M486" s="15"/>
      <c r="N486" s="15"/>
      <c r="O486" s="136"/>
      <c r="P486" s="15"/>
      <c r="Q486" s="15"/>
      <c r="R486" s="15"/>
      <c r="S486" s="15"/>
      <c r="T486" s="15"/>
      <c r="U486" s="137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37"/>
      <c r="AU486" s="137"/>
      <c r="AV486" s="137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53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34"/>
      <c r="DI486" s="14"/>
    </row>
    <row r="487" spans="2:113" ht="15.75" customHeight="1">
      <c r="B487" s="15"/>
      <c r="C487" s="14"/>
      <c r="D487" s="54"/>
      <c r="E487" s="14"/>
      <c r="F487" s="14"/>
      <c r="G487" s="14"/>
      <c r="H487" s="14"/>
      <c r="I487" s="14"/>
      <c r="J487" s="135"/>
      <c r="K487" s="15"/>
      <c r="L487" s="15"/>
      <c r="M487" s="15"/>
      <c r="N487" s="15"/>
      <c r="O487" s="136"/>
      <c r="P487" s="15"/>
      <c r="Q487" s="15"/>
      <c r="R487" s="15"/>
      <c r="S487" s="15"/>
      <c r="T487" s="15"/>
      <c r="U487" s="137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37"/>
      <c r="AU487" s="137"/>
      <c r="AV487" s="137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53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34"/>
      <c r="DI487" s="14"/>
    </row>
    <row r="488" spans="2:113" ht="15.75" customHeight="1">
      <c r="B488" s="15"/>
      <c r="C488" s="14"/>
      <c r="D488" s="54"/>
      <c r="E488" s="14"/>
      <c r="F488" s="14"/>
      <c r="G488" s="14"/>
      <c r="H488" s="14"/>
      <c r="I488" s="14"/>
      <c r="J488" s="135"/>
      <c r="K488" s="15"/>
      <c r="L488" s="15"/>
      <c r="M488" s="15"/>
      <c r="N488" s="15"/>
      <c r="O488" s="136"/>
      <c r="P488" s="15"/>
      <c r="Q488" s="15"/>
      <c r="R488" s="15"/>
      <c r="S488" s="15"/>
      <c r="T488" s="15"/>
      <c r="U488" s="137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37"/>
      <c r="AU488" s="137"/>
      <c r="AV488" s="137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53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34"/>
      <c r="DI488" s="14"/>
    </row>
    <row r="489" spans="2:113" ht="15.75" customHeight="1">
      <c r="B489" s="15"/>
      <c r="C489" s="14"/>
      <c r="D489" s="54"/>
      <c r="E489" s="14"/>
      <c r="F489" s="14"/>
      <c r="G489" s="14"/>
      <c r="H489" s="14"/>
      <c r="I489" s="14"/>
      <c r="J489" s="135"/>
      <c r="K489" s="15"/>
      <c r="L489" s="15"/>
      <c r="M489" s="15"/>
      <c r="N489" s="15"/>
      <c r="O489" s="136"/>
      <c r="P489" s="15"/>
      <c r="Q489" s="15"/>
      <c r="R489" s="15"/>
      <c r="S489" s="15"/>
      <c r="T489" s="15"/>
      <c r="U489" s="137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37"/>
      <c r="AU489" s="137"/>
      <c r="AV489" s="137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53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34"/>
      <c r="DI489" s="14"/>
    </row>
    <row r="490" spans="2:113" ht="15.75" customHeight="1">
      <c r="B490" s="15"/>
      <c r="C490" s="14"/>
      <c r="D490" s="54"/>
      <c r="E490" s="14"/>
      <c r="F490" s="14"/>
      <c r="G490" s="14"/>
      <c r="H490" s="14"/>
      <c r="I490" s="14"/>
      <c r="J490" s="135"/>
      <c r="K490" s="15"/>
      <c r="L490" s="15"/>
      <c r="M490" s="15"/>
      <c r="N490" s="15"/>
      <c r="O490" s="136"/>
      <c r="P490" s="15"/>
      <c r="Q490" s="15"/>
      <c r="R490" s="15"/>
      <c r="S490" s="15"/>
      <c r="T490" s="15"/>
      <c r="U490" s="137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37"/>
      <c r="AU490" s="137"/>
      <c r="AV490" s="137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53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34"/>
      <c r="DI490" s="14"/>
    </row>
    <row r="491" spans="2:113" ht="15.75" customHeight="1">
      <c r="B491" s="15"/>
      <c r="C491" s="14"/>
      <c r="D491" s="54"/>
      <c r="E491" s="14"/>
      <c r="F491" s="14"/>
      <c r="G491" s="14"/>
      <c r="H491" s="14"/>
      <c r="I491" s="14"/>
      <c r="J491" s="135"/>
      <c r="K491" s="15"/>
      <c r="L491" s="15"/>
      <c r="M491" s="15"/>
      <c r="N491" s="15"/>
      <c r="O491" s="136"/>
      <c r="P491" s="15"/>
      <c r="Q491" s="15"/>
      <c r="R491" s="15"/>
      <c r="S491" s="15"/>
      <c r="T491" s="15"/>
      <c r="U491" s="137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37"/>
      <c r="AU491" s="137"/>
      <c r="AV491" s="137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53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34"/>
      <c r="DI491" s="14"/>
    </row>
    <row r="492" spans="2:113" ht="15.75" customHeight="1">
      <c r="B492" s="15"/>
      <c r="C492" s="14"/>
      <c r="D492" s="54"/>
      <c r="E492" s="14"/>
      <c r="F492" s="14"/>
      <c r="G492" s="14"/>
      <c r="H492" s="14"/>
      <c r="I492" s="14"/>
      <c r="J492" s="135"/>
      <c r="K492" s="15"/>
      <c r="L492" s="15"/>
      <c r="M492" s="15"/>
      <c r="N492" s="15"/>
      <c r="O492" s="136"/>
      <c r="P492" s="15"/>
      <c r="Q492" s="15"/>
      <c r="R492" s="15"/>
      <c r="S492" s="15"/>
      <c r="T492" s="15"/>
      <c r="U492" s="137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37"/>
      <c r="AU492" s="137"/>
      <c r="AV492" s="137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53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34"/>
      <c r="DI492" s="14"/>
    </row>
    <row r="493" spans="2:113" ht="15.75" customHeight="1">
      <c r="B493" s="15"/>
      <c r="C493" s="14"/>
      <c r="D493" s="54"/>
      <c r="E493" s="14"/>
      <c r="F493" s="14"/>
      <c r="G493" s="14"/>
      <c r="H493" s="14"/>
      <c r="I493" s="14"/>
      <c r="J493" s="135"/>
      <c r="K493" s="15"/>
      <c r="L493" s="15"/>
      <c r="M493" s="15"/>
      <c r="N493" s="15"/>
      <c r="O493" s="136"/>
      <c r="P493" s="15"/>
      <c r="Q493" s="15"/>
      <c r="R493" s="15"/>
      <c r="S493" s="15"/>
      <c r="T493" s="15"/>
      <c r="U493" s="137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37"/>
      <c r="AU493" s="137"/>
      <c r="AV493" s="137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53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34"/>
      <c r="DI493" s="14"/>
    </row>
    <row r="494" spans="2:113" ht="15.75" customHeight="1">
      <c r="B494" s="15"/>
      <c r="C494" s="14"/>
      <c r="D494" s="54"/>
      <c r="E494" s="14"/>
      <c r="F494" s="14"/>
      <c r="G494" s="14"/>
      <c r="H494" s="14"/>
      <c r="I494" s="14"/>
      <c r="J494" s="135"/>
      <c r="K494" s="15"/>
      <c r="L494" s="15"/>
      <c r="M494" s="15"/>
      <c r="N494" s="15"/>
      <c r="O494" s="136"/>
      <c r="P494" s="15"/>
      <c r="Q494" s="15"/>
      <c r="R494" s="15"/>
      <c r="S494" s="15"/>
      <c r="T494" s="15"/>
      <c r="U494" s="137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37"/>
      <c r="AU494" s="137"/>
      <c r="AV494" s="137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53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34"/>
      <c r="DI494" s="14"/>
    </row>
    <row r="495" spans="2:113" ht="15.75" customHeight="1">
      <c r="B495" s="15"/>
      <c r="C495" s="14"/>
      <c r="D495" s="54"/>
      <c r="E495" s="14"/>
      <c r="F495" s="14"/>
      <c r="G495" s="14"/>
      <c r="H495" s="14"/>
      <c r="I495" s="14"/>
      <c r="J495" s="135"/>
      <c r="K495" s="15"/>
      <c r="L495" s="15"/>
      <c r="M495" s="15"/>
      <c r="N495" s="15"/>
      <c r="O495" s="136"/>
      <c r="P495" s="15"/>
      <c r="Q495" s="15"/>
      <c r="R495" s="15"/>
      <c r="S495" s="15"/>
      <c r="T495" s="15"/>
      <c r="U495" s="137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37"/>
      <c r="AU495" s="137"/>
      <c r="AV495" s="137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53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34"/>
      <c r="DI495" s="14"/>
    </row>
    <row r="496" spans="2:113" ht="15.75" customHeight="1">
      <c r="B496" s="15"/>
      <c r="C496" s="14"/>
      <c r="D496" s="54"/>
      <c r="E496" s="14"/>
      <c r="F496" s="14"/>
      <c r="G496" s="14"/>
      <c r="H496" s="14"/>
      <c r="I496" s="14"/>
      <c r="J496" s="135"/>
      <c r="K496" s="15"/>
      <c r="L496" s="15"/>
      <c r="M496" s="15"/>
      <c r="N496" s="15"/>
      <c r="O496" s="136"/>
      <c r="P496" s="15"/>
      <c r="Q496" s="15"/>
      <c r="R496" s="15"/>
      <c r="S496" s="15"/>
      <c r="T496" s="15"/>
      <c r="U496" s="137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37"/>
      <c r="AU496" s="137"/>
      <c r="AV496" s="137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53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34"/>
      <c r="DI496" s="14"/>
    </row>
    <row r="497" spans="2:113" ht="15.75" customHeight="1">
      <c r="B497" s="15"/>
      <c r="C497" s="14"/>
      <c r="D497" s="54"/>
      <c r="E497" s="14"/>
      <c r="F497" s="14"/>
      <c r="G497" s="14"/>
      <c r="H497" s="14"/>
      <c r="I497" s="14"/>
      <c r="J497" s="135"/>
      <c r="K497" s="15"/>
      <c r="L497" s="15"/>
      <c r="M497" s="15"/>
      <c r="N497" s="15"/>
      <c r="O497" s="136"/>
      <c r="P497" s="15"/>
      <c r="Q497" s="15"/>
      <c r="R497" s="15"/>
      <c r="S497" s="15"/>
      <c r="T497" s="15"/>
      <c r="U497" s="137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37"/>
      <c r="AU497" s="137"/>
      <c r="AV497" s="137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53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34"/>
      <c r="DI497" s="14"/>
    </row>
    <row r="498" spans="2:113" ht="15.75" customHeight="1">
      <c r="B498" s="15"/>
      <c r="C498" s="14"/>
      <c r="D498" s="54"/>
      <c r="E498" s="14"/>
      <c r="F498" s="14"/>
      <c r="G498" s="14"/>
      <c r="H498" s="14"/>
      <c r="I498" s="14"/>
      <c r="J498" s="135"/>
      <c r="K498" s="15"/>
      <c r="L498" s="15"/>
      <c r="M498" s="15"/>
      <c r="N498" s="15"/>
      <c r="O498" s="136"/>
      <c r="P498" s="15"/>
      <c r="Q498" s="15"/>
      <c r="R498" s="15"/>
      <c r="S498" s="15"/>
      <c r="T498" s="15"/>
      <c r="U498" s="137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37"/>
      <c r="AU498" s="137"/>
      <c r="AV498" s="137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53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34"/>
      <c r="DI498" s="14"/>
    </row>
    <row r="499" spans="2:113" ht="15.75" customHeight="1">
      <c r="B499" s="15"/>
      <c r="C499" s="14"/>
      <c r="D499" s="54"/>
      <c r="E499" s="14"/>
      <c r="F499" s="14"/>
      <c r="G499" s="14"/>
      <c r="H499" s="14"/>
      <c r="I499" s="14"/>
      <c r="J499" s="135"/>
      <c r="K499" s="15"/>
      <c r="L499" s="15"/>
      <c r="M499" s="15"/>
      <c r="N499" s="15"/>
      <c r="O499" s="136"/>
      <c r="P499" s="15"/>
      <c r="Q499" s="15"/>
      <c r="R499" s="15"/>
      <c r="S499" s="15"/>
      <c r="T499" s="15"/>
      <c r="U499" s="137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37"/>
      <c r="AU499" s="137"/>
      <c r="AV499" s="137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53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34"/>
      <c r="DI499" s="14"/>
    </row>
    <row r="500" spans="2:113" ht="15.75" customHeight="1">
      <c r="B500" s="15"/>
      <c r="C500" s="14"/>
      <c r="D500" s="54"/>
      <c r="E500" s="14"/>
      <c r="F500" s="14"/>
      <c r="G500" s="14"/>
      <c r="H500" s="14"/>
      <c r="I500" s="14"/>
      <c r="J500" s="135"/>
      <c r="K500" s="15"/>
      <c r="L500" s="15"/>
      <c r="M500" s="15"/>
      <c r="N500" s="15"/>
      <c r="O500" s="136"/>
      <c r="P500" s="15"/>
      <c r="Q500" s="15"/>
      <c r="R500" s="15"/>
      <c r="S500" s="15"/>
      <c r="T500" s="15"/>
      <c r="U500" s="137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37"/>
      <c r="AU500" s="137"/>
      <c r="AV500" s="137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53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34"/>
      <c r="DI500" s="14"/>
    </row>
    <row r="501" spans="2:113" ht="15.75" customHeight="1">
      <c r="B501" s="15"/>
      <c r="C501" s="14"/>
      <c r="D501" s="54"/>
      <c r="E501" s="14"/>
      <c r="F501" s="14"/>
      <c r="G501" s="14"/>
      <c r="H501" s="14"/>
      <c r="I501" s="14"/>
      <c r="J501" s="135"/>
      <c r="K501" s="15"/>
      <c r="L501" s="15"/>
      <c r="M501" s="15"/>
      <c r="N501" s="15"/>
      <c r="O501" s="136"/>
      <c r="P501" s="15"/>
      <c r="Q501" s="15"/>
      <c r="R501" s="15"/>
      <c r="S501" s="15"/>
      <c r="T501" s="15"/>
      <c r="U501" s="137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37"/>
      <c r="AU501" s="137"/>
      <c r="AV501" s="137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53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34"/>
      <c r="DI501" s="14"/>
    </row>
    <row r="502" spans="2:113" ht="15.75" customHeight="1">
      <c r="B502" s="15"/>
      <c r="C502" s="14"/>
      <c r="D502" s="54"/>
      <c r="E502" s="14"/>
      <c r="F502" s="14"/>
      <c r="G502" s="14"/>
      <c r="H502" s="14"/>
      <c r="I502" s="14"/>
      <c r="J502" s="135"/>
      <c r="K502" s="15"/>
      <c r="L502" s="15"/>
      <c r="M502" s="15"/>
      <c r="N502" s="15"/>
      <c r="O502" s="136"/>
      <c r="P502" s="15"/>
      <c r="Q502" s="15"/>
      <c r="R502" s="15"/>
      <c r="S502" s="15"/>
      <c r="T502" s="15"/>
      <c r="U502" s="137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37"/>
      <c r="AU502" s="137"/>
      <c r="AV502" s="137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53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34"/>
      <c r="DI502" s="14"/>
    </row>
    <row r="503" spans="2:113" ht="15.75" customHeight="1">
      <c r="B503" s="15"/>
      <c r="C503" s="14"/>
      <c r="D503" s="54"/>
      <c r="E503" s="14"/>
      <c r="F503" s="14"/>
      <c r="G503" s="14"/>
      <c r="H503" s="14"/>
      <c r="I503" s="14"/>
      <c r="J503" s="135"/>
      <c r="K503" s="15"/>
      <c r="L503" s="15"/>
      <c r="M503" s="15"/>
      <c r="N503" s="15"/>
      <c r="O503" s="136"/>
      <c r="P503" s="15"/>
      <c r="Q503" s="15"/>
      <c r="R503" s="15"/>
      <c r="S503" s="15"/>
      <c r="T503" s="15"/>
      <c r="U503" s="137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37"/>
      <c r="AU503" s="137"/>
      <c r="AV503" s="137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53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34"/>
      <c r="DI503" s="14"/>
    </row>
    <row r="504" spans="2:113" ht="15.75" customHeight="1">
      <c r="B504" s="15"/>
      <c r="C504" s="14"/>
      <c r="D504" s="54"/>
      <c r="E504" s="14"/>
      <c r="F504" s="14"/>
      <c r="G504" s="14"/>
      <c r="H504" s="14"/>
      <c r="I504" s="14"/>
      <c r="J504" s="135"/>
      <c r="K504" s="15"/>
      <c r="L504" s="15"/>
      <c r="M504" s="15"/>
      <c r="N504" s="15"/>
      <c r="O504" s="136"/>
      <c r="P504" s="15"/>
      <c r="Q504" s="15"/>
      <c r="R504" s="15"/>
      <c r="S504" s="15"/>
      <c r="T504" s="15"/>
      <c r="U504" s="137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37"/>
      <c r="AU504" s="137"/>
      <c r="AV504" s="137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53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34"/>
      <c r="DI504" s="14"/>
    </row>
    <row r="505" spans="2:113" ht="15.75" customHeight="1">
      <c r="B505" s="15"/>
      <c r="C505" s="14"/>
      <c r="D505" s="54"/>
      <c r="E505" s="14"/>
      <c r="F505" s="14"/>
      <c r="G505" s="14"/>
      <c r="H505" s="14"/>
      <c r="I505" s="14"/>
      <c r="J505" s="135"/>
      <c r="K505" s="15"/>
      <c r="L505" s="15"/>
      <c r="M505" s="15"/>
      <c r="N505" s="15"/>
      <c r="O505" s="136"/>
      <c r="P505" s="15"/>
      <c r="Q505" s="15"/>
      <c r="R505" s="15"/>
      <c r="S505" s="15"/>
      <c r="T505" s="15"/>
      <c r="U505" s="137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37"/>
      <c r="AU505" s="137"/>
      <c r="AV505" s="137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53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34"/>
      <c r="DI505" s="14"/>
    </row>
    <row r="506" spans="2:113" ht="15.75" customHeight="1">
      <c r="B506" s="15"/>
      <c r="C506" s="14"/>
      <c r="D506" s="54"/>
      <c r="E506" s="14"/>
      <c r="F506" s="14"/>
      <c r="G506" s="14"/>
      <c r="H506" s="14"/>
      <c r="I506" s="14"/>
      <c r="J506" s="135"/>
      <c r="K506" s="15"/>
      <c r="L506" s="15"/>
      <c r="M506" s="15"/>
      <c r="N506" s="15"/>
      <c r="O506" s="136"/>
      <c r="P506" s="15"/>
      <c r="Q506" s="15"/>
      <c r="R506" s="15"/>
      <c r="S506" s="15"/>
      <c r="T506" s="15"/>
      <c r="U506" s="137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37"/>
      <c r="AU506" s="137"/>
      <c r="AV506" s="137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53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34"/>
      <c r="DI506" s="14"/>
    </row>
    <row r="507" spans="2:113" ht="15.75" customHeight="1">
      <c r="B507" s="15"/>
      <c r="C507" s="14"/>
      <c r="D507" s="54"/>
      <c r="E507" s="14"/>
      <c r="F507" s="14"/>
      <c r="G507" s="14"/>
      <c r="H507" s="14"/>
      <c r="I507" s="14"/>
      <c r="J507" s="135"/>
      <c r="K507" s="15"/>
      <c r="L507" s="15"/>
      <c r="M507" s="15"/>
      <c r="N507" s="15"/>
      <c r="O507" s="136"/>
      <c r="P507" s="15"/>
      <c r="Q507" s="15"/>
      <c r="R507" s="15"/>
      <c r="S507" s="15"/>
      <c r="T507" s="15"/>
      <c r="U507" s="137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37"/>
      <c r="AU507" s="137"/>
      <c r="AV507" s="137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53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34"/>
      <c r="DI507" s="14"/>
    </row>
    <row r="508" spans="2:113" ht="15.75" customHeight="1">
      <c r="B508" s="15"/>
      <c r="C508" s="14"/>
      <c r="D508" s="54"/>
      <c r="E508" s="14"/>
      <c r="F508" s="14"/>
      <c r="G508" s="14"/>
      <c r="H508" s="14"/>
      <c r="I508" s="14"/>
      <c r="J508" s="135"/>
      <c r="K508" s="15"/>
      <c r="L508" s="15"/>
      <c r="M508" s="15"/>
      <c r="N508" s="15"/>
      <c r="O508" s="136"/>
      <c r="P508" s="15"/>
      <c r="Q508" s="15"/>
      <c r="R508" s="15"/>
      <c r="S508" s="15"/>
      <c r="T508" s="15"/>
      <c r="U508" s="137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37"/>
      <c r="AU508" s="137"/>
      <c r="AV508" s="137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53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34"/>
      <c r="DI508" s="14"/>
    </row>
    <row r="509" spans="2:113" ht="15.75" customHeight="1">
      <c r="B509" s="15"/>
      <c r="C509" s="14"/>
      <c r="D509" s="54"/>
      <c r="E509" s="14"/>
      <c r="F509" s="14"/>
      <c r="G509" s="14"/>
      <c r="H509" s="14"/>
      <c r="I509" s="14"/>
      <c r="J509" s="135"/>
      <c r="K509" s="15"/>
      <c r="L509" s="15"/>
      <c r="M509" s="15"/>
      <c r="N509" s="15"/>
      <c r="O509" s="136"/>
      <c r="P509" s="15"/>
      <c r="Q509" s="15"/>
      <c r="R509" s="15"/>
      <c r="S509" s="15"/>
      <c r="T509" s="15"/>
      <c r="U509" s="137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37"/>
      <c r="AU509" s="137"/>
      <c r="AV509" s="137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53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34"/>
      <c r="DI509" s="14"/>
    </row>
    <row r="510" spans="2:113" ht="15.75" customHeight="1">
      <c r="B510" s="15"/>
      <c r="C510" s="14"/>
      <c r="D510" s="54"/>
      <c r="E510" s="14"/>
      <c r="F510" s="14"/>
      <c r="G510" s="14"/>
      <c r="H510" s="14"/>
      <c r="I510" s="14"/>
      <c r="J510" s="135"/>
      <c r="K510" s="15"/>
      <c r="L510" s="15"/>
      <c r="M510" s="15"/>
      <c r="N510" s="15"/>
      <c r="O510" s="136"/>
      <c r="P510" s="15"/>
      <c r="Q510" s="15"/>
      <c r="R510" s="15"/>
      <c r="S510" s="15"/>
      <c r="T510" s="15"/>
      <c r="U510" s="137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37"/>
      <c r="AU510" s="137"/>
      <c r="AV510" s="137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53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34"/>
      <c r="DI510" s="14"/>
    </row>
    <row r="511" spans="2:113" ht="15.75" customHeight="1">
      <c r="B511" s="15"/>
      <c r="C511" s="14"/>
      <c r="D511" s="54"/>
      <c r="E511" s="14"/>
      <c r="F511" s="14"/>
      <c r="G511" s="14"/>
      <c r="H511" s="14"/>
      <c r="I511" s="14"/>
      <c r="J511" s="135"/>
      <c r="K511" s="15"/>
      <c r="L511" s="15"/>
      <c r="M511" s="15"/>
      <c r="N511" s="15"/>
      <c r="O511" s="136"/>
      <c r="P511" s="15"/>
      <c r="Q511" s="15"/>
      <c r="R511" s="15"/>
      <c r="S511" s="15"/>
      <c r="T511" s="15"/>
      <c r="U511" s="137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37"/>
      <c r="AU511" s="137"/>
      <c r="AV511" s="137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53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34"/>
      <c r="DI511" s="14"/>
    </row>
    <row r="512" spans="2:113" ht="15.75" customHeight="1">
      <c r="B512" s="15"/>
      <c r="C512" s="14"/>
      <c r="D512" s="54"/>
      <c r="E512" s="14"/>
      <c r="F512" s="14"/>
      <c r="G512" s="14"/>
      <c r="H512" s="14"/>
      <c r="I512" s="14"/>
      <c r="J512" s="135"/>
      <c r="K512" s="15"/>
      <c r="L512" s="15"/>
      <c r="M512" s="15"/>
      <c r="N512" s="15"/>
      <c r="O512" s="136"/>
      <c r="P512" s="15"/>
      <c r="Q512" s="15"/>
      <c r="R512" s="15"/>
      <c r="S512" s="15"/>
      <c r="T512" s="15"/>
      <c r="U512" s="137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37"/>
      <c r="AU512" s="137"/>
      <c r="AV512" s="137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53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34"/>
      <c r="DI512" s="14"/>
    </row>
    <row r="513" spans="2:113" ht="15.75" customHeight="1">
      <c r="B513" s="15"/>
      <c r="C513" s="14"/>
      <c r="D513" s="54"/>
      <c r="E513" s="14"/>
      <c r="F513" s="14"/>
      <c r="G513" s="14"/>
      <c r="H513" s="14"/>
      <c r="I513" s="14"/>
      <c r="J513" s="135"/>
      <c r="K513" s="15"/>
      <c r="L513" s="15"/>
      <c r="M513" s="15"/>
      <c r="N513" s="15"/>
      <c r="O513" s="136"/>
      <c r="P513" s="15"/>
      <c r="Q513" s="15"/>
      <c r="R513" s="15"/>
      <c r="S513" s="15"/>
      <c r="T513" s="15"/>
      <c r="U513" s="137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37"/>
      <c r="AU513" s="137"/>
      <c r="AV513" s="137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53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34"/>
      <c r="DI513" s="14"/>
    </row>
    <row r="514" spans="2:113" ht="15.75" customHeight="1">
      <c r="B514" s="15"/>
      <c r="C514" s="14"/>
      <c r="D514" s="54"/>
      <c r="E514" s="14"/>
      <c r="F514" s="14"/>
      <c r="G514" s="14"/>
      <c r="H514" s="14"/>
      <c r="I514" s="14"/>
      <c r="J514" s="135"/>
      <c r="K514" s="15"/>
      <c r="L514" s="15"/>
      <c r="M514" s="15"/>
      <c r="N514" s="15"/>
      <c r="O514" s="136"/>
      <c r="P514" s="15"/>
      <c r="Q514" s="15"/>
      <c r="R514" s="15"/>
      <c r="S514" s="15"/>
      <c r="T514" s="15"/>
      <c r="U514" s="137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37"/>
      <c r="AU514" s="137"/>
      <c r="AV514" s="137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53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34"/>
      <c r="DI514" s="14"/>
    </row>
    <row r="515" spans="2:113" ht="15.75" customHeight="1">
      <c r="B515" s="15"/>
      <c r="C515" s="14"/>
      <c r="D515" s="54"/>
      <c r="E515" s="14"/>
      <c r="F515" s="14"/>
      <c r="G515" s="14"/>
      <c r="H515" s="14"/>
      <c r="I515" s="14"/>
      <c r="J515" s="135"/>
      <c r="K515" s="15"/>
      <c r="L515" s="15"/>
      <c r="M515" s="15"/>
      <c r="N515" s="15"/>
      <c r="O515" s="136"/>
      <c r="P515" s="15"/>
      <c r="Q515" s="15"/>
      <c r="R515" s="15"/>
      <c r="S515" s="15"/>
      <c r="T515" s="15"/>
      <c r="U515" s="137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37"/>
      <c r="AU515" s="137"/>
      <c r="AV515" s="137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53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34"/>
      <c r="DI515" s="14"/>
    </row>
    <row r="516" spans="2:113" ht="15.75" customHeight="1">
      <c r="B516" s="15"/>
      <c r="C516" s="14"/>
      <c r="D516" s="54"/>
      <c r="E516" s="14"/>
      <c r="F516" s="14"/>
      <c r="G516" s="14"/>
      <c r="H516" s="14"/>
      <c r="I516" s="14"/>
      <c r="J516" s="135"/>
      <c r="K516" s="15"/>
      <c r="L516" s="15"/>
      <c r="M516" s="15"/>
      <c r="N516" s="15"/>
      <c r="O516" s="136"/>
      <c r="P516" s="15"/>
      <c r="Q516" s="15"/>
      <c r="R516" s="15"/>
      <c r="S516" s="15"/>
      <c r="T516" s="15"/>
      <c r="U516" s="137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37"/>
      <c r="AU516" s="137"/>
      <c r="AV516" s="137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53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34"/>
      <c r="DI516" s="14"/>
    </row>
    <row r="517" spans="2:113" ht="15.75" customHeight="1">
      <c r="B517" s="15"/>
      <c r="C517" s="14"/>
      <c r="D517" s="54"/>
      <c r="E517" s="14"/>
      <c r="F517" s="14"/>
      <c r="G517" s="14"/>
      <c r="H517" s="14"/>
      <c r="I517" s="14"/>
      <c r="J517" s="135"/>
      <c r="K517" s="15"/>
      <c r="L517" s="15"/>
      <c r="M517" s="15"/>
      <c r="N517" s="15"/>
      <c r="O517" s="136"/>
      <c r="P517" s="15"/>
      <c r="Q517" s="15"/>
      <c r="R517" s="15"/>
      <c r="S517" s="15"/>
      <c r="T517" s="15"/>
      <c r="U517" s="137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37"/>
      <c r="AU517" s="137"/>
      <c r="AV517" s="137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53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34"/>
      <c r="DI517" s="14"/>
    </row>
    <row r="518" spans="2:113" ht="15.75" customHeight="1">
      <c r="B518" s="15"/>
      <c r="C518" s="14"/>
      <c r="D518" s="54"/>
      <c r="E518" s="14"/>
      <c r="F518" s="14"/>
      <c r="G518" s="14"/>
      <c r="H518" s="14"/>
      <c r="I518" s="14"/>
      <c r="J518" s="135"/>
      <c r="K518" s="15"/>
      <c r="L518" s="15"/>
      <c r="M518" s="15"/>
      <c r="N518" s="15"/>
      <c r="O518" s="136"/>
      <c r="P518" s="15"/>
      <c r="Q518" s="15"/>
      <c r="R518" s="15"/>
      <c r="S518" s="15"/>
      <c r="T518" s="15"/>
      <c r="U518" s="137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37"/>
      <c r="AU518" s="137"/>
      <c r="AV518" s="137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53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34"/>
      <c r="DI518" s="14"/>
    </row>
    <row r="519" spans="2:113" ht="15.75" customHeight="1">
      <c r="B519" s="15"/>
      <c r="C519" s="14"/>
      <c r="D519" s="54"/>
      <c r="E519" s="14"/>
      <c r="F519" s="14"/>
      <c r="G519" s="14"/>
      <c r="H519" s="14"/>
      <c r="I519" s="14"/>
      <c r="J519" s="135"/>
      <c r="K519" s="15"/>
      <c r="L519" s="15"/>
      <c r="M519" s="15"/>
      <c r="N519" s="15"/>
      <c r="O519" s="136"/>
      <c r="P519" s="15"/>
      <c r="Q519" s="15"/>
      <c r="R519" s="15"/>
      <c r="S519" s="15"/>
      <c r="T519" s="15"/>
      <c r="U519" s="137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37"/>
      <c r="AU519" s="137"/>
      <c r="AV519" s="137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53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34"/>
      <c r="DI519" s="14"/>
    </row>
    <row r="520" spans="2:113" ht="15.75" customHeight="1">
      <c r="B520" s="15"/>
      <c r="C520" s="14"/>
      <c r="D520" s="54"/>
      <c r="E520" s="14"/>
      <c r="F520" s="14"/>
      <c r="G520" s="14"/>
      <c r="H520" s="14"/>
      <c r="I520" s="14"/>
      <c r="J520" s="135"/>
      <c r="K520" s="15"/>
      <c r="L520" s="15"/>
      <c r="M520" s="15"/>
      <c r="N520" s="15"/>
      <c r="O520" s="136"/>
      <c r="P520" s="15"/>
      <c r="Q520" s="15"/>
      <c r="R520" s="15"/>
      <c r="S520" s="15"/>
      <c r="T520" s="15"/>
      <c r="U520" s="137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37"/>
      <c r="AU520" s="137"/>
      <c r="AV520" s="137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53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34"/>
      <c r="DI520" s="14"/>
    </row>
    <row r="521" spans="2:113" ht="15.75" customHeight="1">
      <c r="B521" s="15"/>
      <c r="C521" s="14"/>
      <c r="D521" s="54"/>
      <c r="E521" s="14"/>
      <c r="F521" s="14"/>
      <c r="G521" s="14"/>
      <c r="H521" s="14"/>
      <c r="I521" s="14"/>
      <c r="J521" s="135"/>
      <c r="K521" s="15"/>
      <c r="L521" s="15"/>
      <c r="M521" s="15"/>
      <c r="N521" s="15"/>
      <c r="O521" s="136"/>
      <c r="P521" s="15"/>
      <c r="Q521" s="15"/>
      <c r="R521" s="15"/>
      <c r="S521" s="15"/>
      <c r="T521" s="15"/>
      <c r="U521" s="137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37"/>
      <c r="AU521" s="137"/>
      <c r="AV521" s="137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53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34"/>
      <c r="DI521" s="14"/>
    </row>
    <row r="522" spans="2:113" ht="15.75" customHeight="1">
      <c r="B522" s="15"/>
      <c r="C522" s="14"/>
      <c r="D522" s="54"/>
      <c r="E522" s="14"/>
      <c r="F522" s="14"/>
      <c r="G522" s="14"/>
      <c r="H522" s="14"/>
      <c r="I522" s="14"/>
      <c r="J522" s="135"/>
      <c r="K522" s="15"/>
      <c r="L522" s="15"/>
      <c r="M522" s="15"/>
      <c r="N522" s="15"/>
      <c r="O522" s="136"/>
      <c r="P522" s="15"/>
      <c r="Q522" s="15"/>
      <c r="R522" s="15"/>
      <c r="S522" s="15"/>
      <c r="T522" s="15"/>
      <c r="U522" s="137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37"/>
      <c r="AU522" s="137"/>
      <c r="AV522" s="137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53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34"/>
      <c r="DI522" s="14"/>
    </row>
    <row r="523" spans="2:113" ht="15.75" customHeight="1">
      <c r="B523" s="15"/>
      <c r="C523" s="14"/>
      <c r="D523" s="54"/>
      <c r="E523" s="14"/>
      <c r="F523" s="14"/>
      <c r="G523" s="14"/>
      <c r="H523" s="14"/>
      <c r="I523" s="14"/>
      <c r="J523" s="135"/>
      <c r="K523" s="15"/>
      <c r="L523" s="15"/>
      <c r="M523" s="15"/>
      <c r="N523" s="15"/>
      <c r="O523" s="136"/>
      <c r="P523" s="15"/>
      <c r="Q523" s="15"/>
      <c r="R523" s="15"/>
      <c r="S523" s="15"/>
      <c r="T523" s="15"/>
      <c r="U523" s="137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37"/>
      <c r="AU523" s="137"/>
      <c r="AV523" s="137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53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34"/>
      <c r="DI523" s="14"/>
    </row>
    <row r="524" spans="2:113" ht="15.75" customHeight="1">
      <c r="B524" s="15"/>
      <c r="C524" s="14"/>
      <c r="D524" s="54"/>
      <c r="E524" s="14"/>
      <c r="F524" s="14"/>
      <c r="G524" s="14"/>
      <c r="H524" s="14"/>
      <c r="I524" s="14"/>
      <c r="J524" s="135"/>
      <c r="K524" s="15"/>
      <c r="L524" s="15"/>
      <c r="M524" s="15"/>
      <c r="N524" s="15"/>
      <c r="O524" s="136"/>
      <c r="P524" s="15"/>
      <c r="Q524" s="15"/>
      <c r="R524" s="15"/>
      <c r="S524" s="15"/>
      <c r="T524" s="15"/>
      <c r="U524" s="137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37"/>
      <c r="AU524" s="137"/>
      <c r="AV524" s="137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53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34"/>
      <c r="DI524" s="14"/>
    </row>
    <row r="525" spans="2:113" ht="15.75" customHeight="1">
      <c r="B525" s="15"/>
      <c r="C525" s="14"/>
      <c r="D525" s="54"/>
      <c r="E525" s="14"/>
      <c r="F525" s="14"/>
      <c r="G525" s="14"/>
      <c r="H525" s="14"/>
      <c r="I525" s="14"/>
      <c r="J525" s="135"/>
      <c r="K525" s="15"/>
      <c r="L525" s="15"/>
      <c r="M525" s="15"/>
      <c r="N525" s="15"/>
      <c r="O525" s="136"/>
      <c r="P525" s="15"/>
      <c r="Q525" s="15"/>
      <c r="R525" s="15"/>
      <c r="S525" s="15"/>
      <c r="T525" s="15"/>
      <c r="U525" s="137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37"/>
      <c r="AU525" s="137"/>
      <c r="AV525" s="137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53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34"/>
      <c r="DI525" s="14"/>
    </row>
    <row r="526" spans="2:113" ht="15.75" customHeight="1">
      <c r="B526" s="15"/>
      <c r="C526" s="14"/>
      <c r="D526" s="54"/>
      <c r="E526" s="14"/>
      <c r="F526" s="14"/>
      <c r="G526" s="14"/>
      <c r="H526" s="14"/>
      <c r="I526" s="14"/>
      <c r="J526" s="135"/>
      <c r="K526" s="15"/>
      <c r="L526" s="15"/>
      <c r="M526" s="15"/>
      <c r="N526" s="15"/>
      <c r="O526" s="136"/>
      <c r="P526" s="15"/>
      <c r="Q526" s="15"/>
      <c r="R526" s="15"/>
      <c r="S526" s="15"/>
      <c r="T526" s="15"/>
      <c r="U526" s="137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37"/>
      <c r="AU526" s="137"/>
      <c r="AV526" s="137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53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34"/>
      <c r="DI526" s="14"/>
    </row>
    <row r="527" spans="2:113" ht="15.75" customHeight="1">
      <c r="B527" s="15"/>
      <c r="C527" s="14"/>
      <c r="D527" s="54"/>
      <c r="E527" s="14"/>
      <c r="F527" s="14"/>
      <c r="G527" s="14"/>
      <c r="H527" s="14"/>
      <c r="I527" s="14"/>
      <c r="J527" s="135"/>
      <c r="K527" s="15"/>
      <c r="L527" s="15"/>
      <c r="M527" s="15"/>
      <c r="N527" s="15"/>
      <c r="O527" s="136"/>
      <c r="P527" s="15"/>
      <c r="Q527" s="15"/>
      <c r="R527" s="15"/>
      <c r="S527" s="15"/>
      <c r="T527" s="15"/>
      <c r="U527" s="137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37"/>
      <c r="AU527" s="137"/>
      <c r="AV527" s="137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53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34"/>
      <c r="DI527" s="14"/>
    </row>
    <row r="528" spans="2:113" ht="15.75" customHeight="1">
      <c r="B528" s="15"/>
      <c r="C528" s="14"/>
      <c r="D528" s="54"/>
      <c r="E528" s="14"/>
      <c r="F528" s="14"/>
      <c r="G528" s="14"/>
      <c r="H528" s="14"/>
      <c r="I528" s="14"/>
      <c r="J528" s="135"/>
      <c r="K528" s="15"/>
      <c r="L528" s="15"/>
      <c r="M528" s="15"/>
      <c r="N528" s="15"/>
      <c r="O528" s="136"/>
      <c r="P528" s="15"/>
      <c r="Q528" s="15"/>
      <c r="R528" s="15"/>
      <c r="S528" s="15"/>
      <c r="T528" s="15"/>
      <c r="U528" s="137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37"/>
      <c r="AU528" s="137"/>
      <c r="AV528" s="137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53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34"/>
      <c r="DI528" s="14"/>
    </row>
    <row r="529" spans="2:113" ht="15.75" customHeight="1">
      <c r="B529" s="15"/>
      <c r="C529" s="14"/>
      <c r="D529" s="54"/>
      <c r="E529" s="14"/>
      <c r="F529" s="14"/>
      <c r="G529" s="14"/>
      <c r="H529" s="14"/>
      <c r="I529" s="14"/>
      <c r="J529" s="135"/>
      <c r="K529" s="15"/>
      <c r="L529" s="15"/>
      <c r="M529" s="15"/>
      <c r="N529" s="15"/>
      <c r="O529" s="136"/>
      <c r="P529" s="15"/>
      <c r="Q529" s="15"/>
      <c r="R529" s="15"/>
      <c r="S529" s="15"/>
      <c r="T529" s="15"/>
      <c r="U529" s="137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37"/>
      <c r="AU529" s="137"/>
      <c r="AV529" s="137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53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34"/>
      <c r="DI529" s="14"/>
    </row>
    <row r="530" spans="2:113" ht="15.75" customHeight="1">
      <c r="B530" s="15"/>
      <c r="C530" s="14"/>
      <c r="D530" s="54"/>
      <c r="E530" s="14"/>
      <c r="F530" s="14"/>
      <c r="G530" s="14"/>
      <c r="H530" s="14"/>
      <c r="I530" s="14"/>
      <c r="J530" s="135"/>
      <c r="K530" s="15"/>
      <c r="L530" s="15"/>
      <c r="M530" s="15"/>
      <c r="N530" s="15"/>
      <c r="O530" s="136"/>
      <c r="P530" s="15"/>
      <c r="Q530" s="15"/>
      <c r="R530" s="15"/>
      <c r="S530" s="15"/>
      <c r="T530" s="15"/>
      <c r="U530" s="137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37"/>
      <c r="AU530" s="137"/>
      <c r="AV530" s="137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53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34"/>
      <c r="DI530" s="14"/>
    </row>
    <row r="531" spans="2:113" ht="15.75" customHeight="1">
      <c r="B531" s="15"/>
      <c r="C531" s="14"/>
      <c r="D531" s="54"/>
      <c r="E531" s="14"/>
      <c r="F531" s="14"/>
      <c r="G531" s="14"/>
      <c r="H531" s="14"/>
      <c r="I531" s="14"/>
      <c r="J531" s="135"/>
      <c r="K531" s="15"/>
      <c r="L531" s="15"/>
      <c r="M531" s="15"/>
      <c r="N531" s="15"/>
      <c r="O531" s="136"/>
      <c r="P531" s="15"/>
      <c r="Q531" s="15"/>
      <c r="R531" s="15"/>
      <c r="S531" s="15"/>
      <c r="T531" s="15"/>
      <c r="U531" s="137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37"/>
      <c r="AU531" s="137"/>
      <c r="AV531" s="137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53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34"/>
      <c r="DI531" s="14"/>
    </row>
    <row r="532" spans="2:113" ht="15.75" customHeight="1">
      <c r="B532" s="15"/>
      <c r="C532" s="14"/>
      <c r="D532" s="54"/>
      <c r="E532" s="14"/>
      <c r="F532" s="14"/>
      <c r="G532" s="14"/>
      <c r="H532" s="14"/>
      <c r="I532" s="14"/>
      <c r="J532" s="135"/>
      <c r="K532" s="15"/>
      <c r="L532" s="15"/>
      <c r="M532" s="15"/>
      <c r="N532" s="15"/>
      <c r="O532" s="136"/>
      <c r="P532" s="15"/>
      <c r="Q532" s="15"/>
      <c r="R532" s="15"/>
      <c r="S532" s="15"/>
      <c r="T532" s="15"/>
      <c r="U532" s="137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37"/>
      <c r="AU532" s="137"/>
      <c r="AV532" s="137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53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34"/>
      <c r="DI532" s="14"/>
    </row>
    <row r="533" spans="2:113" ht="15.75" customHeight="1">
      <c r="B533" s="15"/>
      <c r="C533" s="14"/>
      <c r="D533" s="54"/>
      <c r="E533" s="14"/>
      <c r="F533" s="14"/>
      <c r="G533" s="14"/>
      <c r="H533" s="14"/>
      <c r="I533" s="14"/>
      <c r="J533" s="135"/>
      <c r="K533" s="15"/>
      <c r="L533" s="15"/>
      <c r="M533" s="15"/>
      <c r="N533" s="15"/>
      <c r="O533" s="136"/>
      <c r="P533" s="15"/>
      <c r="Q533" s="15"/>
      <c r="R533" s="15"/>
      <c r="S533" s="15"/>
      <c r="T533" s="15"/>
      <c r="U533" s="137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37"/>
      <c r="AU533" s="137"/>
      <c r="AV533" s="137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53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34"/>
      <c r="DI533" s="14"/>
    </row>
    <row r="534" spans="2:113" ht="15.75" customHeight="1">
      <c r="B534" s="15"/>
      <c r="C534" s="14"/>
      <c r="D534" s="54"/>
      <c r="E534" s="14"/>
      <c r="F534" s="14"/>
      <c r="G534" s="14"/>
      <c r="H534" s="14"/>
      <c r="I534" s="14"/>
      <c r="J534" s="135"/>
      <c r="K534" s="15"/>
      <c r="L534" s="15"/>
      <c r="M534" s="15"/>
      <c r="N534" s="15"/>
      <c r="O534" s="136"/>
      <c r="P534" s="15"/>
      <c r="Q534" s="15"/>
      <c r="R534" s="15"/>
      <c r="S534" s="15"/>
      <c r="T534" s="15"/>
      <c r="U534" s="137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37"/>
      <c r="AU534" s="137"/>
      <c r="AV534" s="137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53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34"/>
      <c r="DI534" s="14"/>
    </row>
    <row r="535" spans="2:113" ht="15.75" customHeight="1">
      <c r="B535" s="15"/>
      <c r="C535" s="14"/>
      <c r="D535" s="54"/>
      <c r="E535" s="14"/>
      <c r="F535" s="14"/>
      <c r="G535" s="14"/>
      <c r="H535" s="14"/>
      <c r="I535" s="14"/>
      <c r="J535" s="135"/>
      <c r="K535" s="15"/>
      <c r="L535" s="15"/>
      <c r="M535" s="15"/>
      <c r="N535" s="15"/>
      <c r="O535" s="136"/>
      <c r="P535" s="15"/>
      <c r="Q535" s="15"/>
      <c r="R535" s="15"/>
      <c r="S535" s="15"/>
      <c r="T535" s="15"/>
      <c r="U535" s="137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37"/>
      <c r="AU535" s="137"/>
      <c r="AV535" s="137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53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34"/>
      <c r="DI535" s="14"/>
    </row>
    <row r="536" spans="2:113" ht="15.75" customHeight="1">
      <c r="B536" s="15"/>
      <c r="C536" s="14"/>
      <c r="D536" s="54"/>
      <c r="E536" s="14"/>
      <c r="F536" s="14"/>
      <c r="G536" s="14"/>
      <c r="H536" s="14"/>
      <c r="I536" s="14"/>
      <c r="J536" s="135"/>
      <c r="K536" s="15"/>
      <c r="L536" s="15"/>
      <c r="M536" s="15"/>
      <c r="N536" s="15"/>
      <c r="O536" s="136"/>
      <c r="P536" s="15"/>
      <c r="Q536" s="15"/>
      <c r="R536" s="15"/>
      <c r="S536" s="15"/>
      <c r="T536" s="15"/>
      <c r="U536" s="137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37"/>
      <c r="AU536" s="137"/>
      <c r="AV536" s="137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53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34"/>
      <c r="DI536" s="14"/>
    </row>
    <row r="537" spans="2:113" ht="15.75" customHeight="1">
      <c r="B537" s="15"/>
      <c r="C537" s="14"/>
      <c r="D537" s="54"/>
      <c r="E537" s="14"/>
      <c r="F537" s="14"/>
      <c r="G537" s="14"/>
      <c r="H537" s="14"/>
      <c r="I537" s="14"/>
      <c r="J537" s="135"/>
      <c r="K537" s="15"/>
      <c r="L537" s="15"/>
      <c r="M537" s="15"/>
      <c r="N537" s="15"/>
      <c r="O537" s="136"/>
      <c r="P537" s="15"/>
      <c r="Q537" s="15"/>
      <c r="R537" s="15"/>
      <c r="S537" s="15"/>
      <c r="T537" s="15"/>
      <c r="U537" s="137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37"/>
      <c r="AU537" s="137"/>
      <c r="AV537" s="137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53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34"/>
      <c r="DI537" s="14"/>
    </row>
    <row r="538" spans="2:113" ht="15.75" customHeight="1">
      <c r="B538" s="15"/>
      <c r="C538" s="14"/>
      <c r="D538" s="54"/>
      <c r="E538" s="14"/>
      <c r="F538" s="14"/>
      <c r="G538" s="14"/>
      <c r="H538" s="14"/>
      <c r="I538" s="14"/>
      <c r="J538" s="135"/>
      <c r="K538" s="15"/>
      <c r="L538" s="15"/>
      <c r="M538" s="15"/>
      <c r="N538" s="15"/>
      <c r="O538" s="136"/>
      <c r="P538" s="15"/>
      <c r="Q538" s="15"/>
      <c r="R538" s="15"/>
      <c r="S538" s="15"/>
      <c r="T538" s="15"/>
      <c r="U538" s="137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37"/>
      <c r="AU538" s="137"/>
      <c r="AV538" s="137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53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34"/>
      <c r="DI538" s="14"/>
    </row>
    <row r="539" spans="2:113" ht="15.75" customHeight="1">
      <c r="B539" s="15"/>
      <c r="C539" s="14"/>
      <c r="D539" s="54"/>
      <c r="E539" s="14"/>
      <c r="F539" s="14"/>
      <c r="G539" s="14"/>
      <c r="H539" s="14"/>
      <c r="I539" s="14"/>
      <c r="J539" s="135"/>
      <c r="K539" s="15"/>
      <c r="L539" s="15"/>
      <c r="M539" s="15"/>
      <c r="N539" s="15"/>
      <c r="O539" s="136"/>
      <c r="P539" s="15"/>
      <c r="Q539" s="15"/>
      <c r="R539" s="15"/>
      <c r="S539" s="15"/>
      <c r="T539" s="15"/>
      <c r="U539" s="137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37"/>
      <c r="AU539" s="137"/>
      <c r="AV539" s="137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53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34"/>
      <c r="DI539" s="14"/>
    </row>
    <row r="540" spans="2:113" ht="15.75" customHeight="1">
      <c r="B540" s="15"/>
      <c r="C540" s="14"/>
      <c r="D540" s="54"/>
      <c r="E540" s="14"/>
      <c r="F540" s="14"/>
      <c r="G540" s="14"/>
      <c r="H540" s="14"/>
      <c r="I540" s="14"/>
      <c r="J540" s="135"/>
      <c r="K540" s="15"/>
      <c r="L540" s="15"/>
      <c r="M540" s="15"/>
      <c r="N540" s="15"/>
      <c r="O540" s="136"/>
      <c r="P540" s="15"/>
      <c r="Q540" s="15"/>
      <c r="R540" s="15"/>
      <c r="S540" s="15"/>
      <c r="T540" s="15"/>
      <c r="U540" s="137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37"/>
      <c r="AU540" s="137"/>
      <c r="AV540" s="137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53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34"/>
      <c r="DI540" s="14"/>
    </row>
    <row r="541" spans="2:113" ht="15.75" customHeight="1">
      <c r="B541" s="15"/>
      <c r="C541" s="14"/>
      <c r="D541" s="54"/>
      <c r="E541" s="14"/>
      <c r="F541" s="14"/>
      <c r="G541" s="14"/>
      <c r="H541" s="14"/>
      <c r="I541" s="14"/>
      <c r="J541" s="135"/>
      <c r="K541" s="15"/>
      <c r="L541" s="15"/>
      <c r="M541" s="15"/>
      <c r="N541" s="15"/>
      <c r="O541" s="136"/>
      <c r="P541" s="15"/>
      <c r="Q541" s="15"/>
      <c r="R541" s="15"/>
      <c r="S541" s="15"/>
      <c r="T541" s="15"/>
      <c r="U541" s="137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37"/>
      <c r="AU541" s="137"/>
      <c r="AV541" s="137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53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34"/>
      <c r="DI541" s="14"/>
    </row>
    <row r="542" spans="2:113" ht="15.75" customHeight="1">
      <c r="B542" s="15"/>
      <c r="C542" s="14"/>
      <c r="D542" s="54"/>
      <c r="E542" s="14"/>
      <c r="F542" s="14"/>
      <c r="G542" s="14"/>
      <c r="H542" s="14"/>
      <c r="I542" s="14"/>
      <c r="J542" s="135"/>
      <c r="K542" s="15"/>
      <c r="L542" s="15"/>
      <c r="M542" s="15"/>
      <c r="N542" s="15"/>
      <c r="O542" s="136"/>
      <c r="P542" s="15"/>
      <c r="Q542" s="15"/>
      <c r="R542" s="15"/>
      <c r="S542" s="15"/>
      <c r="T542" s="15"/>
      <c r="U542" s="137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37"/>
      <c r="AU542" s="137"/>
      <c r="AV542" s="137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53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34"/>
      <c r="DI542" s="14"/>
    </row>
    <row r="543" spans="2:113" ht="15.75" customHeight="1">
      <c r="B543" s="15"/>
      <c r="C543" s="14"/>
      <c r="D543" s="54"/>
      <c r="E543" s="14"/>
      <c r="F543" s="14"/>
      <c r="G543" s="14"/>
      <c r="H543" s="14"/>
      <c r="I543" s="14"/>
      <c r="J543" s="135"/>
      <c r="K543" s="15"/>
      <c r="L543" s="15"/>
      <c r="M543" s="15"/>
      <c r="N543" s="15"/>
      <c r="O543" s="136"/>
      <c r="P543" s="15"/>
      <c r="Q543" s="15"/>
      <c r="R543" s="15"/>
      <c r="S543" s="15"/>
      <c r="T543" s="15"/>
      <c r="U543" s="137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37"/>
      <c r="AU543" s="137"/>
      <c r="AV543" s="137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53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34"/>
      <c r="DI543" s="14"/>
    </row>
    <row r="544" spans="2:113" ht="15.75" customHeight="1">
      <c r="B544" s="15"/>
      <c r="C544" s="14"/>
      <c r="D544" s="54"/>
      <c r="E544" s="14"/>
      <c r="F544" s="14"/>
      <c r="G544" s="14"/>
      <c r="H544" s="14"/>
      <c r="I544" s="14"/>
      <c r="J544" s="135"/>
      <c r="K544" s="15"/>
      <c r="L544" s="15"/>
      <c r="M544" s="15"/>
      <c r="N544" s="15"/>
      <c r="O544" s="136"/>
      <c r="P544" s="15"/>
      <c r="Q544" s="15"/>
      <c r="R544" s="15"/>
      <c r="S544" s="15"/>
      <c r="T544" s="15"/>
      <c r="U544" s="137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37"/>
      <c r="AU544" s="137"/>
      <c r="AV544" s="137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53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34"/>
      <c r="DI544" s="14"/>
    </row>
    <row r="545" spans="2:113" ht="15.75" customHeight="1">
      <c r="B545" s="15"/>
      <c r="C545" s="14"/>
      <c r="D545" s="54"/>
      <c r="E545" s="14"/>
      <c r="F545" s="14"/>
      <c r="G545" s="14"/>
      <c r="H545" s="14"/>
      <c r="I545" s="14"/>
      <c r="J545" s="135"/>
      <c r="K545" s="15"/>
      <c r="L545" s="15"/>
      <c r="M545" s="15"/>
      <c r="N545" s="15"/>
      <c r="O545" s="136"/>
      <c r="P545" s="15"/>
      <c r="Q545" s="15"/>
      <c r="R545" s="15"/>
      <c r="S545" s="15"/>
      <c r="T545" s="15"/>
      <c r="U545" s="137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37"/>
      <c r="AU545" s="137"/>
      <c r="AV545" s="137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53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34"/>
      <c r="DI545" s="14"/>
    </row>
    <row r="546" spans="2:113" ht="15.75" customHeight="1">
      <c r="B546" s="15"/>
      <c r="C546" s="14"/>
      <c r="D546" s="54"/>
      <c r="E546" s="14"/>
      <c r="F546" s="14"/>
      <c r="G546" s="14"/>
      <c r="H546" s="14"/>
      <c r="I546" s="14"/>
      <c r="J546" s="135"/>
      <c r="K546" s="15"/>
      <c r="L546" s="15"/>
      <c r="M546" s="15"/>
      <c r="N546" s="15"/>
      <c r="O546" s="136"/>
      <c r="P546" s="15"/>
      <c r="Q546" s="15"/>
      <c r="R546" s="15"/>
      <c r="S546" s="15"/>
      <c r="T546" s="15"/>
      <c r="U546" s="137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37"/>
      <c r="AU546" s="137"/>
      <c r="AV546" s="137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53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34"/>
      <c r="DI546" s="14"/>
    </row>
    <row r="547" spans="2:113" ht="15.75" customHeight="1">
      <c r="B547" s="15"/>
      <c r="C547" s="14"/>
      <c r="D547" s="54"/>
      <c r="E547" s="14"/>
      <c r="F547" s="14"/>
      <c r="G547" s="14"/>
      <c r="H547" s="14"/>
      <c r="I547" s="14"/>
      <c r="J547" s="135"/>
      <c r="K547" s="15"/>
      <c r="L547" s="15"/>
      <c r="M547" s="15"/>
      <c r="N547" s="15"/>
      <c r="O547" s="136"/>
      <c r="P547" s="15"/>
      <c r="Q547" s="15"/>
      <c r="R547" s="15"/>
      <c r="S547" s="15"/>
      <c r="T547" s="15"/>
      <c r="U547" s="137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37"/>
      <c r="AU547" s="137"/>
      <c r="AV547" s="137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53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34"/>
      <c r="DI547" s="14"/>
    </row>
    <row r="548" spans="2:113" ht="15.75" customHeight="1">
      <c r="B548" s="15"/>
      <c r="C548" s="14"/>
      <c r="D548" s="54"/>
      <c r="E548" s="14"/>
      <c r="F548" s="14"/>
      <c r="G548" s="14"/>
      <c r="H548" s="14"/>
      <c r="I548" s="14"/>
      <c r="J548" s="135"/>
      <c r="K548" s="15"/>
      <c r="L548" s="15"/>
      <c r="M548" s="15"/>
      <c r="N548" s="15"/>
      <c r="O548" s="136"/>
      <c r="P548" s="15"/>
      <c r="Q548" s="15"/>
      <c r="R548" s="15"/>
      <c r="S548" s="15"/>
      <c r="T548" s="15"/>
      <c r="U548" s="137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37"/>
      <c r="AU548" s="137"/>
      <c r="AV548" s="137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53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34"/>
      <c r="DI548" s="14"/>
    </row>
    <row r="549" spans="2:113" ht="15.75" customHeight="1">
      <c r="B549" s="15"/>
      <c r="C549" s="14"/>
      <c r="D549" s="54"/>
      <c r="E549" s="14"/>
      <c r="F549" s="14"/>
      <c r="G549" s="14"/>
      <c r="H549" s="14"/>
      <c r="I549" s="14"/>
      <c r="J549" s="135"/>
      <c r="K549" s="15"/>
      <c r="L549" s="15"/>
      <c r="M549" s="15"/>
      <c r="N549" s="15"/>
      <c r="O549" s="136"/>
      <c r="P549" s="15"/>
      <c r="Q549" s="15"/>
      <c r="R549" s="15"/>
      <c r="S549" s="15"/>
      <c r="T549" s="15"/>
      <c r="U549" s="137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37"/>
      <c r="AU549" s="137"/>
      <c r="AV549" s="137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53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34"/>
      <c r="DI549" s="14"/>
    </row>
    <row r="550" spans="2:113" ht="15.75" customHeight="1">
      <c r="B550" s="15"/>
      <c r="C550" s="14"/>
      <c r="D550" s="54"/>
      <c r="E550" s="14"/>
      <c r="F550" s="14"/>
      <c r="G550" s="14"/>
      <c r="H550" s="14"/>
      <c r="I550" s="14"/>
      <c r="J550" s="135"/>
      <c r="K550" s="15"/>
      <c r="L550" s="15"/>
      <c r="M550" s="15"/>
      <c r="N550" s="15"/>
      <c r="O550" s="136"/>
      <c r="P550" s="15"/>
      <c r="Q550" s="15"/>
      <c r="R550" s="15"/>
      <c r="S550" s="15"/>
      <c r="T550" s="15"/>
      <c r="U550" s="137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37"/>
      <c r="AU550" s="137"/>
      <c r="AV550" s="137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53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34"/>
      <c r="DI550" s="14"/>
    </row>
    <row r="551" spans="2:113" ht="15.75" customHeight="1">
      <c r="B551" s="15"/>
      <c r="C551" s="14"/>
      <c r="D551" s="54"/>
      <c r="E551" s="14"/>
      <c r="F551" s="14"/>
      <c r="G551" s="14"/>
      <c r="H551" s="14"/>
      <c r="I551" s="14"/>
      <c r="J551" s="135"/>
      <c r="K551" s="15"/>
      <c r="L551" s="15"/>
      <c r="M551" s="15"/>
      <c r="N551" s="15"/>
      <c r="O551" s="136"/>
      <c r="P551" s="15"/>
      <c r="Q551" s="15"/>
      <c r="R551" s="15"/>
      <c r="S551" s="15"/>
      <c r="T551" s="15"/>
      <c r="U551" s="137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37"/>
      <c r="AU551" s="137"/>
      <c r="AV551" s="137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53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34"/>
      <c r="DI551" s="14"/>
    </row>
    <row r="552" spans="2:113" ht="15.75" customHeight="1">
      <c r="B552" s="15"/>
      <c r="C552" s="14"/>
      <c r="D552" s="54"/>
      <c r="E552" s="14"/>
      <c r="F552" s="14"/>
      <c r="G552" s="14"/>
      <c r="H552" s="14"/>
      <c r="I552" s="14"/>
      <c r="J552" s="135"/>
      <c r="K552" s="15"/>
      <c r="L552" s="15"/>
      <c r="M552" s="15"/>
      <c r="N552" s="15"/>
      <c r="O552" s="136"/>
      <c r="P552" s="15"/>
      <c r="Q552" s="15"/>
      <c r="R552" s="15"/>
      <c r="S552" s="15"/>
      <c r="T552" s="15"/>
      <c r="U552" s="137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37"/>
      <c r="AU552" s="137"/>
      <c r="AV552" s="137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53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34"/>
      <c r="DI552" s="14"/>
    </row>
    <row r="553" spans="2:113" ht="15.75" customHeight="1">
      <c r="B553" s="15"/>
      <c r="C553" s="14"/>
      <c r="D553" s="54"/>
      <c r="E553" s="14"/>
      <c r="F553" s="14"/>
      <c r="G553" s="14"/>
      <c r="H553" s="14"/>
      <c r="I553" s="14"/>
      <c r="J553" s="135"/>
      <c r="K553" s="15"/>
      <c r="L553" s="15"/>
      <c r="M553" s="15"/>
      <c r="N553" s="15"/>
      <c r="O553" s="136"/>
      <c r="P553" s="15"/>
      <c r="Q553" s="15"/>
      <c r="R553" s="15"/>
      <c r="S553" s="15"/>
      <c r="T553" s="15"/>
      <c r="U553" s="137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37"/>
      <c r="AU553" s="137"/>
      <c r="AV553" s="137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53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34"/>
      <c r="DI553" s="14"/>
    </row>
    <row r="554" spans="2:113" ht="15.75" customHeight="1">
      <c r="B554" s="15"/>
      <c r="C554" s="14"/>
      <c r="D554" s="54"/>
      <c r="E554" s="14"/>
      <c r="F554" s="14"/>
      <c r="G554" s="14"/>
      <c r="H554" s="14"/>
      <c r="I554" s="14"/>
      <c r="J554" s="135"/>
      <c r="K554" s="15"/>
      <c r="L554" s="15"/>
      <c r="M554" s="15"/>
      <c r="N554" s="15"/>
      <c r="O554" s="136"/>
      <c r="P554" s="15"/>
      <c r="Q554" s="15"/>
      <c r="R554" s="15"/>
      <c r="S554" s="15"/>
      <c r="T554" s="15"/>
      <c r="U554" s="137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37"/>
      <c r="AU554" s="137"/>
      <c r="AV554" s="137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53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34"/>
      <c r="DI554" s="14"/>
    </row>
    <row r="555" spans="2:113" ht="15.75" customHeight="1">
      <c r="B555" s="15"/>
      <c r="C555" s="14"/>
      <c r="D555" s="54"/>
      <c r="E555" s="14"/>
      <c r="F555" s="14"/>
      <c r="G555" s="14"/>
      <c r="H555" s="14"/>
      <c r="I555" s="14"/>
      <c r="J555" s="135"/>
      <c r="K555" s="15"/>
      <c r="L555" s="15"/>
      <c r="M555" s="15"/>
      <c r="N555" s="15"/>
      <c r="O555" s="136"/>
      <c r="P555" s="15"/>
      <c r="Q555" s="15"/>
      <c r="R555" s="15"/>
      <c r="S555" s="15"/>
      <c r="T555" s="15"/>
      <c r="U555" s="137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37"/>
      <c r="AU555" s="137"/>
      <c r="AV555" s="137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53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34"/>
      <c r="DI555" s="14"/>
    </row>
    <row r="556" spans="2:113" ht="15.75" customHeight="1">
      <c r="B556" s="15"/>
      <c r="C556" s="14"/>
      <c r="D556" s="54"/>
      <c r="E556" s="14"/>
      <c r="F556" s="14"/>
      <c r="G556" s="14"/>
      <c r="H556" s="14"/>
      <c r="I556" s="14"/>
      <c r="J556" s="135"/>
      <c r="K556" s="15"/>
      <c r="L556" s="15"/>
      <c r="M556" s="15"/>
      <c r="N556" s="15"/>
      <c r="O556" s="136"/>
      <c r="P556" s="15"/>
      <c r="Q556" s="15"/>
      <c r="R556" s="15"/>
      <c r="S556" s="15"/>
      <c r="T556" s="15"/>
      <c r="U556" s="137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37"/>
      <c r="AU556" s="137"/>
      <c r="AV556" s="137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53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34"/>
      <c r="DI556" s="14"/>
    </row>
    <row r="557" spans="2:113" ht="15.75" customHeight="1">
      <c r="B557" s="15"/>
      <c r="C557" s="14"/>
      <c r="D557" s="54"/>
      <c r="E557" s="14"/>
      <c r="F557" s="14"/>
      <c r="G557" s="14"/>
      <c r="H557" s="14"/>
      <c r="I557" s="14"/>
      <c r="J557" s="135"/>
      <c r="K557" s="15"/>
      <c r="L557" s="15"/>
      <c r="M557" s="15"/>
      <c r="N557" s="15"/>
      <c r="O557" s="136"/>
      <c r="P557" s="15"/>
      <c r="Q557" s="15"/>
      <c r="R557" s="15"/>
      <c r="S557" s="15"/>
      <c r="T557" s="15"/>
      <c r="U557" s="137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37"/>
      <c r="AU557" s="137"/>
      <c r="AV557" s="137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53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34"/>
      <c r="DI557" s="14"/>
    </row>
    <row r="558" spans="2:113" ht="15.75" customHeight="1">
      <c r="B558" s="15"/>
      <c r="C558" s="14"/>
      <c r="D558" s="54"/>
      <c r="E558" s="14"/>
      <c r="F558" s="14"/>
      <c r="G558" s="14"/>
      <c r="H558" s="14"/>
      <c r="I558" s="14"/>
      <c r="J558" s="135"/>
      <c r="K558" s="15"/>
      <c r="L558" s="15"/>
      <c r="M558" s="15"/>
      <c r="N558" s="15"/>
      <c r="O558" s="136"/>
      <c r="P558" s="15"/>
      <c r="Q558" s="15"/>
      <c r="R558" s="15"/>
      <c r="S558" s="15"/>
      <c r="T558" s="15"/>
      <c r="U558" s="137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37"/>
      <c r="AU558" s="137"/>
      <c r="AV558" s="137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53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34"/>
      <c r="DI558" s="14"/>
    </row>
    <row r="559" spans="2:113" ht="15.75" customHeight="1">
      <c r="B559" s="15"/>
      <c r="C559" s="14"/>
      <c r="D559" s="54"/>
      <c r="E559" s="14"/>
      <c r="F559" s="14"/>
      <c r="G559" s="14"/>
      <c r="H559" s="14"/>
      <c r="I559" s="14"/>
      <c r="J559" s="135"/>
      <c r="K559" s="15"/>
      <c r="L559" s="15"/>
      <c r="M559" s="15"/>
      <c r="N559" s="15"/>
      <c r="O559" s="136"/>
      <c r="P559" s="15"/>
      <c r="Q559" s="15"/>
      <c r="R559" s="15"/>
      <c r="S559" s="15"/>
      <c r="T559" s="15"/>
      <c r="U559" s="137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37"/>
      <c r="AU559" s="137"/>
      <c r="AV559" s="137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53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34"/>
      <c r="DI559" s="14"/>
    </row>
    <row r="560" spans="2:113" ht="15.75" customHeight="1">
      <c r="B560" s="15"/>
      <c r="C560" s="14"/>
      <c r="D560" s="54"/>
      <c r="E560" s="14"/>
      <c r="F560" s="14"/>
      <c r="G560" s="14"/>
      <c r="H560" s="14"/>
      <c r="I560" s="14"/>
      <c r="J560" s="135"/>
      <c r="K560" s="15"/>
      <c r="L560" s="15"/>
      <c r="M560" s="15"/>
      <c r="N560" s="15"/>
      <c r="O560" s="136"/>
      <c r="P560" s="15"/>
      <c r="Q560" s="15"/>
      <c r="R560" s="15"/>
      <c r="S560" s="15"/>
      <c r="T560" s="15"/>
      <c r="U560" s="137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37"/>
      <c r="AU560" s="137"/>
      <c r="AV560" s="137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53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34"/>
      <c r="DI560" s="14"/>
    </row>
    <row r="561" spans="2:113" ht="15.75" customHeight="1">
      <c r="B561" s="15"/>
      <c r="C561" s="14"/>
      <c r="D561" s="54"/>
      <c r="E561" s="14"/>
      <c r="F561" s="14"/>
      <c r="G561" s="14"/>
      <c r="H561" s="14"/>
      <c r="I561" s="14"/>
      <c r="J561" s="135"/>
      <c r="K561" s="15"/>
      <c r="L561" s="15"/>
      <c r="M561" s="15"/>
      <c r="N561" s="15"/>
      <c r="O561" s="136"/>
      <c r="P561" s="15"/>
      <c r="Q561" s="15"/>
      <c r="R561" s="15"/>
      <c r="S561" s="15"/>
      <c r="T561" s="15"/>
      <c r="U561" s="137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37"/>
      <c r="AU561" s="137"/>
      <c r="AV561" s="137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53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34"/>
      <c r="DI561" s="14"/>
    </row>
    <row r="562" spans="2:113" ht="15.75" customHeight="1">
      <c r="B562" s="15"/>
      <c r="C562" s="14"/>
      <c r="D562" s="54"/>
      <c r="E562" s="14"/>
      <c r="F562" s="14"/>
      <c r="G562" s="14"/>
      <c r="H562" s="14"/>
      <c r="I562" s="14"/>
      <c r="J562" s="135"/>
      <c r="K562" s="15"/>
      <c r="L562" s="15"/>
      <c r="M562" s="15"/>
      <c r="N562" s="15"/>
      <c r="O562" s="136"/>
      <c r="P562" s="15"/>
      <c r="Q562" s="15"/>
      <c r="R562" s="15"/>
      <c r="S562" s="15"/>
      <c r="T562" s="15"/>
      <c r="U562" s="137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37"/>
      <c r="AU562" s="137"/>
      <c r="AV562" s="137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53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34"/>
      <c r="DI562" s="14"/>
    </row>
    <row r="563" spans="2:113" ht="15.75" customHeight="1">
      <c r="B563" s="15"/>
      <c r="C563" s="14"/>
      <c r="D563" s="54"/>
      <c r="E563" s="14"/>
      <c r="F563" s="14"/>
      <c r="G563" s="14"/>
      <c r="H563" s="14"/>
      <c r="I563" s="14"/>
      <c r="J563" s="135"/>
      <c r="K563" s="15"/>
      <c r="L563" s="15"/>
      <c r="M563" s="15"/>
      <c r="N563" s="15"/>
      <c r="O563" s="136"/>
      <c r="P563" s="15"/>
      <c r="Q563" s="15"/>
      <c r="R563" s="15"/>
      <c r="S563" s="15"/>
      <c r="T563" s="15"/>
      <c r="U563" s="137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37"/>
      <c r="AU563" s="137"/>
      <c r="AV563" s="137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53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34"/>
      <c r="DI563" s="14"/>
    </row>
    <row r="564" spans="2:113" ht="15.75" customHeight="1">
      <c r="B564" s="15"/>
      <c r="C564" s="14"/>
      <c r="D564" s="54"/>
      <c r="E564" s="14"/>
      <c r="F564" s="14"/>
      <c r="G564" s="14"/>
      <c r="H564" s="14"/>
      <c r="I564" s="14"/>
      <c r="J564" s="135"/>
      <c r="K564" s="15"/>
      <c r="L564" s="15"/>
      <c r="M564" s="15"/>
      <c r="N564" s="15"/>
      <c r="O564" s="136"/>
      <c r="P564" s="15"/>
      <c r="Q564" s="15"/>
      <c r="R564" s="15"/>
      <c r="S564" s="15"/>
      <c r="T564" s="15"/>
      <c r="U564" s="137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37"/>
      <c r="AU564" s="137"/>
      <c r="AV564" s="137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53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34"/>
      <c r="DI564" s="14"/>
    </row>
    <row r="565" spans="2:113" ht="15.75" customHeight="1">
      <c r="B565" s="15"/>
      <c r="C565" s="14"/>
      <c r="D565" s="54"/>
      <c r="E565" s="14"/>
      <c r="F565" s="14"/>
      <c r="G565" s="14"/>
      <c r="H565" s="14"/>
      <c r="I565" s="14"/>
      <c r="J565" s="135"/>
      <c r="K565" s="15"/>
      <c r="L565" s="15"/>
      <c r="M565" s="15"/>
      <c r="N565" s="15"/>
      <c r="O565" s="136"/>
      <c r="P565" s="15"/>
      <c r="Q565" s="15"/>
      <c r="R565" s="15"/>
      <c r="S565" s="15"/>
      <c r="T565" s="15"/>
      <c r="U565" s="137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37"/>
      <c r="AU565" s="137"/>
      <c r="AV565" s="137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53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34"/>
      <c r="DI565" s="14"/>
    </row>
    <row r="566" spans="2:113" ht="15.75" customHeight="1">
      <c r="B566" s="15"/>
      <c r="C566" s="14"/>
      <c r="D566" s="54"/>
      <c r="E566" s="14"/>
      <c r="F566" s="14"/>
      <c r="G566" s="14"/>
      <c r="H566" s="14"/>
      <c r="I566" s="14"/>
      <c r="J566" s="135"/>
      <c r="K566" s="15"/>
      <c r="L566" s="15"/>
      <c r="M566" s="15"/>
      <c r="N566" s="15"/>
      <c r="O566" s="136"/>
      <c r="P566" s="15"/>
      <c r="Q566" s="15"/>
      <c r="R566" s="15"/>
      <c r="S566" s="15"/>
      <c r="T566" s="15"/>
      <c r="U566" s="137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37"/>
      <c r="AU566" s="137"/>
      <c r="AV566" s="137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53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34"/>
      <c r="DI566" s="14"/>
    </row>
    <row r="567" spans="2:113" ht="15.75" customHeight="1">
      <c r="B567" s="15"/>
      <c r="C567" s="14"/>
      <c r="D567" s="54"/>
      <c r="E567" s="14"/>
      <c r="F567" s="14"/>
      <c r="G567" s="14"/>
      <c r="H567" s="14"/>
      <c r="I567" s="14"/>
      <c r="J567" s="135"/>
      <c r="K567" s="15"/>
      <c r="L567" s="15"/>
      <c r="M567" s="15"/>
      <c r="N567" s="15"/>
      <c r="O567" s="136"/>
      <c r="P567" s="15"/>
      <c r="Q567" s="15"/>
      <c r="R567" s="15"/>
      <c r="S567" s="15"/>
      <c r="T567" s="15"/>
      <c r="U567" s="137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37"/>
      <c r="AU567" s="137"/>
      <c r="AV567" s="137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53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34"/>
      <c r="DI567" s="14"/>
    </row>
    <row r="568" spans="2:113" ht="15.75" customHeight="1">
      <c r="B568" s="15"/>
      <c r="C568" s="14"/>
      <c r="D568" s="54"/>
      <c r="E568" s="14"/>
      <c r="F568" s="14"/>
      <c r="G568" s="14"/>
      <c r="H568" s="14"/>
      <c r="I568" s="14"/>
      <c r="J568" s="135"/>
      <c r="K568" s="15"/>
      <c r="L568" s="15"/>
      <c r="M568" s="15"/>
      <c r="N568" s="15"/>
      <c r="O568" s="136"/>
      <c r="P568" s="15"/>
      <c r="Q568" s="15"/>
      <c r="R568" s="15"/>
      <c r="S568" s="15"/>
      <c r="T568" s="15"/>
      <c r="U568" s="137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37"/>
      <c r="AU568" s="137"/>
      <c r="AV568" s="137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53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34"/>
      <c r="DI568" s="14"/>
    </row>
    <row r="569" spans="2:113" ht="15.75" customHeight="1">
      <c r="B569" s="15"/>
      <c r="C569" s="14"/>
      <c r="D569" s="54"/>
      <c r="E569" s="14"/>
      <c r="F569" s="14"/>
      <c r="G569" s="14"/>
      <c r="H569" s="14"/>
      <c r="I569" s="14"/>
      <c r="J569" s="135"/>
      <c r="K569" s="15"/>
      <c r="L569" s="15"/>
      <c r="M569" s="15"/>
      <c r="N569" s="15"/>
      <c r="O569" s="136"/>
      <c r="P569" s="15"/>
      <c r="Q569" s="15"/>
      <c r="R569" s="15"/>
      <c r="S569" s="15"/>
      <c r="T569" s="15"/>
      <c r="U569" s="137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37"/>
      <c r="AU569" s="137"/>
      <c r="AV569" s="137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53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34"/>
      <c r="DI569" s="14"/>
    </row>
    <row r="570" spans="2:113" ht="15.75" customHeight="1">
      <c r="B570" s="15"/>
      <c r="C570" s="14"/>
      <c r="D570" s="54"/>
      <c r="E570" s="14"/>
      <c r="F570" s="14"/>
      <c r="G570" s="14"/>
      <c r="H570" s="14"/>
      <c r="I570" s="14"/>
      <c r="J570" s="135"/>
      <c r="K570" s="15"/>
      <c r="L570" s="15"/>
      <c r="M570" s="15"/>
      <c r="N570" s="15"/>
      <c r="O570" s="136"/>
      <c r="P570" s="15"/>
      <c r="Q570" s="15"/>
      <c r="R570" s="15"/>
      <c r="S570" s="15"/>
      <c r="T570" s="15"/>
      <c r="U570" s="137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37"/>
      <c r="AU570" s="137"/>
      <c r="AV570" s="137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53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34"/>
      <c r="DI570" s="14"/>
    </row>
    <row r="571" spans="2:113" ht="15.75" customHeight="1">
      <c r="B571" s="15"/>
      <c r="C571" s="14"/>
      <c r="D571" s="54"/>
      <c r="E571" s="14"/>
      <c r="F571" s="14"/>
      <c r="G571" s="14"/>
      <c r="H571" s="14"/>
      <c r="I571" s="14"/>
      <c r="J571" s="135"/>
      <c r="K571" s="15"/>
      <c r="L571" s="15"/>
      <c r="M571" s="15"/>
      <c r="N571" s="15"/>
      <c r="O571" s="136"/>
      <c r="P571" s="15"/>
      <c r="Q571" s="15"/>
      <c r="R571" s="15"/>
      <c r="S571" s="15"/>
      <c r="T571" s="15"/>
      <c r="U571" s="137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37"/>
      <c r="AU571" s="137"/>
      <c r="AV571" s="137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53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34"/>
      <c r="DI571" s="14"/>
    </row>
    <row r="572" spans="2:113" ht="15.75" customHeight="1">
      <c r="B572" s="15"/>
      <c r="C572" s="14"/>
      <c r="D572" s="54"/>
      <c r="E572" s="14"/>
      <c r="F572" s="14"/>
      <c r="G572" s="14"/>
      <c r="H572" s="14"/>
      <c r="I572" s="14"/>
      <c r="J572" s="135"/>
      <c r="K572" s="15"/>
      <c r="L572" s="15"/>
      <c r="M572" s="15"/>
      <c r="N572" s="15"/>
      <c r="O572" s="136"/>
      <c r="P572" s="15"/>
      <c r="Q572" s="15"/>
      <c r="R572" s="15"/>
      <c r="S572" s="15"/>
      <c r="T572" s="15"/>
      <c r="U572" s="137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37"/>
      <c r="AU572" s="137"/>
      <c r="AV572" s="137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53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34"/>
      <c r="DI572" s="14"/>
    </row>
    <row r="573" spans="2:113" ht="15.75" customHeight="1">
      <c r="B573" s="15"/>
      <c r="C573" s="14"/>
      <c r="D573" s="54"/>
      <c r="E573" s="14"/>
      <c r="F573" s="14"/>
      <c r="G573" s="14"/>
      <c r="H573" s="14"/>
      <c r="I573" s="14"/>
      <c r="J573" s="135"/>
      <c r="K573" s="15"/>
      <c r="L573" s="15"/>
      <c r="M573" s="15"/>
      <c r="N573" s="15"/>
      <c r="O573" s="136"/>
      <c r="P573" s="15"/>
      <c r="Q573" s="15"/>
      <c r="R573" s="15"/>
      <c r="S573" s="15"/>
      <c r="T573" s="15"/>
      <c r="U573" s="137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37"/>
      <c r="AU573" s="137"/>
      <c r="AV573" s="137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53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34"/>
      <c r="DI573" s="14"/>
    </row>
    <row r="574" spans="2:113" ht="15.75" customHeight="1">
      <c r="B574" s="15"/>
      <c r="C574" s="14"/>
      <c r="D574" s="54"/>
      <c r="E574" s="14"/>
      <c r="F574" s="14"/>
      <c r="G574" s="14"/>
      <c r="H574" s="14"/>
      <c r="I574" s="14"/>
      <c r="J574" s="135"/>
      <c r="K574" s="15"/>
      <c r="L574" s="15"/>
      <c r="M574" s="15"/>
      <c r="N574" s="15"/>
      <c r="O574" s="136"/>
      <c r="P574" s="15"/>
      <c r="Q574" s="15"/>
      <c r="R574" s="15"/>
      <c r="S574" s="15"/>
      <c r="T574" s="15"/>
      <c r="U574" s="137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37"/>
      <c r="AU574" s="137"/>
      <c r="AV574" s="137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53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34"/>
      <c r="DI574" s="14"/>
    </row>
    <row r="575" spans="2:113" ht="15.75" customHeight="1">
      <c r="B575" s="15"/>
      <c r="C575" s="14"/>
      <c r="D575" s="54"/>
      <c r="E575" s="14"/>
      <c r="F575" s="14"/>
      <c r="G575" s="14"/>
      <c r="H575" s="14"/>
      <c r="I575" s="14"/>
      <c r="J575" s="135"/>
      <c r="K575" s="15"/>
      <c r="L575" s="15"/>
      <c r="M575" s="15"/>
      <c r="N575" s="15"/>
      <c r="O575" s="136"/>
      <c r="P575" s="15"/>
      <c r="Q575" s="15"/>
      <c r="R575" s="15"/>
      <c r="S575" s="15"/>
      <c r="T575" s="15"/>
      <c r="U575" s="137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37"/>
      <c r="AU575" s="137"/>
      <c r="AV575" s="137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53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34"/>
      <c r="DI575" s="14"/>
    </row>
    <row r="576" spans="2:113" ht="15.75" customHeight="1">
      <c r="B576" s="15"/>
      <c r="C576" s="14"/>
      <c r="D576" s="54"/>
      <c r="E576" s="14"/>
      <c r="F576" s="14"/>
      <c r="G576" s="14"/>
      <c r="H576" s="14"/>
      <c r="I576" s="14"/>
      <c r="J576" s="135"/>
      <c r="K576" s="15"/>
      <c r="L576" s="15"/>
      <c r="M576" s="15"/>
      <c r="N576" s="15"/>
      <c r="O576" s="136"/>
      <c r="P576" s="15"/>
      <c r="Q576" s="15"/>
      <c r="R576" s="15"/>
      <c r="S576" s="15"/>
      <c r="T576" s="15"/>
      <c r="U576" s="137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37"/>
      <c r="AU576" s="137"/>
      <c r="AV576" s="137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53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34"/>
      <c r="DI576" s="14"/>
    </row>
    <row r="577" spans="2:113" ht="15.75" customHeight="1">
      <c r="B577" s="15"/>
      <c r="C577" s="14"/>
      <c r="D577" s="54"/>
      <c r="E577" s="14"/>
      <c r="F577" s="14"/>
      <c r="G577" s="14"/>
      <c r="H577" s="14"/>
      <c r="I577" s="14"/>
      <c r="J577" s="135"/>
      <c r="K577" s="15"/>
      <c r="L577" s="15"/>
      <c r="M577" s="15"/>
      <c r="N577" s="15"/>
      <c r="O577" s="136"/>
      <c r="P577" s="15"/>
      <c r="Q577" s="15"/>
      <c r="R577" s="15"/>
      <c r="S577" s="15"/>
      <c r="T577" s="15"/>
      <c r="U577" s="137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37"/>
      <c r="AU577" s="137"/>
      <c r="AV577" s="137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53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34"/>
      <c r="DI577" s="14"/>
    </row>
    <row r="578" spans="2:113" ht="15.75" customHeight="1">
      <c r="B578" s="15"/>
      <c r="C578" s="14"/>
      <c r="D578" s="54"/>
      <c r="E578" s="14"/>
      <c r="F578" s="14"/>
      <c r="G578" s="14"/>
      <c r="H578" s="14"/>
      <c r="I578" s="14"/>
      <c r="J578" s="135"/>
      <c r="K578" s="15"/>
      <c r="L578" s="15"/>
      <c r="M578" s="15"/>
      <c r="N578" s="15"/>
      <c r="O578" s="136"/>
      <c r="P578" s="15"/>
      <c r="Q578" s="15"/>
      <c r="R578" s="15"/>
      <c r="S578" s="15"/>
      <c r="T578" s="15"/>
      <c r="U578" s="137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37"/>
      <c r="AU578" s="137"/>
      <c r="AV578" s="137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53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34"/>
      <c r="DI578" s="14"/>
    </row>
    <row r="579" spans="2:113" ht="15.75" customHeight="1">
      <c r="B579" s="15"/>
      <c r="C579" s="14"/>
      <c r="D579" s="54"/>
      <c r="E579" s="14"/>
      <c r="F579" s="14"/>
      <c r="G579" s="14"/>
      <c r="H579" s="14"/>
      <c r="I579" s="14"/>
      <c r="J579" s="135"/>
      <c r="K579" s="15"/>
      <c r="L579" s="15"/>
      <c r="M579" s="15"/>
      <c r="N579" s="15"/>
      <c r="O579" s="136"/>
      <c r="P579" s="15"/>
      <c r="Q579" s="15"/>
      <c r="R579" s="15"/>
      <c r="S579" s="15"/>
      <c r="T579" s="15"/>
      <c r="U579" s="137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37"/>
      <c r="AU579" s="137"/>
      <c r="AV579" s="137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53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34"/>
      <c r="DI579" s="14"/>
    </row>
    <row r="580" spans="2:113" ht="15.75" customHeight="1">
      <c r="B580" s="15"/>
      <c r="C580" s="14"/>
      <c r="D580" s="54"/>
      <c r="E580" s="14"/>
      <c r="F580" s="14"/>
      <c r="G580" s="14"/>
      <c r="H580" s="14"/>
      <c r="I580" s="14"/>
      <c r="J580" s="135"/>
      <c r="K580" s="15"/>
      <c r="L580" s="15"/>
      <c r="M580" s="15"/>
      <c r="N580" s="15"/>
      <c r="O580" s="136"/>
      <c r="P580" s="15"/>
      <c r="Q580" s="15"/>
      <c r="R580" s="15"/>
      <c r="S580" s="15"/>
      <c r="T580" s="15"/>
      <c r="U580" s="137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37"/>
      <c r="AU580" s="137"/>
      <c r="AV580" s="137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53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34"/>
      <c r="DI580" s="14"/>
    </row>
    <row r="581" spans="2:113" ht="15.75" customHeight="1">
      <c r="B581" s="15"/>
      <c r="C581" s="14"/>
      <c r="D581" s="54"/>
      <c r="E581" s="14"/>
      <c r="F581" s="14"/>
      <c r="G581" s="14"/>
      <c r="H581" s="14"/>
      <c r="I581" s="14"/>
      <c r="J581" s="135"/>
      <c r="K581" s="15"/>
      <c r="L581" s="15"/>
      <c r="M581" s="15"/>
      <c r="N581" s="15"/>
      <c r="O581" s="136"/>
      <c r="P581" s="15"/>
      <c r="Q581" s="15"/>
      <c r="R581" s="15"/>
      <c r="S581" s="15"/>
      <c r="T581" s="15"/>
      <c r="U581" s="137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37"/>
      <c r="AU581" s="137"/>
      <c r="AV581" s="137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53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34"/>
      <c r="DI581" s="14"/>
    </row>
    <row r="582" spans="2:113" ht="15.75" customHeight="1">
      <c r="B582" s="15"/>
      <c r="C582" s="14"/>
      <c r="D582" s="54"/>
      <c r="E582" s="14"/>
      <c r="F582" s="14"/>
      <c r="G582" s="14"/>
      <c r="H582" s="14"/>
      <c r="I582" s="14"/>
      <c r="J582" s="135"/>
      <c r="K582" s="15"/>
      <c r="L582" s="15"/>
      <c r="M582" s="15"/>
      <c r="N582" s="15"/>
      <c r="O582" s="136"/>
      <c r="P582" s="15"/>
      <c r="Q582" s="15"/>
      <c r="R582" s="15"/>
      <c r="S582" s="15"/>
      <c r="T582" s="15"/>
      <c r="U582" s="137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37"/>
      <c r="AU582" s="137"/>
      <c r="AV582" s="137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53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34"/>
      <c r="DI582" s="14"/>
    </row>
    <row r="583" spans="2:113" ht="15.75" customHeight="1">
      <c r="B583" s="15"/>
      <c r="C583" s="14"/>
      <c r="D583" s="54"/>
      <c r="E583" s="14"/>
      <c r="F583" s="14"/>
      <c r="G583" s="14"/>
      <c r="H583" s="14"/>
      <c r="I583" s="14"/>
      <c r="J583" s="135"/>
      <c r="K583" s="15"/>
      <c r="L583" s="15"/>
      <c r="M583" s="15"/>
      <c r="N583" s="15"/>
      <c r="O583" s="136"/>
      <c r="P583" s="15"/>
      <c r="Q583" s="15"/>
      <c r="R583" s="15"/>
      <c r="S583" s="15"/>
      <c r="T583" s="15"/>
      <c r="U583" s="137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37"/>
      <c r="AU583" s="137"/>
      <c r="AV583" s="137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53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34"/>
      <c r="DI583" s="14"/>
    </row>
    <row r="584" spans="2:113" ht="15.75" customHeight="1">
      <c r="B584" s="15"/>
      <c r="C584" s="14"/>
      <c r="D584" s="54"/>
      <c r="E584" s="14"/>
      <c r="F584" s="14"/>
      <c r="G584" s="14"/>
      <c r="H584" s="14"/>
      <c r="I584" s="14"/>
      <c r="J584" s="135"/>
      <c r="K584" s="15"/>
      <c r="L584" s="15"/>
      <c r="M584" s="15"/>
      <c r="N584" s="15"/>
      <c r="O584" s="136"/>
      <c r="P584" s="15"/>
      <c r="Q584" s="15"/>
      <c r="R584" s="15"/>
      <c r="S584" s="15"/>
      <c r="T584" s="15"/>
      <c r="U584" s="137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37"/>
      <c r="AU584" s="137"/>
      <c r="AV584" s="137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53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34"/>
      <c r="DI584" s="14"/>
    </row>
    <row r="585" spans="2:113" ht="15.75" customHeight="1">
      <c r="B585" s="15"/>
      <c r="C585" s="14"/>
      <c r="D585" s="54"/>
      <c r="E585" s="14"/>
      <c r="F585" s="14"/>
      <c r="G585" s="14"/>
      <c r="H585" s="14"/>
      <c r="I585" s="14"/>
      <c r="J585" s="135"/>
      <c r="K585" s="15"/>
      <c r="L585" s="15"/>
      <c r="M585" s="15"/>
      <c r="N585" s="15"/>
      <c r="O585" s="136"/>
      <c r="P585" s="15"/>
      <c r="Q585" s="15"/>
      <c r="R585" s="15"/>
      <c r="S585" s="15"/>
      <c r="T585" s="15"/>
      <c r="U585" s="137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37"/>
      <c r="AU585" s="137"/>
      <c r="AV585" s="137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53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34"/>
      <c r="DI585" s="14"/>
    </row>
    <row r="586" spans="2:113" ht="15.75" customHeight="1">
      <c r="B586" s="15"/>
      <c r="C586" s="14"/>
      <c r="D586" s="54"/>
      <c r="E586" s="14"/>
      <c r="F586" s="14"/>
      <c r="G586" s="14"/>
      <c r="H586" s="14"/>
      <c r="I586" s="14"/>
      <c r="J586" s="135"/>
      <c r="K586" s="15"/>
      <c r="L586" s="15"/>
      <c r="M586" s="15"/>
      <c r="N586" s="15"/>
      <c r="O586" s="136"/>
      <c r="P586" s="15"/>
      <c r="Q586" s="15"/>
      <c r="R586" s="15"/>
      <c r="S586" s="15"/>
      <c r="T586" s="15"/>
      <c r="U586" s="137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37"/>
      <c r="AU586" s="137"/>
      <c r="AV586" s="137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53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34"/>
      <c r="DI586" s="14"/>
    </row>
    <row r="587" spans="2:113" ht="15.75" customHeight="1">
      <c r="B587" s="15"/>
      <c r="C587" s="14"/>
      <c r="D587" s="54"/>
      <c r="E587" s="14"/>
      <c r="F587" s="14"/>
      <c r="G587" s="14"/>
      <c r="H587" s="14"/>
      <c r="I587" s="14"/>
      <c r="J587" s="135"/>
      <c r="K587" s="15"/>
      <c r="L587" s="15"/>
      <c r="M587" s="15"/>
      <c r="N587" s="15"/>
      <c r="O587" s="136"/>
      <c r="P587" s="15"/>
      <c r="Q587" s="15"/>
      <c r="R587" s="15"/>
      <c r="S587" s="15"/>
      <c r="T587" s="15"/>
      <c r="U587" s="137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37"/>
      <c r="AU587" s="137"/>
      <c r="AV587" s="137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53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34"/>
      <c r="DI587" s="14"/>
    </row>
    <row r="588" spans="2:113" ht="15.75" customHeight="1">
      <c r="B588" s="15"/>
      <c r="C588" s="14"/>
      <c r="D588" s="54"/>
      <c r="E588" s="14"/>
      <c r="F588" s="14"/>
      <c r="G588" s="14"/>
      <c r="H588" s="14"/>
      <c r="I588" s="14"/>
      <c r="J588" s="135"/>
      <c r="K588" s="15"/>
      <c r="L588" s="15"/>
      <c r="M588" s="15"/>
      <c r="N588" s="15"/>
      <c r="O588" s="136"/>
      <c r="P588" s="15"/>
      <c r="Q588" s="15"/>
      <c r="R588" s="15"/>
      <c r="S588" s="15"/>
      <c r="T588" s="15"/>
      <c r="U588" s="137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37"/>
      <c r="AU588" s="137"/>
      <c r="AV588" s="137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53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34"/>
      <c r="DI588" s="14"/>
    </row>
    <row r="589" spans="2:113" ht="15.75" customHeight="1">
      <c r="B589" s="15"/>
      <c r="C589" s="14"/>
      <c r="D589" s="54"/>
      <c r="E589" s="14"/>
      <c r="F589" s="14"/>
      <c r="G589" s="14"/>
      <c r="H589" s="14"/>
      <c r="I589" s="14"/>
      <c r="J589" s="135"/>
      <c r="K589" s="15"/>
      <c r="L589" s="15"/>
      <c r="M589" s="15"/>
      <c r="N589" s="15"/>
      <c r="O589" s="136"/>
      <c r="P589" s="15"/>
      <c r="Q589" s="15"/>
      <c r="R589" s="15"/>
      <c r="S589" s="15"/>
      <c r="T589" s="15"/>
      <c r="U589" s="137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37"/>
      <c r="AU589" s="137"/>
      <c r="AV589" s="137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53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34"/>
      <c r="DI589" s="14"/>
    </row>
    <row r="590" spans="2:113" ht="15.75" customHeight="1">
      <c r="B590" s="15"/>
      <c r="C590" s="14"/>
      <c r="D590" s="54"/>
      <c r="E590" s="14"/>
      <c r="F590" s="14"/>
      <c r="G590" s="14"/>
      <c r="H590" s="14"/>
      <c r="I590" s="14"/>
      <c r="J590" s="135"/>
      <c r="K590" s="15"/>
      <c r="L590" s="15"/>
      <c r="M590" s="15"/>
      <c r="N590" s="15"/>
      <c r="O590" s="136"/>
      <c r="P590" s="15"/>
      <c r="Q590" s="15"/>
      <c r="R590" s="15"/>
      <c r="S590" s="15"/>
      <c r="T590" s="15"/>
      <c r="U590" s="137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37"/>
      <c r="AU590" s="137"/>
      <c r="AV590" s="137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53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34"/>
      <c r="DI590" s="14"/>
    </row>
    <row r="591" spans="2:113" ht="15.75" customHeight="1">
      <c r="B591" s="15"/>
      <c r="C591" s="14"/>
      <c r="D591" s="54"/>
      <c r="E591" s="14"/>
      <c r="F591" s="14"/>
      <c r="G591" s="14"/>
      <c r="H591" s="14"/>
      <c r="I591" s="14"/>
      <c r="J591" s="135"/>
      <c r="K591" s="15"/>
      <c r="L591" s="15"/>
      <c r="M591" s="15"/>
      <c r="N591" s="15"/>
      <c r="O591" s="136"/>
      <c r="P591" s="15"/>
      <c r="Q591" s="15"/>
      <c r="R591" s="15"/>
      <c r="S591" s="15"/>
      <c r="T591" s="15"/>
      <c r="U591" s="137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37"/>
      <c r="AU591" s="137"/>
      <c r="AV591" s="137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53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34"/>
      <c r="DI591" s="14"/>
    </row>
    <row r="592" spans="2:113" ht="15.75" customHeight="1">
      <c r="B592" s="15"/>
      <c r="C592" s="14"/>
      <c r="D592" s="54"/>
      <c r="E592" s="14"/>
      <c r="F592" s="14"/>
      <c r="G592" s="14"/>
      <c r="H592" s="14"/>
      <c r="I592" s="14"/>
      <c r="J592" s="135"/>
      <c r="K592" s="15"/>
      <c r="L592" s="15"/>
      <c r="M592" s="15"/>
      <c r="N592" s="15"/>
      <c r="O592" s="136"/>
      <c r="P592" s="15"/>
      <c r="Q592" s="15"/>
      <c r="R592" s="15"/>
      <c r="S592" s="15"/>
      <c r="T592" s="15"/>
      <c r="U592" s="137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37"/>
      <c r="AU592" s="137"/>
      <c r="AV592" s="137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53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34"/>
      <c r="DI592" s="14"/>
    </row>
    <row r="593" spans="2:113" ht="15.75" customHeight="1">
      <c r="B593" s="15"/>
      <c r="C593" s="14"/>
      <c r="D593" s="54"/>
      <c r="E593" s="14"/>
      <c r="F593" s="14"/>
      <c r="G593" s="14"/>
      <c r="H593" s="14"/>
      <c r="I593" s="14"/>
      <c r="J593" s="135"/>
      <c r="K593" s="15"/>
      <c r="L593" s="15"/>
      <c r="M593" s="15"/>
      <c r="N593" s="15"/>
      <c r="O593" s="136"/>
      <c r="P593" s="15"/>
      <c r="Q593" s="15"/>
      <c r="R593" s="15"/>
      <c r="S593" s="15"/>
      <c r="T593" s="15"/>
      <c r="U593" s="137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37"/>
      <c r="AU593" s="137"/>
      <c r="AV593" s="137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53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34"/>
      <c r="DI593" s="14"/>
    </row>
    <row r="594" spans="2:113" ht="15.75" customHeight="1">
      <c r="B594" s="15"/>
      <c r="C594" s="14"/>
      <c r="D594" s="54"/>
      <c r="E594" s="14"/>
      <c r="F594" s="14"/>
      <c r="G594" s="14"/>
      <c r="H594" s="14"/>
      <c r="I594" s="14"/>
      <c r="J594" s="135"/>
      <c r="K594" s="15"/>
      <c r="L594" s="15"/>
      <c r="M594" s="15"/>
      <c r="N594" s="15"/>
      <c r="O594" s="136"/>
      <c r="P594" s="15"/>
      <c r="Q594" s="15"/>
      <c r="R594" s="15"/>
      <c r="S594" s="15"/>
      <c r="T594" s="15"/>
      <c r="U594" s="137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37"/>
      <c r="AU594" s="137"/>
      <c r="AV594" s="137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53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34"/>
      <c r="DI594" s="14"/>
    </row>
    <row r="595" spans="2:113" ht="15.75" customHeight="1">
      <c r="B595" s="15"/>
      <c r="C595" s="14"/>
      <c r="D595" s="54"/>
      <c r="E595" s="14"/>
      <c r="F595" s="14"/>
      <c r="G595" s="14"/>
      <c r="H595" s="14"/>
      <c r="I595" s="14"/>
      <c r="J595" s="135"/>
      <c r="K595" s="15"/>
      <c r="L595" s="15"/>
      <c r="M595" s="15"/>
      <c r="N595" s="15"/>
      <c r="O595" s="136"/>
      <c r="P595" s="15"/>
      <c r="Q595" s="15"/>
      <c r="R595" s="15"/>
      <c r="S595" s="15"/>
      <c r="T595" s="15"/>
      <c r="U595" s="137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37"/>
      <c r="AU595" s="137"/>
      <c r="AV595" s="137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53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34"/>
      <c r="DI595" s="14"/>
    </row>
    <row r="596" spans="2:113" ht="15.75" customHeight="1">
      <c r="B596" s="15"/>
      <c r="C596" s="14"/>
      <c r="D596" s="54"/>
      <c r="E596" s="14"/>
      <c r="F596" s="14"/>
      <c r="G596" s="14"/>
      <c r="H596" s="14"/>
      <c r="I596" s="14"/>
      <c r="J596" s="135"/>
      <c r="K596" s="15"/>
      <c r="L596" s="15"/>
      <c r="M596" s="15"/>
      <c r="N596" s="15"/>
      <c r="O596" s="136"/>
      <c r="P596" s="15"/>
      <c r="Q596" s="15"/>
      <c r="R596" s="15"/>
      <c r="S596" s="15"/>
      <c r="T596" s="15"/>
      <c r="U596" s="137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37"/>
      <c r="AU596" s="137"/>
      <c r="AV596" s="137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53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34"/>
      <c r="DI596" s="14"/>
    </row>
    <row r="597" spans="2:113" ht="15.75" customHeight="1">
      <c r="B597" s="15"/>
      <c r="C597" s="14"/>
      <c r="D597" s="54"/>
      <c r="E597" s="14"/>
      <c r="F597" s="14"/>
      <c r="G597" s="14"/>
      <c r="H597" s="14"/>
      <c r="I597" s="14"/>
      <c r="J597" s="135"/>
      <c r="K597" s="15"/>
      <c r="L597" s="15"/>
      <c r="M597" s="15"/>
      <c r="N597" s="15"/>
      <c r="O597" s="136"/>
      <c r="P597" s="15"/>
      <c r="Q597" s="15"/>
      <c r="R597" s="15"/>
      <c r="S597" s="15"/>
      <c r="T597" s="15"/>
      <c r="U597" s="137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37"/>
      <c r="AU597" s="137"/>
      <c r="AV597" s="137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53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34"/>
      <c r="DI597" s="14"/>
    </row>
    <row r="598" spans="2:113" ht="15.75" customHeight="1">
      <c r="B598" s="15"/>
      <c r="C598" s="14"/>
      <c r="D598" s="54"/>
      <c r="E598" s="14"/>
      <c r="F598" s="14"/>
      <c r="G598" s="14"/>
      <c r="H598" s="14"/>
      <c r="I598" s="14"/>
      <c r="J598" s="135"/>
      <c r="K598" s="15"/>
      <c r="L598" s="15"/>
      <c r="M598" s="15"/>
      <c r="N598" s="15"/>
      <c r="O598" s="136"/>
      <c r="P598" s="15"/>
      <c r="Q598" s="15"/>
      <c r="R598" s="15"/>
      <c r="S598" s="15"/>
      <c r="T598" s="15"/>
      <c r="U598" s="137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37"/>
      <c r="AU598" s="137"/>
      <c r="AV598" s="137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53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34"/>
      <c r="DI598" s="14"/>
    </row>
    <row r="599" spans="2:113" ht="15.75" customHeight="1">
      <c r="B599" s="15"/>
      <c r="C599" s="14"/>
      <c r="D599" s="54"/>
      <c r="E599" s="14"/>
      <c r="F599" s="14"/>
      <c r="G599" s="14"/>
      <c r="H599" s="14"/>
      <c r="I599" s="14"/>
      <c r="J599" s="135"/>
      <c r="K599" s="15"/>
      <c r="L599" s="15"/>
      <c r="M599" s="15"/>
      <c r="N599" s="15"/>
      <c r="O599" s="136"/>
      <c r="P599" s="15"/>
      <c r="Q599" s="15"/>
      <c r="R599" s="15"/>
      <c r="S599" s="15"/>
      <c r="T599" s="15"/>
      <c r="U599" s="137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37"/>
      <c r="AU599" s="137"/>
      <c r="AV599" s="137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53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34"/>
      <c r="DI599" s="14"/>
    </row>
    <row r="600" spans="2:113" ht="15.75" customHeight="1">
      <c r="B600" s="15"/>
      <c r="C600" s="14"/>
      <c r="D600" s="54"/>
      <c r="E600" s="14"/>
      <c r="F600" s="14"/>
      <c r="G600" s="14"/>
      <c r="H600" s="14"/>
      <c r="I600" s="14"/>
      <c r="J600" s="135"/>
      <c r="K600" s="15"/>
      <c r="L600" s="15"/>
      <c r="M600" s="15"/>
      <c r="N600" s="15"/>
      <c r="O600" s="136"/>
      <c r="P600" s="15"/>
      <c r="Q600" s="15"/>
      <c r="R600" s="15"/>
      <c r="S600" s="15"/>
      <c r="T600" s="15"/>
      <c r="U600" s="137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37"/>
      <c r="AU600" s="137"/>
      <c r="AV600" s="137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53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34"/>
      <c r="DI600" s="14"/>
    </row>
    <row r="601" spans="2:113" ht="15.75" customHeight="1">
      <c r="B601" s="15"/>
      <c r="C601" s="14"/>
      <c r="D601" s="54"/>
      <c r="E601" s="14"/>
      <c r="F601" s="14"/>
      <c r="G601" s="14"/>
      <c r="H601" s="14"/>
      <c r="I601" s="14"/>
      <c r="J601" s="135"/>
      <c r="K601" s="15"/>
      <c r="L601" s="15"/>
      <c r="M601" s="15"/>
      <c r="N601" s="15"/>
      <c r="O601" s="136"/>
      <c r="P601" s="15"/>
      <c r="Q601" s="15"/>
      <c r="R601" s="15"/>
      <c r="S601" s="15"/>
      <c r="T601" s="15"/>
      <c r="U601" s="137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37"/>
      <c r="AU601" s="137"/>
      <c r="AV601" s="137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53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34"/>
      <c r="DI601" s="14"/>
    </row>
    <row r="602" spans="2:113" ht="15.75" customHeight="1">
      <c r="B602" s="15"/>
      <c r="C602" s="14"/>
      <c r="D602" s="54"/>
      <c r="E602" s="14"/>
      <c r="F602" s="14"/>
      <c r="G602" s="14"/>
      <c r="H602" s="14"/>
      <c r="I602" s="14"/>
      <c r="J602" s="135"/>
      <c r="K602" s="15"/>
      <c r="L602" s="15"/>
      <c r="M602" s="15"/>
      <c r="N602" s="15"/>
      <c r="O602" s="136"/>
      <c r="P602" s="15"/>
      <c r="Q602" s="15"/>
      <c r="R602" s="15"/>
      <c r="S602" s="15"/>
      <c r="T602" s="15"/>
      <c r="U602" s="137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37"/>
      <c r="AU602" s="137"/>
      <c r="AV602" s="137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53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34"/>
      <c r="DI602" s="14"/>
    </row>
    <row r="603" spans="2:113" ht="15.75" customHeight="1">
      <c r="B603" s="15"/>
      <c r="C603" s="14"/>
      <c r="D603" s="54"/>
      <c r="E603" s="14"/>
      <c r="F603" s="14"/>
      <c r="G603" s="14"/>
      <c r="H603" s="14"/>
      <c r="I603" s="14"/>
      <c r="J603" s="135"/>
      <c r="K603" s="15"/>
      <c r="L603" s="15"/>
      <c r="M603" s="15"/>
      <c r="N603" s="15"/>
      <c r="O603" s="136"/>
      <c r="P603" s="15"/>
      <c r="Q603" s="15"/>
      <c r="R603" s="15"/>
      <c r="S603" s="15"/>
      <c r="T603" s="15"/>
      <c r="U603" s="137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37"/>
      <c r="AU603" s="137"/>
      <c r="AV603" s="137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53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34"/>
      <c r="DI603" s="14"/>
    </row>
    <row r="604" spans="2:113" ht="15.75" customHeight="1">
      <c r="B604" s="15"/>
      <c r="C604" s="14"/>
      <c r="D604" s="54"/>
      <c r="E604" s="14"/>
      <c r="F604" s="14"/>
      <c r="G604" s="14"/>
      <c r="H604" s="14"/>
      <c r="I604" s="14"/>
      <c r="J604" s="135"/>
      <c r="K604" s="15"/>
      <c r="L604" s="15"/>
      <c r="M604" s="15"/>
      <c r="N604" s="15"/>
      <c r="O604" s="136"/>
      <c r="P604" s="15"/>
      <c r="Q604" s="15"/>
      <c r="R604" s="15"/>
      <c r="S604" s="15"/>
      <c r="T604" s="15"/>
      <c r="U604" s="137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37"/>
      <c r="AU604" s="137"/>
      <c r="AV604" s="137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53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34"/>
      <c r="DI604" s="14"/>
    </row>
    <row r="605" spans="2:113" ht="15.75" customHeight="1">
      <c r="B605" s="15"/>
      <c r="C605" s="14"/>
      <c r="D605" s="54"/>
      <c r="E605" s="14"/>
      <c r="F605" s="14"/>
      <c r="G605" s="14"/>
      <c r="H605" s="14"/>
      <c r="I605" s="14"/>
      <c r="J605" s="135"/>
      <c r="K605" s="15"/>
      <c r="L605" s="15"/>
      <c r="M605" s="15"/>
      <c r="N605" s="15"/>
      <c r="O605" s="136"/>
      <c r="P605" s="15"/>
      <c r="Q605" s="15"/>
      <c r="R605" s="15"/>
      <c r="S605" s="15"/>
      <c r="T605" s="15"/>
      <c r="U605" s="137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37"/>
      <c r="AU605" s="137"/>
      <c r="AV605" s="137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53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34"/>
      <c r="DI605" s="14"/>
    </row>
    <row r="606" spans="2:113" ht="15.75" customHeight="1">
      <c r="B606" s="15"/>
      <c r="C606" s="14"/>
      <c r="D606" s="54"/>
      <c r="E606" s="14"/>
      <c r="F606" s="14"/>
      <c r="G606" s="14"/>
      <c r="H606" s="14"/>
      <c r="I606" s="14"/>
      <c r="J606" s="135"/>
      <c r="K606" s="15"/>
      <c r="L606" s="15"/>
      <c r="M606" s="15"/>
      <c r="N606" s="15"/>
      <c r="O606" s="136"/>
      <c r="P606" s="15"/>
      <c r="Q606" s="15"/>
      <c r="R606" s="15"/>
      <c r="S606" s="15"/>
      <c r="T606" s="15"/>
      <c r="U606" s="137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37"/>
      <c r="AU606" s="137"/>
      <c r="AV606" s="137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53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34"/>
      <c r="DI606" s="14"/>
    </row>
    <row r="607" spans="2:113" ht="15.75" customHeight="1">
      <c r="B607" s="15"/>
      <c r="C607" s="14"/>
      <c r="D607" s="54"/>
      <c r="E607" s="14"/>
      <c r="F607" s="14"/>
      <c r="G607" s="14"/>
      <c r="H607" s="14"/>
      <c r="I607" s="14"/>
      <c r="J607" s="135"/>
      <c r="K607" s="15"/>
      <c r="L607" s="15"/>
      <c r="M607" s="15"/>
      <c r="N607" s="15"/>
      <c r="O607" s="136"/>
      <c r="P607" s="15"/>
      <c r="Q607" s="15"/>
      <c r="R607" s="15"/>
      <c r="S607" s="15"/>
      <c r="T607" s="15"/>
      <c r="U607" s="137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37"/>
      <c r="AU607" s="137"/>
      <c r="AV607" s="137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53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34"/>
      <c r="DI607" s="14"/>
    </row>
    <row r="608" spans="2:113" ht="15.75" customHeight="1">
      <c r="B608" s="15"/>
      <c r="C608" s="14"/>
      <c r="D608" s="54"/>
      <c r="E608" s="14"/>
      <c r="F608" s="14"/>
      <c r="G608" s="14"/>
      <c r="H608" s="14"/>
      <c r="I608" s="14"/>
      <c r="J608" s="135"/>
      <c r="K608" s="15"/>
      <c r="L608" s="15"/>
      <c r="M608" s="15"/>
      <c r="N608" s="15"/>
      <c r="O608" s="136"/>
      <c r="P608" s="15"/>
      <c r="Q608" s="15"/>
      <c r="R608" s="15"/>
      <c r="S608" s="15"/>
      <c r="T608" s="15"/>
      <c r="U608" s="137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37"/>
      <c r="AU608" s="137"/>
      <c r="AV608" s="137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53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34"/>
      <c r="DI608" s="14"/>
    </row>
    <row r="609" spans="2:113" ht="15.75" customHeight="1">
      <c r="B609" s="15"/>
      <c r="C609" s="14"/>
      <c r="D609" s="54"/>
      <c r="E609" s="14"/>
      <c r="F609" s="14"/>
      <c r="G609" s="14"/>
      <c r="H609" s="14"/>
      <c r="I609" s="14"/>
      <c r="J609" s="135"/>
      <c r="K609" s="15"/>
      <c r="L609" s="15"/>
      <c r="M609" s="15"/>
      <c r="N609" s="15"/>
      <c r="O609" s="136"/>
      <c r="P609" s="15"/>
      <c r="Q609" s="15"/>
      <c r="R609" s="15"/>
      <c r="S609" s="15"/>
      <c r="T609" s="15"/>
      <c r="U609" s="137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37"/>
      <c r="AU609" s="137"/>
      <c r="AV609" s="137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53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34"/>
      <c r="DI609" s="14"/>
    </row>
    <row r="610" spans="2:113" ht="15.75" customHeight="1">
      <c r="B610" s="15"/>
      <c r="C610" s="14"/>
      <c r="D610" s="54"/>
      <c r="E610" s="14"/>
      <c r="F610" s="14"/>
      <c r="G610" s="14"/>
      <c r="H610" s="14"/>
      <c r="I610" s="14"/>
      <c r="J610" s="135"/>
      <c r="K610" s="15"/>
      <c r="L610" s="15"/>
      <c r="M610" s="15"/>
      <c r="N610" s="15"/>
      <c r="O610" s="136"/>
      <c r="P610" s="15"/>
      <c r="Q610" s="15"/>
      <c r="R610" s="15"/>
      <c r="S610" s="15"/>
      <c r="T610" s="15"/>
      <c r="U610" s="137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37"/>
      <c r="AU610" s="137"/>
      <c r="AV610" s="137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53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34"/>
      <c r="DI610" s="14"/>
    </row>
    <row r="611" spans="2:113" ht="15.75" customHeight="1">
      <c r="B611" s="15"/>
      <c r="C611" s="14"/>
      <c r="D611" s="54"/>
      <c r="E611" s="14"/>
      <c r="F611" s="14"/>
      <c r="G611" s="14"/>
      <c r="H611" s="14"/>
      <c r="I611" s="14"/>
      <c r="J611" s="135"/>
      <c r="K611" s="15"/>
      <c r="L611" s="15"/>
      <c r="M611" s="15"/>
      <c r="N611" s="15"/>
      <c r="O611" s="136"/>
      <c r="P611" s="15"/>
      <c r="Q611" s="15"/>
      <c r="R611" s="15"/>
      <c r="S611" s="15"/>
      <c r="T611" s="15"/>
      <c r="U611" s="137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37"/>
      <c r="AU611" s="137"/>
      <c r="AV611" s="137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53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34"/>
      <c r="DI611" s="14"/>
    </row>
    <row r="612" spans="2:113" ht="15.75" customHeight="1">
      <c r="B612" s="15"/>
      <c r="C612" s="14"/>
      <c r="D612" s="54"/>
      <c r="E612" s="14"/>
      <c r="F612" s="14"/>
      <c r="G612" s="14"/>
      <c r="H612" s="14"/>
      <c r="I612" s="14"/>
      <c r="J612" s="135"/>
      <c r="K612" s="15"/>
      <c r="L612" s="15"/>
      <c r="M612" s="15"/>
      <c r="N612" s="15"/>
      <c r="O612" s="136"/>
      <c r="P612" s="15"/>
      <c r="Q612" s="15"/>
      <c r="R612" s="15"/>
      <c r="S612" s="15"/>
      <c r="T612" s="15"/>
      <c r="U612" s="137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37"/>
      <c r="AU612" s="137"/>
      <c r="AV612" s="137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53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34"/>
      <c r="DI612" s="14"/>
    </row>
    <row r="613" spans="2:113" ht="15.75" customHeight="1">
      <c r="B613" s="15"/>
      <c r="C613" s="14"/>
      <c r="D613" s="54"/>
      <c r="E613" s="14"/>
      <c r="F613" s="14"/>
      <c r="G613" s="14"/>
      <c r="H613" s="14"/>
      <c r="I613" s="14"/>
      <c r="J613" s="135"/>
      <c r="K613" s="15"/>
      <c r="L613" s="15"/>
      <c r="M613" s="15"/>
      <c r="N613" s="15"/>
      <c r="O613" s="136"/>
      <c r="P613" s="15"/>
      <c r="Q613" s="15"/>
      <c r="R613" s="15"/>
      <c r="S613" s="15"/>
      <c r="T613" s="15"/>
      <c r="U613" s="137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37"/>
      <c r="AU613" s="137"/>
      <c r="AV613" s="137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53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34"/>
      <c r="DI613" s="14"/>
    </row>
    <row r="614" spans="2:113" ht="15.75" customHeight="1">
      <c r="B614" s="15"/>
      <c r="C614" s="14"/>
      <c r="D614" s="54"/>
      <c r="E614" s="14"/>
      <c r="F614" s="14"/>
      <c r="G614" s="14"/>
      <c r="H614" s="14"/>
      <c r="I614" s="14"/>
      <c r="J614" s="135"/>
      <c r="K614" s="15"/>
      <c r="L614" s="15"/>
      <c r="M614" s="15"/>
      <c r="N614" s="15"/>
      <c r="O614" s="136"/>
      <c r="P614" s="15"/>
      <c r="Q614" s="15"/>
      <c r="R614" s="15"/>
      <c r="S614" s="15"/>
      <c r="T614" s="15"/>
      <c r="U614" s="137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37"/>
      <c r="AU614" s="137"/>
      <c r="AV614" s="137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53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34"/>
      <c r="DI614" s="14"/>
    </row>
    <row r="615" spans="2:113" ht="15.75" customHeight="1">
      <c r="B615" s="15"/>
      <c r="C615" s="14"/>
      <c r="D615" s="54"/>
      <c r="E615" s="14"/>
      <c r="F615" s="14"/>
      <c r="G615" s="14"/>
      <c r="H615" s="14"/>
      <c r="I615" s="14"/>
      <c r="J615" s="135"/>
      <c r="K615" s="15"/>
      <c r="L615" s="15"/>
      <c r="M615" s="15"/>
      <c r="N615" s="15"/>
      <c r="O615" s="136"/>
      <c r="P615" s="15"/>
      <c r="Q615" s="15"/>
      <c r="R615" s="15"/>
      <c r="S615" s="15"/>
      <c r="T615" s="15"/>
      <c r="U615" s="137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37"/>
      <c r="AU615" s="137"/>
      <c r="AV615" s="137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53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34"/>
      <c r="DI615" s="14"/>
    </row>
    <row r="616" spans="2:113" ht="15.75" customHeight="1">
      <c r="B616" s="15"/>
      <c r="C616" s="14"/>
      <c r="D616" s="54"/>
      <c r="E616" s="14"/>
      <c r="F616" s="14"/>
      <c r="G616" s="14"/>
      <c r="H616" s="14"/>
      <c r="I616" s="14"/>
      <c r="J616" s="135"/>
      <c r="K616" s="15"/>
      <c r="L616" s="15"/>
      <c r="M616" s="15"/>
      <c r="N616" s="15"/>
      <c r="O616" s="136"/>
      <c r="P616" s="15"/>
      <c r="Q616" s="15"/>
      <c r="R616" s="15"/>
      <c r="S616" s="15"/>
      <c r="T616" s="15"/>
      <c r="U616" s="137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37"/>
      <c r="AU616" s="137"/>
      <c r="AV616" s="137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53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34"/>
      <c r="DI616" s="14"/>
    </row>
    <row r="617" spans="2:113" ht="15.75" customHeight="1">
      <c r="B617" s="15"/>
      <c r="C617" s="14"/>
      <c r="D617" s="54"/>
      <c r="E617" s="14"/>
      <c r="F617" s="14"/>
      <c r="G617" s="14"/>
      <c r="H617" s="14"/>
      <c r="I617" s="14"/>
      <c r="J617" s="135"/>
      <c r="K617" s="15"/>
      <c r="L617" s="15"/>
      <c r="M617" s="15"/>
      <c r="N617" s="15"/>
      <c r="O617" s="136"/>
      <c r="P617" s="15"/>
      <c r="Q617" s="15"/>
      <c r="R617" s="15"/>
      <c r="S617" s="15"/>
      <c r="T617" s="15"/>
      <c r="U617" s="137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37"/>
      <c r="AU617" s="137"/>
      <c r="AV617" s="137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53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34"/>
      <c r="DI617" s="14"/>
    </row>
    <row r="618" spans="2:113" ht="15.75" customHeight="1">
      <c r="B618" s="15"/>
      <c r="C618" s="14"/>
      <c r="D618" s="54"/>
      <c r="E618" s="14"/>
      <c r="F618" s="14"/>
      <c r="G618" s="14"/>
      <c r="H618" s="14"/>
      <c r="I618" s="14"/>
      <c r="J618" s="135"/>
      <c r="K618" s="15"/>
      <c r="L618" s="15"/>
      <c r="M618" s="15"/>
      <c r="N618" s="15"/>
      <c r="O618" s="136"/>
      <c r="P618" s="15"/>
      <c r="Q618" s="15"/>
      <c r="R618" s="15"/>
      <c r="S618" s="15"/>
      <c r="T618" s="15"/>
      <c r="U618" s="137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37"/>
      <c r="AU618" s="137"/>
      <c r="AV618" s="137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53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34"/>
      <c r="DI618" s="14"/>
    </row>
    <row r="619" spans="2:113" ht="15.75" customHeight="1">
      <c r="B619" s="15"/>
      <c r="C619" s="14"/>
      <c r="D619" s="54"/>
      <c r="E619" s="14"/>
      <c r="F619" s="14"/>
      <c r="G619" s="14"/>
      <c r="H619" s="14"/>
      <c r="I619" s="14"/>
      <c r="J619" s="135"/>
      <c r="K619" s="15"/>
      <c r="L619" s="15"/>
      <c r="M619" s="15"/>
      <c r="N619" s="15"/>
      <c r="O619" s="136"/>
      <c r="P619" s="15"/>
      <c r="Q619" s="15"/>
      <c r="R619" s="15"/>
      <c r="S619" s="15"/>
      <c r="T619" s="15"/>
      <c r="U619" s="137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37"/>
      <c r="AU619" s="137"/>
      <c r="AV619" s="137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53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34"/>
      <c r="DI619" s="14"/>
    </row>
    <row r="620" spans="2:113" ht="15.75" customHeight="1">
      <c r="B620" s="15"/>
      <c r="C620" s="14"/>
      <c r="D620" s="54"/>
      <c r="E620" s="14"/>
      <c r="F620" s="14"/>
      <c r="G620" s="14"/>
      <c r="H620" s="14"/>
      <c r="I620" s="14"/>
      <c r="J620" s="135"/>
      <c r="K620" s="15"/>
      <c r="L620" s="15"/>
      <c r="M620" s="15"/>
      <c r="N620" s="15"/>
      <c r="O620" s="136"/>
      <c r="P620" s="15"/>
      <c r="Q620" s="15"/>
      <c r="R620" s="15"/>
      <c r="S620" s="15"/>
      <c r="T620" s="15"/>
      <c r="U620" s="137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37"/>
      <c r="AU620" s="137"/>
      <c r="AV620" s="137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53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34"/>
      <c r="DI620" s="14"/>
    </row>
    <row r="621" spans="2:113" ht="15.75" customHeight="1">
      <c r="B621" s="15"/>
      <c r="C621" s="14"/>
      <c r="D621" s="54"/>
      <c r="E621" s="14"/>
      <c r="F621" s="14"/>
      <c r="G621" s="14"/>
      <c r="H621" s="14"/>
      <c r="I621" s="14"/>
      <c r="J621" s="135"/>
      <c r="K621" s="15"/>
      <c r="L621" s="15"/>
      <c r="M621" s="15"/>
      <c r="N621" s="15"/>
      <c r="O621" s="136"/>
      <c r="P621" s="15"/>
      <c r="Q621" s="15"/>
      <c r="R621" s="15"/>
      <c r="S621" s="15"/>
      <c r="T621" s="15"/>
      <c r="U621" s="137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37"/>
      <c r="AU621" s="137"/>
      <c r="AV621" s="137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53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34"/>
      <c r="DI621" s="14"/>
    </row>
    <row r="622" spans="2:113" ht="15.75" customHeight="1">
      <c r="B622" s="15"/>
      <c r="C622" s="14"/>
      <c r="D622" s="54"/>
      <c r="E622" s="14"/>
      <c r="F622" s="14"/>
      <c r="G622" s="14"/>
      <c r="H622" s="14"/>
      <c r="I622" s="14"/>
      <c r="J622" s="135"/>
      <c r="K622" s="15"/>
      <c r="L622" s="15"/>
      <c r="M622" s="15"/>
      <c r="N622" s="15"/>
      <c r="O622" s="136"/>
      <c r="P622" s="15"/>
      <c r="Q622" s="15"/>
      <c r="R622" s="15"/>
      <c r="S622" s="15"/>
      <c r="T622" s="15"/>
      <c r="U622" s="137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37"/>
      <c r="AU622" s="137"/>
      <c r="AV622" s="137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53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34"/>
      <c r="DI622" s="14"/>
    </row>
    <row r="623" spans="2:113" ht="15.75" customHeight="1">
      <c r="B623" s="15"/>
      <c r="C623" s="14"/>
      <c r="D623" s="54"/>
      <c r="E623" s="14"/>
      <c r="F623" s="14"/>
      <c r="G623" s="14"/>
      <c r="H623" s="14"/>
      <c r="I623" s="14"/>
      <c r="J623" s="135"/>
      <c r="K623" s="15"/>
      <c r="L623" s="15"/>
      <c r="M623" s="15"/>
      <c r="N623" s="15"/>
      <c r="O623" s="136"/>
      <c r="P623" s="15"/>
      <c r="Q623" s="15"/>
      <c r="R623" s="15"/>
      <c r="S623" s="15"/>
      <c r="T623" s="15"/>
      <c r="U623" s="137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37"/>
      <c r="AU623" s="137"/>
      <c r="AV623" s="137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53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34"/>
      <c r="DI623" s="14"/>
    </row>
    <row r="624" spans="2:113" ht="15.75" customHeight="1">
      <c r="B624" s="15"/>
      <c r="C624" s="14"/>
      <c r="D624" s="54"/>
      <c r="E624" s="14"/>
      <c r="F624" s="14"/>
      <c r="G624" s="14"/>
      <c r="H624" s="14"/>
      <c r="I624" s="14"/>
      <c r="J624" s="135"/>
      <c r="K624" s="15"/>
      <c r="L624" s="15"/>
      <c r="M624" s="15"/>
      <c r="N624" s="15"/>
      <c r="O624" s="136"/>
      <c r="P624" s="15"/>
      <c r="Q624" s="15"/>
      <c r="R624" s="15"/>
      <c r="S624" s="15"/>
      <c r="T624" s="15"/>
      <c r="U624" s="137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37"/>
      <c r="AU624" s="137"/>
      <c r="AV624" s="137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53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34"/>
      <c r="DI624" s="14"/>
    </row>
    <row r="625" spans="2:113" ht="15.75" customHeight="1">
      <c r="B625" s="15"/>
      <c r="C625" s="14"/>
      <c r="D625" s="54"/>
      <c r="E625" s="14"/>
      <c r="F625" s="14"/>
      <c r="G625" s="14"/>
      <c r="H625" s="14"/>
      <c r="I625" s="14"/>
      <c r="J625" s="135"/>
      <c r="K625" s="15"/>
      <c r="L625" s="15"/>
      <c r="M625" s="15"/>
      <c r="N625" s="15"/>
      <c r="O625" s="136"/>
      <c r="P625" s="15"/>
      <c r="Q625" s="15"/>
      <c r="R625" s="15"/>
      <c r="S625" s="15"/>
      <c r="T625" s="15"/>
      <c r="U625" s="137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37"/>
      <c r="AU625" s="137"/>
      <c r="AV625" s="137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53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34"/>
      <c r="DI625" s="14"/>
    </row>
    <row r="626" spans="2:113" ht="15.75" customHeight="1">
      <c r="B626" s="15"/>
      <c r="C626" s="14"/>
      <c r="D626" s="54"/>
      <c r="E626" s="14"/>
      <c r="F626" s="14"/>
      <c r="G626" s="14"/>
      <c r="H626" s="14"/>
      <c r="I626" s="14"/>
      <c r="J626" s="135"/>
      <c r="K626" s="15"/>
      <c r="L626" s="15"/>
      <c r="M626" s="15"/>
      <c r="N626" s="15"/>
      <c r="O626" s="136"/>
      <c r="P626" s="15"/>
      <c r="Q626" s="15"/>
      <c r="R626" s="15"/>
      <c r="S626" s="15"/>
      <c r="T626" s="15"/>
      <c r="U626" s="137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37"/>
      <c r="AU626" s="137"/>
      <c r="AV626" s="137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53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34"/>
      <c r="DI626" s="14"/>
    </row>
    <row r="627" spans="2:113" ht="15.75" customHeight="1">
      <c r="B627" s="15"/>
      <c r="C627" s="14"/>
      <c r="D627" s="54"/>
      <c r="E627" s="14"/>
      <c r="F627" s="14"/>
      <c r="G627" s="14"/>
      <c r="H627" s="14"/>
      <c r="I627" s="14"/>
      <c r="J627" s="135"/>
      <c r="K627" s="15"/>
      <c r="L627" s="15"/>
      <c r="M627" s="15"/>
      <c r="N627" s="15"/>
      <c r="O627" s="136"/>
      <c r="P627" s="15"/>
      <c r="Q627" s="15"/>
      <c r="R627" s="15"/>
      <c r="S627" s="15"/>
      <c r="T627" s="15"/>
      <c r="U627" s="137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37"/>
      <c r="AU627" s="137"/>
      <c r="AV627" s="137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53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34"/>
      <c r="DI627" s="14"/>
    </row>
    <row r="628" spans="2:113" ht="15.75" customHeight="1">
      <c r="B628" s="15"/>
      <c r="C628" s="14"/>
      <c r="D628" s="54"/>
      <c r="E628" s="14"/>
      <c r="F628" s="14"/>
      <c r="G628" s="14"/>
      <c r="H628" s="14"/>
      <c r="I628" s="14"/>
      <c r="J628" s="135"/>
      <c r="K628" s="15"/>
      <c r="L628" s="15"/>
      <c r="M628" s="15"/>
      <c r="N628" s="15"/>
      <c r="O628" s="136"/>
      <c r="P628" s="15"/>
      <c r="Q628" s="15"/>
      <c r="R628" s="15"/>
      <c r="S628" s="15"/>
      <c r="T628" s="15"/>
      <c r="U628" s="137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37"/>
      <c r="AU628" s="137"/>
      <c r="AV628" s="137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53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34"/>
      <c r="DI628" s="14"/>
    </row>
    <row r="629" spans="2:113" ht="15.75" customHeight="1">
      <c r="B629" s="15"/>
      <c r="C629" s="14"/>
      <c r="D629" s="54"/>
      <c r="E629" s="14"/>
      <c r="F629" s="14"/>
      <c r="G629" s="14"/>
      <c r="H629" s="14"/>
      <c r="I629" s="14"/>
      <c r="J629" s="135"/>
      <c r="K629" s="15"/>
      <c r="L629" s="15"/>
      <c r="M629" s="15"/>
      <c r="N629" s="15"/>
      <c r="O629" s="136"/>
      <c r="P629" s="15"/>
      <c r="Q629" s="15"/>
      <c r="R629" s="15"/>
      <c r="S629" s="15"/>
      <c r="T629" s="15"/>
      <c r="U629" s="137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37"/>
      <c r="AU629" s="137"/>
      <c r="AV629" s="137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53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34"/>
      <c r="DI629" s="14"/>
    </row>
    <row r="630" spans="2:113" ht="15.75" customHeight="1">
      <c r="B630" s="15"/>
      <c r="C630" s="14"/>
      <c r="D630" s="54"/>
      <c r="E630" s="14"/>
      <c r="F630" s="14"/>
      <c r="G630" s="14"/>
      <c r="H630" s="14"/>
      <c r="I630" s="14"/>
      <c r="J630" s="135"/>
      <c r="K630" s="15"/>
      <c r="L630" s="15"/>
      <c r="M630" s="15"/>
      <c r="N630" s="15"/>
      <c r="O630" s="136"/>
      <c r="P630" s="15"/>
      <c r="Q630" s="15"/>
      <c r="R630" s="15"/>
      <c r="S630" s="15"/>
      <c r="T630" s="15"/>
      <c r="U630" s="137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37"/>
      <c r="AU630" s="137"/>
      <c r="AV630" s="137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53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34"/>
      <c r="DI630" s="14"/>
    </row>
    <row r="631" spans="2:113" ht="15.75" customHeight="1">
      <c r="B631" s="15"/>
      <c r="C631" s="14"/>
      <c r="D631" s="54"/>
      <c r="E631" s="14"/>
      <c r="F631" s="14"/>
      <c r="G631" s="14"/>
      <c r="H631" s="14"/>
      <c r="I631" s="14"/>
      <c r="J631" s="135"/>
      <c r="K631" s="15"/>
      <c r="L631" s="15"/>
      <c r="M631" s="15"/>
      <c r="N631" s="15"/>
      <c r="O631" s="136"/>
      <c r="P631" s="15"/>
      <c r="Q631" s="15"/>
      <c r="R631" s="15"/>
      <c r="S631" s="15"/>
      <c r="T631" s="15"/>
      <c r="U631" s="137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37"/>
      <c r="AU631" s="137"/>
      <c r="AV631" s="137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53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34"/>
      <c r="DI631" s="14"/>
    </row>
    <row r="632" spans="2:113" ht="15.75" customHeight="1">
      <c r="B632" s="15"/>
      <c r="C632" s="14"/>
      <c r="D632" s="54"/>
      <c r="E632" s="14"/>
      <c r="F632" s="14"/>
      <c r="G632" s="14"/>
      <c r="H632" s="14"/>
      <c r="I632" s="14"/>
      <c r="J632" s="135"/>
      <c r="K632" s="15"/>
      <c r="L632" s="15"/>
      <c r="M632" s="15"/>
      <c r="N632" s="15"/>
      <c r="O632" s="136"/>
      <c r="P632" s="15"/>
      <c r="Q632" s="15"/>
      <c r="R632" s="15"/>
      <c r="S632" s="15"/>
      <c r="T632" s="15"/>
      <c r="U632" s="137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37"/>
      <c r="AU632" s="137"/>
      <c r="AV632" s="137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53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34"/>
      <c r="DI632" s="14"/>
    </row>
    <row r="633" spans="2:113" ht="15.75" customHeight="1">
      <c r="B633" s="15"/>
      <c r="C633" s="14"/>
      <c r="D633" s="54"/>
      <c r="E633" s="14"/>
      <c r="F633" s="14"/>
      <c r="G633" s="14"/>
      <c r="H633" s="14"/>
      <c r="I633" s="14"/>
      <c r="J633" s="135"/>
      <c r="K633" s="15"/>
      <c r="L633" s="15"/>
      <c r="M633" s="15"/>
      <c r="N633" s="15"/>
      <c r="O633" s="136"/>
      <c r="P633" s="15"/>
      <c r="Q633" s="15"/>
      <c r="R633" s="15"/>
      <c r="S633" s="15"/>
      <c r="T633" s="15"/>
      <c r="U633" s="137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37"/>
      <c r="AU633" s="137"/>
      <c r="AV633" s="137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53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34"/>
      <c r="DI633" s="14"/>
    </row>
    <row r="634" spans="2:113" ht="15.75" customHeight="1">
      <c r="B634" s="15"/>
      <c r="C634" s="14"/>
      <c r="D634" s="54"/>
      <c r="E634" s="14"/>
      <c r="F634" s="14"/>
      <c r="G634" s="14"/>
      <c r="H634" s="14"/>
      <c r="I634" s="14"/>
      <c r="J634" s="135"/>
      <c r="K634" s="15"/>
      <c r="L634" s="15"/>
      <c r="M634" s="15"/>
      <c r="N634" s="15"/>
      <c r="O634" s="136"/>
      <c r="P634" s="15"/>
      <c r="Q634" s="15"/>
      <c r="R634" s="15"/>
      <c r="S634" s="15"/>
      <c r="T634" s="15"/>
      <c r="U634" s="137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37"/>
      <c r="AU634" s="137"/>
      <c r="AV634" s="137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53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34"/>
      <c r="DI634" s="14"/>
    </row>
    <row r="635" spans="2:113" ht="15.75" customHeight="1">
      <c r="B635" s="15"/>
      <c r="C635" s="14"/>
      <c r="D635" s="54"/>
      <c r="E635" s="14"/>
      <c r="F635" s="14"/>
      <c r="G635" s="14"/>
      <c r="H635" s="14"/>
      <c r="I635" s="14"/>
      <c r="J635" s="135"/>
      <c r="K635" s="15"/>
      <c r="L635" s="15"/>
      <c r="M635" s="15"/>
      <c r="N635" s="15"/>
      <c r="O635" s="136"/>
      <c r="P635" s="15"/>
      <c r="Q635" s="15"/>
      <c r="R635" s="15"/>
      <c r="S635" s="15"/>
      <c r="T635" s="15"/>
      <c r="U635" s="137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37"/>
      <c r="AU635" s="137"/>
      <c r="AV635" s="137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53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34"/>
      <c r="DI635" s="14"/>
    </row>
    <row r="636" spans="2:113" ht="15.75" customHeight="1">
      <c r="B636" s="15"/>
      <c r="C636" s="14"/>
      <c r="D636" s="54"/>
      <c r="E636" s="14"/>
      <c r="F636" s="14"/>
      <c r="G636" s="14"/>
      <c r="H636" s="14"/>
      <c r="I636" s="14"/>
      <c r="J636" s="135"/>
      <c r="K636" s="15"/>
      <c r="L636" s="15"/>
      <c r="M636" s="15"/>
      <c r="N636" s="15"/>
      <c r="O636" s="136"/>
      <c r="P636" s="15"/>
      <c r="Q636" s="15"/>
      <c r="R636" s="15"/>
      <c r="S636" s="15"/>
      <c r="T636" s="15"/>
      <c r="U636" s="137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37"/>
      <c r="AU636" s="137"/>
      <c r="AV636" s="137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53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34"/>
      <c r="DI636" s="14"/>
    </row>
    <row r="637" spans="2:113" ht="15.75" customHeight="1">
      <c r="B637" s="15"/>
      <c r="C637" s="14"/>
      <c r="D637" s="54"/>
      <c r="E637" s="14"/>
      <c r="F637" s="14"/>
      <c r="G637" s="14"/>
      <c r="H637" s="14"/>
      <c r="I637" s="14"/>
      <c r="J637" s="135"/>
      <c r="K637" s="15"/>
      <c r="L637" s="15"/>
      <c r="M637" s="15"/>
      <c r="N637" s="15"/>
      <c r="O637" s="136"/>
      <c r="P637" s="15"/>
      <c r="Q637" s="15"/>
      <c r="R637" s="15"/>
      <c r="S637" s="15"/>
      <c r="T637" s="15"/>
      <c r="U637" s="137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37"/>
      <c r="AU637" s="137"/>
      <c r="AV637" s="137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53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34"/>
      <c r="DI637" s="14"/>
    </row>
    <row r="638" spans="2:113" ht="15.75" customHeight="1">
      <c r="B638" s="15"/>
      <c r="C638" s="14"/>
      <c r="D638" s="54"/>
      <c r="E638" s="14"/>
      <c r="F638" s="14"/>
      <c r="G638" s="14"/>
      <c r="H638" s="14"/>
      <c r="I638" s="14"/>
      <c r="J638" s="135"/>
      <c r="K638" s="15"/>
      <c r="L638" s="15"/>
      <c r="M638" s="15"/>
      <c r="N638" s="15"/>
      <c r="O638" s="136"/>
      <c r="P638" s="15"/>
      <c r="Q638" s="15"/>
      <c r="R638" s="15"/>
      <c r="S638" s="15"/>
      <c r="T638" s="15"/>
      <c r="U638" s="137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37"/>
      <c r="AU638" s="137"/>
      <c r="AV638" s="137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53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34"/>
      <c r="DI638" s="14"/>
    </row>
    <row r="639" spans="2:113" ht="15.75" customHeight="1">
      <c r="B639" s="15"/>
      <c r="C639" s="14"/>
      <c r="D639" s="54"/>
      <c r="E639" s="14"/>
      <c r="F639" s="14"/>
      <c r="G639" s="14"/>
      <c r="H639" s="14"/>
      <c r="I639" s="14"/>
      <c r="J639" s="135"/>
      <c r="K639" s="15"/>
      <c r="L639" s="15"/>
      <c r="M639" s="15"/>
      <c r="N639" s="15"/>
      <c r="O639" s="136"/>
      <c r="P639" s="15"/>
      <c r="Q639" s="15"/>
      <c r="R639" s="15"/>
      <c r="S639" s="15"/>
      <c r="T639" s="15"/>
      <c r="U639" s="137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37"/>
      <c r="AU639" s="137"/>
      <c r="AV639" s="137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53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34"/>
      <c r="DI639" s="14"/>
    </row>
    <row r="640" spans="2:113" ht="15.75" customHeight="1">
      <c r="B640" s="15"/>
      <c r="C640" s="14"/>
      <c r="D640" s="54"/>
      <c r="E640" s="14"/>
      <c r="F640" s="14"/>
      <c r="G640" s="14"/>
      <c r="H640" s="14"/>
      <c r="I640" s="14"/>
      <c r="J640" s="135"/>
      <c r="K640" s="15"/>
      <c r="L640" s="15"/>
      <c r="M640" s="15"/>
      <c r="N640" s="15"/>
      <c r="O640" s="136"/>
      <c r="P640" s="15"/>
      <c r="Q640" s="15"/>
      <c r="R640" s="15"/>
      <c r="S640" s="15"/>
      <c r="T640" s="15"/>
      <c r="U640" s="137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37"/>
      <c r="AU640" s="137"/>
      <c r="AV640" s="137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53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34"/>
      <c r="DI640" s="14"/>
    </row>
    <row r="641" spans="2:113" ht="15.75" customHeight="1">
      <c r="B641" s="15"/>
      <c r="C641" s="14"/>
      <c r="D641" s="54"/>
      <c r="E641" s="14"/>
      <c r="F641" s="14"/>
      <c r="G641" s="14"/>
      <c r="H641" s="14"/>
      <c r="I641" s="14"/>
      <c r="J641" s="135"/>
      <c r="K641" s="15"/>
      <c r="L641" s="15"/>
      <c r="M641" s="15"/>
      <c r="N641" s="15"/>
      <c r="O641" s="136"/>
      <c r="P641" s="15"/>
      <c r="Q641" s="15"/>
      <c r="R641" s="15"/>
      <c r="S641" s="15"/>
      <c r="T641" s="15"/>
      <c r="U641" s="137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37"/>
      <c r="AU641" s="137"/>
      <c r="AV641" s="137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53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34"/>
      <c r="DI641" s="14"/>
    </row>
    <row r="642" spans="2:113" ht="15.75" customHeight="1">
      <c r="B642" s="15"/>
      <c r="C642" s="14"/>
      <c r="D642" s="54"/>
      <c r="E642" s="14"/>
      <c r="F642" s="14"/>
      <c r="G642" s="14"/>
      <c r="H642" s="14"/>
      <c r="I642" s="14"/>
      <c r="J642" s="135"/>
      <c r="K642" s="15"/>
      <c r="L642" s="15"/>
      <c r="M642" s="15"/>
      <c r="N642" s="15"/>
      <c r="O642" s="136"/>
      <c r="P642" s="15"/>
      <c r="Q642" s="15"/>
      <c r="R642" s="15"/>
      <c r="S642" s="15"/>
      <c r="T642" s="15"/>
      <c r="U642" s="137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37"/>
      <c r="AU642" s="137"/>
      <c r="AV642" s="137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53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34"/>
      <c r="DI642" s="14"/>
    </row>
    <row r="643" spans="2:113" ht="15.75" customHeight="1">
      <c r="B643" s="15"/>
      <c r="C643" s="14"/>
      <c r="D643" s="54"/>
      <c r="E643" s="14"/>
      <c r="F643" s="14"/>
      <c r="G643" s="14"/>
      <c r="H643" s="14"/>
      <c r="I643" s="14"/>
      <c r="J643" s="135"/>
      <c r="K643" s="15"/>
      <c r="L643" s="15"/>
      <c r="M643" s="15"/>
      <c r="N643" s="15"/>
      <c r="O643" s="136"/>
      <c r="P643" s="15"/>
      <c r="Q643" s="15"/>
      <c r="R643" s="15"/>
      <c r="S643" s="15"/>
      <c r="T643" s="15"/>
      <c r="U643" s="137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37"/>
      <c r="AU643" s="137"/>
      <c r="AV643" s="137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53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34"/>
      <c r="DI643" s="14"/>
    </row>
    <row r="644" spans="2:113" ht="15.75" customHeight="1">
      <c r="B644" s="15"/>
      <c r="C644" s="14"/>
      <c r="D644" s="54"/>
      <c r="E644" s="14"/>
      <c r="F644" s="14"/>
      <c r="G644" s="14"/>
      <c r="H644" s="14"/>
      <c r="I644" s="14"/>
      <c r="J644" s="135"/>
      <c r="K644" s="15"/>
      <c r="L644" s="15"/>
      <c r="M644" s="15"/>
      <c r="N644" s="15"/>
      <c r="O644" s="136"/>
      <c r="P644" s="15"/>
      <c r="Q644" s="15"/>
      <c r="R644" s="15"/>
      <c r="S644" s="15"/>
      <c r="T644" s="15"/>
      <c r="U644" s="137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37"/>
      <c r="AU644" s="137"/>
      <c r="AV644" s="137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53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34"/>
      <c r="DI644" s="14"/>
    </row>
    <row r="645" spans="2:113" ht="15.75" customHeight="1">
      <c r="B645" s="15"/>
      <c r="C645" s="14"/>
      <c r="D645" s="54"/>
      <c r="E645" s="14"/>
      <c r="F645" s="14"/>
      <c r="G645" s="14"/>
      <c r="H645" s="14"/>
      <c r="I645" s="14"/>
      <c r="J645" s="135"/>
      <c r="K645" s="15"/>
      <c r="L645" s="15"/>
      <c r="M645" s="15"/>
      <c r="N645" s="15"/>
      <c r="O645" s="136"/>
      <c r="P645" s="15"/>
      <c r="Q645" s="15"/>
      <c r="R645" s="15"/>
      <c r="S645" s="15"/>
      <c r="T645" s="15"/>
      <c r="U645" s="137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37"/>
      <c r="AU645" s="137"/>
      <c r="AV645" s="137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53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34"/>
      <c r="DI645" s="14"/>
    </row>
    <row r="646" spans="2:113" ht="15.75" customHeight="1">
      <c r="B646" s="15"/>
      <c r="C646" s="14"/>
      <c r="D646" s="54"/>
      <c r="E646" s="14"/>
      <c r="F646" s="14"/>
      <c r="G646" s="14"/>
      <c r="H646" s="14"/>
      <c r="I646" s="14"/>
      <c r="J646" s="135"/>
      <c r="K646" s="15"/>
      <c r="L646" s="15"/>
      <c r="M646" s="15"/>
      <c r="N646" s="15"/>
      <c r="O646" s="136"/>
      <c r="P646" s="15"/>
      <c r="Q646" s="15"/>
      <c r="R646" s="15"/>
      <c r="S646" s="15"/>
      <c r="T646" s="15"/>
      <c r="U646" s="137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37"/>
      <c r="AU646" s="137"/>
      <c r="AV646" s="137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53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34"/>
      <c r="DI646" s="14"/>
    </row>
    <row r="647" spans="2:113" ht="15.75" customHeight="1">
      <c r="B647" s="15"/>
      <c r="C647" s="14"/>
      <c r="D647" s="54"/>
      <c r="E647" s="14"/>
      <c r="F647" s="14"/>
      <c r="G647" s="14"/>
      <c r="H647" s="14"/>
      <c r="I647" s="14"/>
      <c r="J647" s="135"/>
      <c r="K647" s="15"/>
      <c r="L647" s="15"/>
      <c r="M647" s="15"/>
      <c r="N647" s="15"/>
      <c r="O647" s="136"/>
      <c r="P647" s="15"/>
      <c r="Q647" s="15"/>
      <c r="R647" s="15"/>
      <c r="S647" s="15"/>
      <c r="T647" s="15"/>
      <c r="U647" s="137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37"/>
      <c r="AU647" s="137"/>
      <c r="AV647" s="137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53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4"/>
      <c r="CW647" s="14"/>
      <c r="CX647" s="14"/>
      <c r="CY647" s="14"/>
      <c r="CZ647" s="14"/>
      <c r="DA647" s="14"/>
      <c r="DB647" s="14"/>
      <c r="DC647" s="14"/>
      <c r="DD647" s="14"/>
      <c r="DE647" s="14"/>
      <c r="DF647" s="14"/>
      <c r="DG647" s="14"/>
      <c r="DH647" s="134"/>
      <c r="DI647" s="14"/>
    </row>
    <row r="648" spans="2:113" ht="15.75" customHeight="1">
      <c r="B648" s="15"/>
      <c r="C648" s="14"/>
      <c r="D648" s="54"/>
      <c r="E648" s="14"/>
      <c r="F648" s="14"/>
      <c r="G648" s="14"/>
      <c r="H648" s="14"/>
      <c r="I648" s="14"/>
      <c r="J648" s="135"/>
      <c r="K648" s="15"/>
      <c r="L648" s="15"/>
      <c r="M648" s="15"/>
      <c r="N648" s="15"/>
      <c r="O648" s="136"/>
      <c r="P648" s="15"/>
      <c r="Q648" s="15"/>
      <c r="R648" s="15"/>
      <c r="S648" s="15"/>
      <c r="T648" s="15"/>
      <c r="U648" s="137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37"/>
      <c r="AU648" s="137"/>
      <c r="AV648" s="137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53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4"/>
      <c r="CW648" s="14"/>
      <c r="CX648" s="14"/>
      <c r="CY648" s="14"/>
      <c r="CZ648" s="14"/>
      <c r="DA648" s="14"/>
      <c r="DB648" s="14"/>
      <c r="DC648" s="14"/>
      <c r="DD648" s="14"/>
      <c r="DE648" s="14"/>
      <c r="DF648" s="14"/>
      <c r="DG648" s="14"/>
      <c r="DH648" s="134"/>
      <c r="DI648" s="14"/>
    </row>
    <row r="649" spans="2:113" ht="15.75" customHeight="1">
      <c r="B649" s="15"/>
      <c r="C649" s="14"/>
      <c r="D649" s="54"/>
      <c r="E649" s="14"/>
      <c r="F649" s="14"/>
      <c r="G649" s="14"/>
      <c r="H649" s="14"/>
      <c r="I649" s="14"/>
      <c r="J649" s="135"/>
      <c r="K649" s="15"/>
      <c r="L649" s="15"/>
      <c r="M649" s="15"/>
      <c r="N649" s="15"/>
      <c r="O649" s="136"/>
      <c r="P649" s="15"/>
      <c r="Q649" s="15"/>
      <c r="R649" s="15"/>
      <c r="S649" s="15"/>
      <c r="T649" s="15"/>
      <c r="U649" s="137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37"/>
      <c r="AU649" s="137"/>
      <c r="AV649" s="137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53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4"/>
      <c r="CW649" s="14"/>
      <c r="CX649" s="14"/>
      <c r="CY649" s="14"/>
      <c r="CZ649" s="14"/>
      <c r="DA649" s="14"/>
      <c r="DB649" s="14"/>
      <c r="DC649" s="14"/>
      <c r="DD649" s="14"/>
      <c r="DE649" s="14"/>
      <c r="DF649" s="14"/>
      <c r="DG649" s="14"/>
      <c r="DH649" s="134"/>
      <c r="DI649" s="14"/>
    </row>
    <row r="650" spans="2:113" ht="15.75" customHeight="1">
      <c r="B650" s="15"/>
      <c r="C650" s="14"/>
      <c r="D650" s="54"/>
      <c r="E650" s="14"/>
      <c r="F650" s="14"/>
      <c r="G650" s="14"/>
      <c r="H650" s="14"/>
      <c r="I650" s="14"/>
      <c r="J650" s="135"/>
      <c r="K650" s="15"/>
      <c r="L650" s="15"/>
      <c r="M650" s="15"/>
      <c r="N650" s="15"/>
      <c r="O650" s="136"/>
      <c r="P650" s="15"/>
      <c r="Q650" s="15"/>
      <c r="R650" s="15"/>
      <c r="S650" s="15"/>
      <c r="T650" s="15"/>
      <c r="U650" s="137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37"/>
      <c r="AU650" s="137"/>
      <c r="AV650" s="137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53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4"/>
      <c r="CW650" s="14"/>
      <c r="CX650" s="14"/>
      <c r="CY650" s="14"/>
      <c r="CZ650" s="14"/>
      <c r="DA650" s="14"/>
      <c r="DB650" s="14"/>
      <c r="DC650" s="14"/>
      <c r="DD650" s="14"/>
      <c r="DE650" s="14"/>
      <c r="DF650" s="14"/>
      <c r="DG650" s="14"/>
      <c r="DH650" s="134"/>
      <c r="DI650" s="14"/>
    </row>
    <row r="651" spans="2:113" ht="15.75" customHeight="1">
      <c r="B651" s="15"/>
      <c r="C651" s="14"/>
      <c r="D651" s="54"/>
      <c r="E651" s="14"/>
      <c r="F651" s="14"/>
      <c r="G651" s="14"/>
      <c r="H651" s="14"/>
      <c r="I651" s="14"/>
      <c r="J651" s="135"/>
      <c r="K651" s="15"/>
      <c r="L651" s="15"/>
      <c r="M651" s="15"/>
      <c r="N651" s="15"/>
      <c r="O651" s="136"/>
      <c r="P651" s="15"/>
      <c r="Q651" s="15"/>
      <c r="R651" s="15"/>
      <c r="S651" s="15"/>
      <c r="T651" s="15"/>
      <c r="U651" s="137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37"/>
      <c r="AU651" s="137"/>
      <c r="AV651" s="137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53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4"/>
      <c r="CW651" s="14"/>
      <c r="CX651" s="14"/>
      <c r="CY651" s="14"/>
      <c r="CZ651" s="14"/>
      <c r="DA651" s="14"/>
      <c r="DB651" s="14"/>
      <c r="DC651" s="14"/>
      <c r="DD651" s="14"/>
      <c r="DE651" s="14"/>
      <c r="DF651" s="14"/>
      <c r="DG651" s="14"/>
      <c r="DH651" s="134"/>
      <c r="DI651" s="14"/>
    </row>
    <row r="652" spans="2:113" ht="15.75" customHeight="1">
      <c r="B652" s="15"/>
      <c r="C652" s="14"/>
      <c r="D652" s="54"/>
      <c r="E652" s="14"/>
      <c r="F652" s="14"/>
      <c r="G652" s="14"/>
      <c r="H652" s="14"/>
      <c r="I652" s="14"/>
      <c r="J652" s="135"/>
      <c r="K652" s="15"/>
      <c r="L652" s="15"/>
      <c r="M652" s="15"/>
      <c r="N652" s="15"/>
      <c r="O652" s="136"/>
      <c r="P652" s="15"/>
      <c r="Q652" s="15"/>
      <c r="R652" s="15"/>
      <c r="S652" s="15"/>
      <c r="T652" s="15"/>
      <c r="U652" s="137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37"/>
      <c r="AU652" s="137"/>
      <c r="AV652" s="137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53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4"/>
      <c r="CW652" s="14"/>
      <c r="CX652" s="14"/>
      <c r="CY652" s="14"/>
      <c r="CZ652" s="14"/>
      <c r="DA652" s="14"/>
      <c r="DB652" s="14"/>
      <c r="DC652" s="14"/>
      <c r="DD652" s="14"/>
      <c r="DE652" s="14"/>
      <c r="DF652" s="14"/>
      <c r="DG652" s="14"/>
      <c r="DH652" s="134"/>
      <c r="DI652" s="14"/>
    </row>
    <row r="653" spans="2:113" ht="15.75" customHeight="1">
      <c r="B653" s="15"/>
      <c r="C653" s="14"/>
      <c r="D653" s="54"/>
      <c r="E653" s="14"/>
      <c r="F653" s="14"/>
      <c r="G653" s="14"/>
      <c r="H653" s="14"/>
      <c r="I653" s="14"/>
      <c r="J653" s="135"/>
      <c r="K653" s="15"/>
      <c r="L653" s="15"/>
      <c r="M653" s="15"/>
      <c r="N653" s="15"/>
      <c r="O653" s="136"/>
      <c r="P653" s="15"/>
      <c r="Q653" s="15"/>
      <c r="R653" s="15"/>
      <c r="S653" s="15"/>
      <c r="T653" s="15"/>
      <c r="U653" s="137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37"/>
      <c r="AU653" s="137"/>
      <c r="AV653" s="137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53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4"/>
      <c r="CW653" s="14"/>
      <c r="CX653" s="14"/>
      <c r="CY653" s="14"/>
      <c r="CZ653" s="14"/>
      <c r="DA653" s="14"/>
      <c r="DB653" s="14"/>
      <c r="DC653" s="14"/>
      <c r="DD653" s="14"/>
      <c r="DE653" s="14"/>
      <c r="DF653" s="14"/>
      <c r="DG653" s="14"/>
      <c r="DH653" s="134"/>
      <c r="DI653" s="14"/>
    </row>
    <row r="654" spans="2:113" ht="15.75" customHeight="1">
      <c r="B654" s="15"/>
      <c r="C654" s="14"/>
      <c r="D654" s="54"/>
      <c r="E654" s="14"/>
      <c r="F654" s="14"/>
      <c r="G654" s="14"/>
      <c r="H654" s="14"/>
      <c r="I654" s="14"/>
      <c r="J654" s="135"/>
      <c r="K654" s="15"/>
      <c r="L654" s="15"/>
      <c r="M654" s="15"/>
      <c r="N654" s="15"/>
      <c r="O654" s="136"/>
      <c r="P654" s="15"/>
      <c r="Q654" s="15"/>
      <c r="R654" s="15"/>
      <c r="S654" s="15"/>
      <c r="T654" s="15"/>
      <c r="U654" s="137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37"/>
      <c r="AU654" s="137"/>
      <c r="AV654" s="137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53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4"/>
      <c r="CW654" s="14"/>
      <c r="CX654" s="14"/>
      <c r="CY654" s="14"/>
      <c r="CZ654" s="14"/>
      <c r="DA654" s="14"/>
      <c r="DB654" s="14"/>
      <c r="DC654" s="14"/>
      <c r="DD654" s="14"/>
      <c r="DE654" s="14"/>
      <c r="DF654" s="14"/>
      <c r="DG654" s="14"/>
      <c r="DH654" s="134"/>
      <c r="DI654" s="14"/>
    </row>
    <row r="655" spans="2:113" ht="15.75" customHeight="1">
      <c r="B655" s="15"/>
      <c r="C655" s="14"/>
      <c r="D655" s="54"/>
      <c r="E655" s="14"/>
      <c r="F655" s="14"/>
      <c r="G655" s="14"/>
      <c r="H655" s="14"/>
      <c r="I655" s="14"/>
      <c r="J655" s="135"/>
      <c r="K655" s="15"/>
      <c r="L655" s="15"/>
      <c r="M655" s="15"/>
      <c r="N655" s="15"/>
      <c r="O655" s="136"/>
      <c r="P655" s="15"/>
      <c r="Q655" s="15"/>
      <c r="R655" s="15"/>
      <c r="S655" s="15"/>
      <c r="T655" s="15"/>
      <c r="U655" s="137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37"/>
      <c r="AU655" s="137"/>
      <c r="AV655" s="137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53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4"/>
      <c r="CW655" s="14"/>
      <c r="CX655" s="14"/>
      <c r="CY655" s="14"/>
      <c r="CZ655" s="14"/>
      <c r="DA655" s="14"/>
      <c r="DB655" s="14"/>
      <c r="DC655" s="14"/>
      <c r="DD655" s="14"/>
      <c r="DE655" s="14"/>
      <c r="DF655" s="14"/>
      <c r="DG655" s="14"/>
      <c r="DH655" s="134"/>
      <c r="DI655" s="14"/>
    </row>
    <row r="656" spans="2:113" ht="15.75" customHeight="1">
      <c r="B656" s="15"/>
      <c r="C656" s="14"/>
      <c r="D656" s="54"/>
      <c r="E656" s="14"/>
      <c r="F656" s="14"/>
      <c r="G656" s="14"/>
      <c r="H656" s="14"/>
      <c r="I656" s="14"/>
      <c r="J656" s="135"/>
      <c r="K656" s="15"/>
      <c r="L656" s="15"/>
      <c r="M656" s="15"/>
      <c r="N656" s="15"/>
      <c r="O656" s="136"/>
      <c r="P656" s="15"/>
      <c r="Q656" s="15"/>
      <c r="R656" s="15"/>
      <c r="S656" s="15"/>
      <c r="T656" s="15"/>
      <c r="U656" s="137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37"/>
      <c r="AU656" s="137"/>
      <c r="AV656" s="137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53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4"/>
      <c r="CW656" s="14"/>
      <c r="CX656" s="14"/>
      <c r="CY656" s="14"/>
      <c r="CZ656" s="14"/>
      <c r="DA656" s="14"/>
      <c r="DB656" s="14"/>
      <c r="DC656" s="14"/>
      <c r="DD656" s="14"/>
      <c r="DE656" s="14"/>
      <c r="DF656" s="14"/>
      <c r="DG656" s="14"/>
      <c r="DH656" s="134"/>
      <c r="DI656" s="14"/>
    </row>
    <row r="657" spans="2:113" ht="15.75" customHeight="1">
      <c r="B657" s="15"/>
      <c r="C657" s="14"/>
      <c r="D657" s="54"/>
      <c r="E657" s="14"/>
      <c r="F657" s="14"/>
      <c r="G657" s="14"/>
      <c r="H657" s="14"/>
      <c r="I657" s="14"/>
      <c r="J657" s="135"/>
      <c r="K657" s="15"/>
      <c r="L657" s="15"/>
      <c r="M657" s="15"/>
      <c r="N657" s="15"/>
      <c r="O657" s="136"/>
      <c r="P657" s="15"/>
      <c r="Q657" s="15"/>
      <c r="R657" s="15"/>
      <c r="S657" s="15"/>
      <c r="T657" s="15"/>
      <c r="U657" s="137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37"/>
      <c r="AU657" s="137"/>
      <c r="AV657" s="137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53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4"/>
      <c r="CW657" s="14"/>
      <c r="CX657" s="14"/>
      <c r="CY657" s="14"/>
      <c r="CZ657" s="14"/>
      <c r="DA657" s="14"/>
      <c r="DB657" s="14"/>
      <c r="DC657" s="14"/>
      <c r="DD657" s="14"/>
      <c r="DE657" s="14"/>
      <c r="DF657" s="14"/>
      <c r="DG657" s="14"/>
      <c r="DH657" s="134"/>
      <c r="DI657" s="14"/>
    </row>
    <row r="658" spans="2:113" ht="15.75" customHeight="1">
      <c r="B658" s="15"/>
      <c r="C658" s="14"/>
      <c r="D658" s="54"/>
      <c r="E658" s="14"/>
      <c r="F658" s="14"/>
      <c r="G658" s="14"/>
      <c r="H658" s="14"/>
      <c r="I658" s="14"/>
      <c r="J658" s="135"/>
      <c r="K658" s="15"/>
      <c r="L658" s="15"/>
      <c r="M658" s="15"/>
      <c r="N658" s="15"/>
      <c r="O658" s="136"/>
      <c r="P658" s="15"/>
      <c r="Q658" s="15"/>
      <c r="R658" s="15"/>
      <c r="S658" s="15"/>
      <c r="T658" s="15"/>
      <c r="U658" s="137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37"/>
      <c r="AU658" s="137"/>
      <c r="AV658" s="137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53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4"/>
      <c r="CW658" s="14"/>
      <c r="CX658" s="14"/>
      <c r="CY658" s="14"/>
      <c r="CZ658" s="14"/>
      <c r="DA658" s="14"/>
      <c r="DB658" s="14"/>
      <c r="DC658" s="14"/>
      <c r="DD658" s="14"/>
      <c r="DE658" s="14"/>
      <c r="DF658" s="14"/>
      <c r="DG658" s="14"/>
      <c r="DH658" s="134"/>
      <c r="DI658" s="14"/>
    </row>
    <row r="659" spans="2:113" ht="15.75" customHeight="1">
      <c r="B659" s="15"/>
      <c r="C659" s="14"/>
      <c r="D659" s="54"/>
      <c r="E659" s="14"/>
      <c r="F659" s="14"/>
      <c r="G659" s="14"/>
      <c r="H659" s="14"/>
      <c r="I659" s="14"/>
      <c r="J659" s="135"/>
      <c r="K659" s="15"/>
      <c r="L659" s="15"/>
      <c r="M659" s="15"/>
      <c r="N659" s="15"/>
      <c r="O659" s="136"/>
      <c r="P659" s="15"/>
      <c r="Q659" s="15"/>
      <c r="R659" s="15"/>
      <c r="S659" s="15"/>
      <c r="T659" s="15"/>
      <c r="U659" s="137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37"/>
      <c r="AU659" s="137"/>
      <c r="AV659" s="137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53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4"/>
      <c r="CW659" s="14"/>
      <c r="CX659" s="14"/>
      <c r="CY659" s="14"/>
      <c r="CZ659" s="14"/>
      <c r="DA659" s="14"/>
      <c r="DB659" s="14"/>
      <c r="DC659" s="14"/>
      <c r="DD659" s="14"/>
      <c r="DE659" s="14"/>
      <c r="DF659" s="14"/>
      <c r="DG659" s="14"/>
      <c r="DH659" s="134"/>
      <c r="DI659" s="14"/>
    </row>
    <row r="660" spans="2:113" ht="15.75" customHeight="1">
      <c r="B660" s="15"/>
      <c r="C660" s="14"/>
      <c r="D660" s="54"/>
      <c r="E660" s="14"/>
      <c r="F660" s="14"/>
      <c r="G660" s="14"/>
      <c r="H660" s="14"/>
      <c r="I660" s="14"/>
      <c r="J660" s="135"/>
      <c r="K660" s="15"/>
      <c r="L660" s="15"/>
      <c r="M660" s="15"/>
      <c r="N660" s="15"/>
      <c r="O660" s="136"/>
      <c r="P660" s="15"/>
      <c r="Q660" s="15"/>
      <c r="R660" s="15"/>
      <c r="S660" s="15"/>
      <c r="T660" s="15"/>
      <c r="U660" s="137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37"/>
      <c r="AU660" s="137"/>
      <c r="AV660" s="137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53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4"/>
      <c r="CW660" s="14"/>
      <c r="CX660" s="14"/>
      <c r="CY660" s="14"/>
      <c r="CZ660" s="14"/>
      <c r="DA660" s="14"/>
      <c r="DB660" s="14"/>
      <c r="DC660" s="14"/>
      <c r="DD660" s="14"/>
      <c r="DE660" s="14"/>
      <c r="DF660" s="14"/>
      <c r="DG660" s="14"/>
      <c r="DH660" s="134"/>
      <c r="DI660" s="14"/>
    </row>
    <row r="661" spans="2:113" ht="15.75" customHeight="1">
      <c r="B661" s="15"/>
      <c r="C661" s="14"/>
      <c r="D661" s="54"/>
      <c r="E661" s="14"/>
      <c r="F661" s="14"/>
      <c r="G661" s="14"/>
      <c r="H661" s="14"/>
      <c r="I661" s="14"/>
      <c r="J661" s="135"/>
      <c r="K661" s="15"/>
      <c r="L661" s="15"/>
      <c r="M661" s="15"/>
      <c r="N661" s="15"/>
      <c r="O661" s="136"/>
      <c r="P661" s="15"/>
      <c r="Q661" s="15"/>
      <c r="R661" s="15"/>
      <c r="S661" s="15"/>
      <c r="T661" s="15"/>
      <c r="U661" s="137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37"/>
      <c r="AU661" s="137"/>
      <c r="AV661" s="137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53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4"/>
      <c r="CW661" s="14"/>
      <c r="CX661" s="14"/>
      <c r="CY661" s="14"/>
      <c r="CZ661" s="14"/>
      <c r="DA661" s="14"/>
      <c r="DB661" s="14"/>
      <c r="DC661" s="14"/>
      <c r="DD661" s="14"/>
      <c r="DE661" s="14"/>
      <c r="DF661" s="14"/>
      <c r="DG661" s="14"/>
      <c r="DH661" s="134"/>
      <c r="DI661" s="14"/>
    </row>
    <row r="662" spans="2:113" ht="15.75" customHeight="1">
      <c r="B662" s="15"/>
      <c r="C662" s="14"/>
      <c r="D662" s="54"/>
      <c r="E662" s="14"/>
      <c r="F662" s="14"/>
      <c r="G662" s="14"/>
      <c r="H662" s="14"/>
      <c r="I662" s="14"/>
      <c r="J662" s="135"/>
      <c r="K662" s="15"/>
      <c r="L662" s="15"/>
      <c r="M662" s="15"/>
      <c r="N662" s="15"/>
      <c r="O662" s="136"/>
      <c r="P662" s="15"/>
      <c r="Q662" s="15"/>
      <c r="R662" s="15"/>
      <c r="S662" s="15"/>
      <c r="T662" s="15"/>
      <c r="U662" s="137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37"/>
      <c r="AU662" s="137"/>
      <c r="AV662" s="137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53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4"/>
      <c r="CW662" s="14"/>
      <c r="CX662" s="14"/>
      <c r="CY662" s="14"/>
      <c r="CZ662" s="14"/>
      <c r="DA662" s="14"/>
      <c r="DB662" s="14"/>
      <c r="DC662" s="14"/>
      <c r="DD662" s="14"/>
      <c r="DE662" s="14"/>
      <c r="DF662" s="14"/>
      <c r="DG662" s="14"/>
      <c r="DH662" s="134"/>
      <c r="DI662" s="14"/>
    </row>
    <row r="663" spans="2:113" ht="15.75" customHeight="1">
      <c r="B663" s="15"/>
      <c r="C663" s="14"/>
      <c r="D663" s="54"/>
      <c r="E663" s="14"/>
      <c r="F663" s="14"/>
      <c r="G663" s="14"/>
      <c r="H663" s="14"/>
      <c r="I663" s="14"/>
      <c r="J663" s="135"/>
      <c r="K663" s="15"/>
      <c r="L663" s="15"/>
      <c r="M663" s="15"/>
      <c r="N663" s="15"/>
      <c r="O663" s="136"/>
      <c r="P663" s="15"/>
      <c r="Q663" s="15"/>
      <c r="R663" s="15"/>
      <c r="S663" s="15"/>
      <c r="T663" s="15"/>
      <c r="U663" s="137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37"/>
      <c r="AU663" s="137"/>
      <c r="AV663" s="137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53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4"/>
      <c r="CW663" s="14"/>
      <c r="CX663" s="14"/>
      <c r="CY663" s="14"/>
      <c r="CZ663" s="14"/>
      <c r="DA663" s="14"/>
      <c r="DB663" s="14"/>
      <c r="DC663" s="14"/>
      <c r="DD663" s="14"/>
      <c r="DE663" s="14"/>
      <c r="DF663" s="14"/>
      <c r="DG663" s="14"/>
      <c r="DH663" s="134"/>
      <c r="DI663" s="14"/>
    </row>
    <row r="664" spans="2:113" ht="15.75" customHeight="1">
      <c r="B664" s="15"/>
      <c r="C664" s="14"/>
      <c r="D664" s="54"/>
      <c r="E664" s="14"/>
      <c r="F664" s="14"/>
      <c r="G664" s="14"/>
      <c r="H664" s="14"/>
      <c r="I664" s="14"/>
      <c r="J664" s="135"/>
      <c r="K664" s="15"/>
      <c r="L664" s="15"/>
      <c r="M664" s="15"/>
      <c r="N664" s="15"/>
      <c r="O664" s="136"/>
      <c r="P664" s="15"/>
      <c r="Q664" s="15"/>
      <c r="R664" s="15"/>
      <c r="S664" s="15"/>
      <c r="T664" s="15"/>
      <c r="U664" s="137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37"/>
      <c r="AU664" s="137"/>
      <c r="AV664" s="137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53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4"/>
      <c r="CW664" s="14"/>
      <c r="CX664" s="14"/>
      <c r="CY664" s="14"/>
      <c r="CZ664" s="14"/>
      <c r="DA664" s="14"/>
      <c r="DB664" s="14"/>
      <c r="DC664" s="14"/>
      <c r="DD664" s="14"/>
      <c r="DE664" s="14"/>
      <c r="DF664" s="14"/>
      <c r="DG664" s="14"/>
      <c r="DH664" s="134"/>
      <c r="DI664" s="14"/>
    </row>
    <row r="665" spans="2:113" ht="15.75" customHeight="1">
      <c r="B665" s="15"/>
      <c r="C665" s="14"/>
      <c r="D665" s="54"/>
      <c r="E665" s="14"/>
      <c r="F665" s="14"/>
      <c r="G665" s="14"/>
      <c r="H665" s="14"/>
      <c r="I665" s="14"/>
      <c r="J665" s="135"/>
      <c r="K665" s="15"/>
      <c r="L665" s="15"/>
      <c r="M665" s="15"/>
      <c r="N665" s="15"/>
      <c r="O665" s="136"/>
      <c r="P665" s="15"/>
      <c r="Q665" s="15"/>
      <c r="R665" s="15"/>
      <c r="S665" s="15"/>
      <c r="T665" s="15"/>
      <c r="U665" s="137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37"/>
      <c r="AU665" s="137"/>
      <c r="AV665" s="137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53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4"/>
      <c r="CW665" s="14"/>
      <c r="CX665" s="14"/>
      <c r="CY665" s="14"/>
      <c r="CZ665" s="14"/>
      <c r="DA665" s="14"/>
      <c r="DB665" s="14"/>
      <c r="DC665" s="14"/>
      <c r="DD665" s="14"/>
      <c r="DE665" s="14"/>
      <c r="DF665" s="14"/>
      <c r="DG665" s="14"/>
      <c r="DH665" s="134"/>
      <c r="DI665" s="14"/>
    </row>
    <row r="666" spans="2:113" ht="15.75" customHeight="1">
      <c r="B666" s="15"/>
      <c r="C666" s="14"/>
      <c r="D666" s="54"/>
      <c r="E666" s="14"/>
      <c r="F666" s="14"/>
      <c r="G666" s="14"/>
      <c r="H666" s="14"/>
      <c r="I666" s="14"/>
      <c r="J666" s="135"/>
      <c r="K666" s="15"/>
      <c r="L666" s="15"/>
      <c r="M666" s="15"/>
      <c r="N666" s="15"/>
      <c r="O666" s="136"/>
      <c r="P666" s="15"/>
      <c r="Q666" s="15"/>
      <c r="R666" s="15"/>
      <c r="S666" s="15"/>
      <c r="T666" s="15"/>
      <c r="U666" s="137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37"/>
      <c r="AU666" s="137"/>
      <c r="AV666" s="137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53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4"/>
      <c r="CW666" s="14"/>
      <c r="CX666" s="14"/>
      <c r="CY666" s="14"/>
      <c r="CZ666" s="14"/>
      <c r="DA666" s="14"/>
      <c r="DB666" s="14"/>
      <c r="DC666" s="14"/>
      <c r="DD666" s="14"/>
      <c r="DE666" s="14"/>
      <c r="DF666" s="14"/>
      <c r="DG666" s="14"/>
      <c r="DH666" s="134"/>
      <c r="DI666" s="14"/>
    </row>
    <row r="667" spans="2:113" ht="15.75" customHeight="1">
      <c r="B667" s="15"/>
      <c r="C667" s="14"/>
      <c r="D667" s="54"/>
      <c r="E667" s="14"/>
      <c r="F667" s="14"/>
      <c r="G667" s="14"/>
      <c r="H667" s="14"/>
      <c r="I667" s="14"/>
      <c r="J667" s="135"/>
      <c r="K667" s="15"/>
      <c r="L667" s="15"/>
      <c r="M667" s="15"/>
      <c r="N667" s="15"/>
      <c r="O667" s="136"/>
      <c r="P667" s="15"/>
      <c r="Q667" s="15"/>
      <c r="R667" s="15"/>
      <c r="S667" s="15"/>
      <c r="T667" s="15"/>
      <c r="U667" s="137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37"/>
      <c r="AU667" s="137"/>
      <c r="AV667" s="137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53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4"/>
      <c r="CW667" s="14"/>
      <c r="CX667" s="14"/>
      <c r="CY667" s="14"/>
      <c r="CZ667" s="14"/>
      <c r="DA667" s="14"/>
      <c r="DB667" s="14"/>
      <c r="DC667" s="14"/>
      <c r="DD667" s="14"/>
      <c r="DE667" s="14"/>
      <c r="DF667" s="14"/>
      <c r="DG667" s="14"/>
      <c r="DH667" s="134"/>
      <c r="DI667" s="14"/>
    </row>
    <row r="668" spans="2:113" ht="15.75" customHeight="1">
      <c r="B668" s="15"/>
      <c r="C668" s="14"/>
      <c r="D668" s="54"/>
      <c r="E668" s="14"/>
      <c r="F668" s="14"/>
      <c r="G668" s="14"/>
      <c r="H668" s="14"/>
      <c r="I668" s="14"/>
      <c r="J668" s="135"/>
      <c r="K668" s="15"/>
      <c r="L668" s="15"/>
      <c r="M668" s="15"/>
      <c r="N668" s="15"/>
      <c r="O668" s="136"/>
      <c r="P668" s="15"/>
      <c r="Q668" s="15"/>
      <c r="R668" s="15"/>
      <c r="S668" s="15"/>
      <c r="T668" s="15"/>
      <c r="U668" s="137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37"/>
      <c r="AU668" s="137"/>
      <c r="AV668" s="137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53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4"/>
      <c r="CW668" s="14"/>
      <c r="CX668" s="14"/>
      <c r="CY668" s="14"/>
      <c r="CZ668" s="14"/>
      <c r="DA668" s="14"/>
      <c r="DB668" s="14"/>
      <c r="DC668" s="14"/>
      <c r="DD668" s="14"/>
      <c r="DE668" s="14"/>
      <c r="DF668" s="14"/>
      <c r="DG668" s="14"/>
      <c r="DH668" s="134"/>
      <c r="DI668" s="14"/>
    </row>
    <row r="669" spans="2:113" ht="15.75" customHeight="1">
      <c r="B669" s="15"/>
      <c r="C669" s="14"/>
      <c r="D669" s="54"/>
      <c r="E669" s="14"/>
      <c r="F669" s="14"/>
      <c r="G669" s="14"/>
      <c r="H669" s="14"/>
      <c r="I669" s="14"/>
      <c r="J669" s="135"/>
      <c r="K669" s="15"/>
      <c r="L669" s="15"/>
      <c r="M669" s="15"/>
      <c r="N669" s="15"/>
      <c r="O669" s="136"/>
      <c r="P669" s="15"/>
      <c r="Q669" s="15"/>
      <c r="R669" s="15"/>
      <c r="S669" s="15"/>
      <c r="T669" s="15"/>
      <c r="U669" s="137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37"/>
      <c r="AU669" s="137"/>
      <c r="AV669" s="137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53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4"/>
      <c r="CW669" s="14"/>
      <c r="CX669" s="14"/>
      <c r="CY669" s="14"/>
      <c r="CZ669" s="14"/>
      <c r="DA669" s="14"/>
      <c r="DB669" s="14"/>
      <c r="DC669" s="14"/>
      <c r="DD669" s="14"/>
      <c r="DE669" s="14"/>
      <c r="DF669" s="14"/>
      <c r="DG669" s="14"/>
      <c r="DH669" s="134"/>
      <c r="DI669" s="14"/>
    </row>
    <row r="670" spans="2:113" ht="15.75" customHeight="1">
      <c r="B670" s="15"/>
      <c r="C670" s="14"/>
      <c r="D670" s="54"/>
      <c r="E670" s="14"/>
      <c r="F670" s="14"/>
      <c r="G670" s="14"/>
      <c r="H670" s="14"/>
      <c r="I670" s="14"/>
      <c r="J670" s="135"/>
      <c r="K670" s="15"/>
      <c r="L670" s="15"/>
      <c r="M670" s="15"/>
      <c r="N670" s="15"/>
      <c r="O670" s="136"/>
      <c r="P670" s="15"/>
      <c r="Q670" s="15"/>
      <c r="R670" s="15"/>
      <c r="S670" s="15"/>
      <c r="T670" s="15"/>
      <c r="U670" s="137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37"/>
      <c r="AU670" s="137"/>
      <c r="AV670" s="137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53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4"/>
      <c r="CW670" s="14"/>
      <c r="CX670" s="14"/>
      <c r="CY670" s="14"/>
      <c r="CZ670" s="14"/>
      <c r="DA670" s="14"/>
      <c r="DB670" s="14"/>
      <c r="DC670" s="14"/>
      <c r="DD670" s="14"/>
      <c r="DE670" s="14"/>
      <c r="DF670" s="14"/>
      <c r="DG670" s="14"/>
      <c r="DH670" s="134"/>
      <c r="DI670" s="14"/>
    </row>
    <row r="671" spans="2:113" ht="15.75" customHeight="1">
      <c r="B671" s="15"/>
      <c r="C671" s="14"/>
      <c r="D671" s="54"/>
      <c r="E671" s="14"/>
      <c r="F671" s="14"/>
      <c r="G671" s="14"/>
      <c r="H671" s="14"/>
      <c r="I671" s="14"/>
      <c r="J671" s="135"/>
      <c r="K671" s="15"/>
      <c r="L671" s="15"/>
      <c r="M671" s="15"/>
      <c r="N671" s="15"/>
      <c r="O671" s="136"/>
      <c r="P671" s="15"/>
      <c r="Q671" s="15"/>
      <c r="R671" s="15"/>
      <c r="S671" s="15"/>
      <c r="T671" s="15"/>
      <c r="U671" s="137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37"/>
      <c r="AU671" s="137"/>
      <c r="AV671" s="137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53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4"/>
      <c r="CW671" s="14"/>
      <c r="CX671" s="14"/>
      <c r="CY671" s="14"/>
      <c r="CZ671" s="14"/>
      <c r="DA671" s="14"/>
      <c r="DB671" s="14"/>
      <c r="DC671" s="14"/>
      <c r="DD671" s="14"/>
      <c r="DE671" s="14"/>
      <c r="DF671" s="14"/>
      <c r="DG671" s="14"/>
      <c r="DH671" s="134"/>
      <c r="DI671" s="14"/>
    </row>
    <row r="672" spans="2:113" ht="15.75" customHeight="1">
      <c r="B672" s="15"/>
      <c r="C672" s="14"/>
      <c r="D672" s="54"/>
      <c r="E672" s="14"/>
      <c r="F672" s="14"/>
      <c r="G672" s="14"/>
      <c r="H672" s="14"/>
      <c r="I672" s="14"/>
      <c r="J672" s="135"/>
      <c r="K672" s="15"/>
      <c r="L672" s="15"/>
      <c r="M672" s="15"/>
      <c r="N672" s="15"/>
      <c r="O672" s="136"/>
      <c r="P672" s="15"/>
      <c r="Q672" s="15"/>
      <c r="R672" s="15"/>
      <c r="S672" s="15"/>
      <c r="T672" s="15"/>
      <c r="U672" s="137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37"/>
      <c r="AU672" s="137"/>
      <c r="AV672" s="137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53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4"/>
      <c r="CW672" s="14"/>
      <c r="CX672" s="14"/>
      <c r="CY672" s="14"/>
      <c r="CZ672" s="14"/>
      <c r="DA672" s="14"/>
      <c r="DB672" s="14"/>
      <c r="DC672" s="14"/>
      <c r="DD672" s="14"/>
      <c r="DE672" s="14"/>
      <c r="DF672" s="14"/>
      <c r="DG672" s="14"/>
      <c r="DH672" s="134"/>
      <c r="DI672" s="14"/>
    </row>
    <row r="673" spans="2:113" ht="15.75" customHeight="1">
      <c r="B673" s="15"/>
      <c r="C673" s="14"/>
      <c r="D673" s="54"/>
      <c r="E673" s="14"/>
      <c r="F673" s="14"/>
      <c r="G673" s="14"/>
      <c r="H673" s="14"/>
      <c r="I673" s="14"/>
      <c r="J673" s="135"/>
      <c r="K673" s="15"/>
      <c r="L673" s="15"/>
      <c r="M673" s="15"/>
      <c r="N673" s="15"/>
      <c r="O673" s="136"/>
      <c r="P673" s="15"/>
      <c r="Q673" s="15"/>
      <c r="R673" s="15"/>
      <c r="S673" s="15"/>
      <c r="T673" s="15"/>
      <c r="U673" s="137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37"/>
      <c r="AU673" s="137"/>
      <c r="AV673" s="137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53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4"/>
      <c r="CW673" s="14"/>
      <c r="CX673" s="14"/>
      <c r="CY673" s="14"/>
      <c r="CZ673" s="14"/>
      <c r="DA673" s="14"/>
      <c r="DB673" s="14"/>
      <c r="DC673" s="14"/>
      <c r="DD673" s="14"/>
      <c r="DE673" s="14"/>
      <c r="DF673" s="14"/>
      <c r="DG673" s="14"/>
      <c r="DH673" s="134"/>
      <c r="DI673" s="14"/>
    </row>
    <row r="674" spans="2:113" ht="15.75" customHeight="1">
      <c r="B674" s="15"/>
      <c r="C674" s="14"/>
      <c r="D674" s="54"/>
      <c r="E674" s="14"/>
      <c r="F674" s="14"/>
      <c r="G674" s="14"/>
      <c r="H674" s="14"/>
      <c r="I674" s="14"/>
      <c r="J674" s="135"/>
      <c r="K674" s="15"/>
      <c r="L674" s="15"/>
      <c r="M674" s="15"/>
      <c r="N674" s="15"/>
      <c r="O674" s="136"/>
      <c r="P674" s="15"/>
      <c r="Q674" s="15"/>
      <c r="R674" s="15"/>
      <c r="S674" s="15"/>
      <c r="T674" s="15"/>
      <c r="U674" s="137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37"/>
      <c r="AU674" s="137"/>
      <c r="AV674" s="137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53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4"/>
      <c r="CW674" s="14"/>
      <c r="CX674" s="14"/>
      <c r="CY674" s="14"/>
      <c r="CZ674" s="14"/>
      <c r="DA674" s="14"/>
      <c r="DB674" s="14"/>
      <c r="DC674" s="14"/>
      <c r="DD674" s="14"/>
      <c r="DE674" s="14"/>
      <c r="DF674" s="14"/>
      <c r="DG674" s="14"/>
      <c r="DH674" s="134"/>
      <c r="DI674" s="14"/>
    </row>
    <row r="675" spans="2:113" ht="15.75" customHeight="1">
      <c r="B675" s="15"/>
      <c r="C675" s="14"/>
      <c r="D675" s="54"/>
      <c r="E675" s="14"/>
      <c r="F675" s="14"/>
      <c r="G675" s="14"/>
      <c r="H675" s="14"/>
      <c r="I675" s="14"/>
      <c r="J675" s="135"/>
      <c r="K675" s="15"/>
      <c r="L675" s="15"/>
      <c r="M675" s="15"/>
      <c r="N675" s="15"/>
      <c r="O675" s="136"/>
      <c r="P675" s="15"/>
      <c r="Q675" s="15"/>
      <c r="R675" s="15"/>
      <c r="S675" s="15"/>
      <c r="T675" s="15"/>
      <c r="U675" s="137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37"/>
      <c r="AU675" s="137"/>
      <c r="AV675" s="137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53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4"/>
      <c r="CW675" s="14"/>
      <c r="CX675" s="14"/>
      <c r="CY675" s="14"/>
      <c r="CZ675" s="14"/>
      <c r="DA675" s="14"/>
      <c r="DB675" s="14"/>
      <c r="DC675" s="14"/>
      <c r="DD675" s="14"/>
      <c r="DE675" s="14"/>
      <c r="DF675" s="14"/>
      <c r="DG675" s="14"/>
      <c r="DH675" s="134"/>
      <c r="DI675" s="14"/>
    </row>
    <row r="676" spans="2:113" ht="15.75" customHeight="1">
      <c r="B676" s="15"/>
      <c r="C676" s="14"/>
      <c r="D676" s="54"/>
      <c r="E676" s="14"/>
      <c r="F676" s="14"/>
      <c r="G676" s="14"/>
      <c r="H676" s="14"/>
      <c r="I676" s="14"/>
      <c r="J676" s="135"/>
      <c r="K676" s="15"/>
      <c r="L676" s="15"/>
      <c r="M676" s="15"/>
      <c r="N676" s="15"/>
      <c r="O676" s="136"/>
      <c r="P676" s="15"/>
      <c r="Q676" s="15"/>
      <c r="R676" s="15"/>
      <c r="S676" s="15"/>
      <c r="T676" s="15"/>
      <c r="U676" s="137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37"/>
      <c r="AU676" s="137"/>
      <c r="AV676" s="137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53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4"/>
      <c r="CW676" s="14"/>
      <c r="CX676" s="14"/>
      <c r="CY676" s="14"/>
      <c r="CZ676" s="14"/>
      <c r="DA676" s="14"/>
      <c r="DB676" s="14"/>
      <c r="DC676" s="14"/>
      <c r="DD676" s="14"/>
      <c r="DE676" s="14"/>
      <c r="DF676" s="14"/>
      <c r="DG676" s="14"/>
      <c r="DH676" s="134"/>
      <c r="DI676" s="14"/>
    </row>
    <row r="677" spans="2:113" ht="15.75" customHeight="1">
      <c r="B677" s="15"/>
      <c r="C677" s="14"/>
      <c r="D677" s="54"/>
      <c r="E677" s="14"/>
      <c r="F677" s="14"/>
      <c r="G677" s="14"/>
      <c r="H677" s="14"/>
      <c r="I677" s="14"/>
      <c r="J677" s="135"/>
      <c r="K677" s="15"/>
      <c r="L677" s="15"/>
      <c r="M677" s="15"/>
      <c r="N677" s="15"/>
      <c r="O677" s="136"/>
      <c r="P677" s="15"/>
      <c r="Q677" s="15"/>
      <c r="R677" s="15"/>
      <c r="S677" s="15"/>
      <c r="T677" s="15"/>
      <c r="U677" s="137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37"/>
      <c r="AU677" s="137"/>
      <c r="AV677" s="137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53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4"/>
      <c r="CW677" s="14"/>
      <c r="CX677" s="14"/>
      <c r="CY677" s="14"/>
      <c r="CZ677" s="14"/>
      <c r="DA677" s="14"/>
      <c r="DB677" s="14"/>
      <c r="DC677" s="14"/>
      <c r="DD677" s="14"/>
      <c r="DE677" s="14"/>
      <c r="DF677" s="14"/>
      <c r="DG677" s="14"/>
      <c r="DH677" s="134"/>
      <c r="DI677" s="14"/>
    </row>
    <row r="678" spans="2:113" ht="15.75" customHeight="1">
      <c r="B678" s="15"/>
      <c r="C678" s="14"/>
      <c r="D678" s="54"/>
      <c r="E678" s="14"/>
      <c r="F678" s="14"/>
      <c r="G678" s="14"/>
      <c r="H678" s="14"/>
      <c r="I678" s="14"/>
      <c r="J678" s="135"/>
      <c r="K678" s="15"/>
      <c r="L678" s="15"/>
      <c r="M678" s="15"/>
      <c r="N678" s="15"/>
      <c r="O678" s="136"/>
      <c r="P678" s="15"/>
      <c r="Q678" s="15"/>
      <c r="R678" s="15"/>
      <c r="S678" s="15"/>
      <c r="T678" s="15"/>
      <c r="U678" s="137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37"/>
      <c r="AU678" s="137"/>
      <c r="AV678" s="137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53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4"/>
      <c r="CW678" s="14"/>
      <c r="CX678" s="14"/>
      <c r="CY678" s="14"/>
      <c r="CZ678" s="14"/>
      <c r="DA678" s="14"/>
      <c r="DB678" s="14"/>
      <c r="DC678" s="14"/>
      <c r="DD678" s="14"/>
      <c r="DE678" s="14"/>
      <c r="DF678" s="14"/>
      <c r="DG678" s="14"/>
      <c r="DH678" s="134"/>
      <c r="DI678" s="14"/>
    </row>
    <row r="679" spans="2:113" ht="15.75" customHeight="1">
      <c r="B679" s="15"/>
      <c r="C679" s="14"/>
      <c r="D679" s="54"/>
      <c r="E679" s="14"/>
      <c r="F679" s="14"/>
      <c r="G679" s="14"/>
      <c r="H679" s="14"/>
      <c r="I679" s="14"/>
      <c r="J679" s="135"/>
      <c r="K679" s="15"/>
      <c r="L679" s="15"/>
      <c r="M679" s="15"/>
      <c r="N679" s="15"/>
      <c r="O679" s="136"/>
      <c r="P679" s="15"/>
      <c r="Q679" s="15"/>
      <c r="R679" s="15"/>
      <c r="S679" s="15"/>
      <c r="T679" s="15"/>
      <c r="U679" s="137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37"/>
      <c r="AU679" s="137"/>
      <c r="AV679" s="137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53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4"/>
      <c r="CW679" s="14"/>
      <c r="CX679" s="14"/>
      <c r="CY679" s="14"/>
      <c r="CZ679" s="14"/>
      <c r="DA679" s="14"/>
      <c r="DB679" s="14"/>
      <c r="DC679" s="14"/>
      <c r="DD679" s="14"/>
      <c r="DE679" s="14"/>
      <c r="DF679" s="14"/>
      <c r="DG679" s="14"/>
      <c r="DH679" s="134"/>
      <c r="DI679" s="14"/>
    </row>
    <row r="680" spans="2:113" ht="15.75" customHeight="1">
      <c r="B680" s="15"/>
      <c r="C680" s="14"/>
      <c r="D680" s="54"/>
      <c r="E680" s="14"/>
      <c r="F680" s="14"/>
      <c r="G680" s="14"/>
      <c r="H680" s="14"/>
      <c r="I680" s="14"/>
      <c r="J680" s="135"/>
      <c r="K680" s="15"/>
      <c r="L680" s="15"/>
      <c r="M680" s="15"/>
      <c r="N680" s="15"/>
      <c r="O680" s="136"/>
      <c r="P680" s="15"/>
      <c r="Q680" s="15"/>
      <c r="R680" s="15"/>
      <c r="S680" s="15"/>
      <c r="T680" s="15"/>
      <c r="U680" s="137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37"/>
      <c r="AU680" s="137"/>
      <c r="AV680" s="137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53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4"/>
      <c r="CW680" s="14"/>
      <c r="CX680" s="14"/>
      <c r="CY680" s="14"/>
      <c r="CZ680" s="14"/>
      <c r="DA680" s="14"/>
      <c r="DB680" s="14"/>
      <c r="DC680" s="14"/>
      <c r="DD680" s="14"/>
      <c r="DE680" s="14"/>
      <c r="DF680" s="14"/>
      <c r="DG680" s="14"/>
      <c r="DH680" s="134"/>
      <c r="DI680" s="14"/>
    </row>
    <row r="681" spans="2:113" ht="15.75" customHeight="1">
      <c r="B681" s="15"/>
      <c r="C681" s="14"/>
      <c r="D681" s="54"/>
      <c r="E681" s="14"/>
      <c r="F681" s="14"/>
      <c r="G681" s="14"/>
      <c r="H681" s="14"/>
      <c r="I681" s="14"/>
      <c r="J681" s="135"/>
      <c r="K681" s="15"/>
      <c r="L681" s="15"/>
      <c r="M681" s="15"/>
      <c r="N681" s="15"/>
      <c r="O681" s="136"/>
      <c r="P681" s="15"/>
      <c r="Q681" s="15"/>
      <c r="R681" s="15"/>
      <c r="S681" s="15"/>
      <c r="T681" s="15"/>
      <c r="U681" s="137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37"/>
      <c r="AU681" s="137"/>
      <c r="AV681" s="137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53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4"/>
      <c r="CW681" s="14"/>
      <c r="CX681" s="14"/>
      <c r="CY681" s="14"/>
      <c r="CZ681" s="14"/>
      <c r="DA681" s="14"/>
      <c r="DB681" s="14"/>
      <c r="DC681" s="14"/>
      <c r="DD681" s="14"/>
      <c r="DE681" s="14"/>
      <c r="DF681" s="14"/>
      <c r="DG681" s="14"/>
      <c r="DH681" s="134"/>
      <c r="DI681" s="14"/>
    </row>
    <row r="682" spans="2:113" ht="15.75" customHeight="1">
      <c r="B682" s="15"/>
      <c r="C682" s="14"/>
      <c r="D682" s="54"/>
      <c r="E682" s="14"/>
      <c r="F682" s="14"/>
      <c r="G682" s="14"/>
      <c r="H682" s="14"/>
      <c r="I682" s="14"/>
      <c r="J682" s="135"/>
      <c r="K682" s="15"/>
      <c r="L682" s="15"/>
      <c r="M682" s="15"/>
      <c r="N682" s="15"/>
      <c r="O682" s="136"/>
      <c r="P682" s="15"/>
      <c r="Q682" s="15"/>
      <c r="R682" s="15"/>
      <c r="S682" s="15"/>
      <c r="T682" s="15"/>
      <c r="U682" s="137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37"/>
      <c r="AU682" s="137"/>
      <c r="AV682" s="137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53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4"/>
      <c r="CW682" s="14"/>
      <c r="CX682" s="14"/>
      <c r="CY682" s="14"/>
      <c r="CZ682" s="14"/>
      <c r="DA682" s="14"/>
      <c r="DB682" s="14"/>
      <c r="DC682" s="14"/>
      <c r="DD682" s="14"/>
      <c r="DE682" s="14"/>
      <c r="DF682" s="14"/>
      <c r="DG682" s="14"/>
      <c r="DH682" s="134"/>
      <c r="DI682" s="14"/>
    </row>
    <row r="683" spans="2:113" ht="15.75" customHeight="1">
      <c r="B683" s="15"/>
      <c r="C683" s="14"/>
      <c r="D683" s="54"/>
      <c r="E683" s="14"/>
      <c r="F683" s="14"/>
      <c r="G683" s="14"/>
      <c r="H683" s="14"/>
      <c r="I683" s="14"/>
      <c r="J683" s="135"/>
      <c r="K683" s="15"/>
      <c r="L683" s="15"/>
      <c r="M683" s="15"/>
      <c r="N683" s="15"/>
      <c r="O683" s="136"/>
      <c r="P683" s="15"/>
      <c r="Q683" s="15"/>
      <c r="R683" s="15"/>
      <c r="S683" s="15"/>
      <c r="T683" s="15"/>
      <c r="U683" s="137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37"/>
      <c r="AU683" s="137"/>
      <c r="AV683" s="137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53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4"/>
      <c r="CW683" s="14"/>
      <c r="CX683" s="14"/>
      <c r="CY683" s="14"/>
      <c r="CZ683" s="14"/>
      <c r="DA683" s="14"/>
      <c r="DB683" s="14"/>
      <c r="DC683" s="14"/>
      <c r="DD683" s="14"/>
      <c r="DE683" s="14"/>
      <c r="DF683" s="14"/>
      <c r="DG683" s="14"/>
      <c r="DH683" s="134"/>
      <c r="DI683" s="14"/>
    </row>
    <row r="684" spans="2:113" ht="15.75" customHeight="1">
      <c r="B684" s="15"/>
      <c r="C684" s="14"/>
      <c r="D684" s="54"/>
      <c r="E684" s="14"/>
      <c r="F684" s="14"/>
      <c r="G684" s="14"/>
      <c r="H684" s="14"/>
      <c r="I684" s="14"/>
      <c r="J684" s="135"/>
      <c r="K684" s="15"/>
      <c r="L684" s="15"/>
      <c r="M684" s="15"/>
      <c r="N684" s="15"/>
      <c r="O684" s="136"/>
      <c r="P684" s="15"/>
      <c r="Q684" s="15"/>
      <c r="R684" s="15"/>
      <c r="S684" s="15"/>
      <c r="T684" s="15"/>
      <c r="U684" s="137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37"/>
      <c r="AU684" s="137"/>
      <c r="AV684" s="137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53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4"/>
      <c r="CW684" s="14"/>
      <c r="CX684" s="14"/>
      <c r="CY684" s="14"/>
      <c r="CZ684" s="14"/>
      <c r="DA684" s="14"/>
      <c r="DB684" s="14"/>
      <c r="DC684" s="14"/>
      <c r="DD684" s="14"/>
      <c r="DE684" s="14"/>
      <c r="DF684" s="14"/>
      <c r="DG684" s="14"/>
      <c r="DH684" s="134"/>
      <c r="DI684" s="14"/>
    </row>
    <row r="685" spans="2:113" ht="15.75" customHeight="1">
      <c r="B685" s="15"/>
      <c r="C685" s="14"/>
      <c r="D685" s="54"/>
      <c r="E685" s="14"/>
      <c r="F685" s="14"/>
      <c r="G685" s="14"/>
      <c r="H685" s="14"/>
      <c r="I685" s="14"/>
      <c r="J685" s="135"/>
      <c r="K685" s="15"/>
      <c r="L685" s="15"/>
      <c r="M685" s="15"/>
      <c r="N685" s="15"/>
      <c r="O685" s="136"/>
      <c r="P685" s="15"/>
      <c r="Q685" s="15"/>
      <c r="R685" s="15"/>
      <c r="S685" s="15"/>
      <c r="T685" s="15"/>
      <c r="U685" s="137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37"/>
      <c r="AU685" s="137"/>
      <c r="AV685" s="137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53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4"/>
      <c r="CW685" s="14"/>
      <c r="CX685" s="14"/>
      <c r="CY685" s="14"/>
      <c r="CZ685" s="14"/>
      <c r="DA685" s="14"/>
      <c r="DB685" s="14"/>
      <c r="DC685" s="14"/>
      <c r="DD685" s="14"/>
      <c r="DE685" s="14"/>
      <c r="DF685" s="14"/>
      <c r="DG685" s="14"/>
      <c r="DH685" s="134"/>
      <c r="DI685" s="14"/>
    </row>
    <row r="686" spans="2:113" ht="15.75" customHeight="1">
      <c r="B686" s="15"/>
      <c r="C686" s="14"/>
      <c r="D686" s="54"/>
      <c r="E686" s="14"/>
      <c r="F686" s="14"/>
      <c r="G686" s="14"/>
      <c r="H686" s="14"/>
      <c r="I686" s="14"/>
      <c r="J686" s="135"/>
      <c r="K686" s="15"/>
      <c r="L686" s="15"/>
      <c r="M686" s="15"/>
      <c r="N686" s="15"/>
      <c r="O686" s="136"/>
      <c r="P686" s="15"/>
      <c r="Q686" s="15"/>
      <c r="R686" s="15"/>
      <c r="S686" s="15"/>
      <c r="T686" s="15"/>
      <c r="U686" s="137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37"/>
      <c r="AU686" s="137"/>
      <c r="AV686" s="137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53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4"/>
      <c r="CW686" s="14"/>
      <c r="CX686" s="14"/>
      <c r="CY686" s="14"/>
      <c r="CZ686" s="14"/>
      <c r="DA686" s="14"/>
      <c r="DB686" s="14"/>
      <c r="DC686" s="14"/>
      <c r="DD686" s="14"/>
      <c r="DE686" s="14"/>
      <c r="DF686" s="14"/>
      <c r="DG686" s="14"/>
      <c r="DH686" s="134"/>
      <c r="DI686" s="14"/>
    </row>
    <row r="687" spans="2:113" ht="15.75" customHeight="1">
      <c r="B687" s="15"/>
      <c r="C687" s="14"/>
      <c r="D687" s="54"/>
      <c r="E687" s="14"/>
      <c r="F687" s="14"/>
      <c r="G687" s="14"/>
      <c r="H687" s="14"/>
      <c r="I687" s="14"/>
      <c r="J687" s="135"/>
      <c r="K687" s="15"/>
      <c r="L687" s="15"/>
      <c r="M687" s="15"/>
      <c r="N687" s="15"/>
      <c r="O687" s="136"/>
      <c r="P687" s="15"/>
      <c r="Q687" s="15"/>
      <c r="R687" s="15"/>
      <c r="S687" s="15"/>
      <c r="T687" s="15"/>
      <c r="U687" s="137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37"/>
      <c r="AU687" s="137"/>
      <c r="AV687" s="137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53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4"/>
      <c r="CW687" s="14"/>
      <c r="CX687" s="14"/>
      <c r="CY687" s="14"/>
      <c r="CZ687" s="14"/>
      <c r="DA687" s="14"/>
      <c r="DB687" s="14"/>
      <c r="DC687" s="14"/>
      <c r="DD687" s="14"/>
      <c r="DE687" s="14"/>
      <c r="DF687" s="14"/>
      <c r="DG687" s="14"/>
      <c r="DH687" s="134"/>
      <c r="DI687" s="14"/>
    </row>
    <row r="688" spans="2:113" ht="15.75" customHeight="1">
      <c r="B688" s="15"/>
      <c r="C688" s="14"/>
      <c r="D688" s="54"/>
      <c r="E688" s="14"/>
      <c r="F688" s="14"/>
      <c r="G688" s="14"/>
      <c r="H688" s="14"/>
      <c r="I688" s="14"/>
      <c r="J688" s="135"/>
      <c r="K688" s="15"/>
      <c r="L688" s="15"/>
      <c r="M688" s="15"/>
      <c r="N688" s="15"/>
      <c r="O688" s="136"/>
      <c r="P688" s="15"/>
      <c r="Q688" s="15"/>
      <c r="R688" s="15"/>
      <c r="S688" s="15"/>
      <c r="T688" s="15"/>
      <c r="U688" s="137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37"/>
      <c r="AU688" s="137"/>
      <c r="AV688" s="137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53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4"/>
      <c r="CW688" s="14"/>
      <c r="CX688" s="14"/>
      <c r="CY688" s="14"/>
      <c r="CZ688" s="14"/>
      <c r="DA688" s="14"/>
      <c r="DB688" s="14"/>
      <c r="DC688" s="14"/>
      <c r="DD688" s="14"/>
      <c r="DE688" s="14"/>
      <c r="DF688" s="14"/>
      <c r="DG688" s="14"/>
      <c r="DH688" s="134"/>
      <c r="DI688" s="14"/>
    </row>
    <row r="689" spans="2:113" ht="15.75" customHeight="1">
      <c r="B689" s="15"/>
      <c r="C689" s="14"/>
      <c r="D689" s="54"/>
      <c r="E689" s="14"/>
      <c r="F689" s="14"/>
      <c r="G689" s="14"/>
      <c r="H689" s="14"/>
      <c r="I689" s="14"/>
      <c r="J689" s="135"/>
      <c r="K689" s="15"/>
      <c r="L689" s="15"/>
      <c r="M689" s="15"/>
      <c r="N689" s="15"/>
      <c r="O689" s="136"/>
      <c r="P689" s="15"/>
      <c r="Q689" s="15"/>
      <c r="R689" s="15"/>
      <c r="S689" s="15"/>
      <c r="T689" s="15"/>
      <c r="U689" s="137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37"/>
      <c r="AU689" s="137"/>
      <c r="AV689" s="137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53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4"/>
      <c r="CW689" s="14"/>
      <c r="CX689" s="14"/>
      <c r="CY689" s="14"/>
      <c r="CZ689" s="14"/>
      <c r="DA689" s="14"/>
      <c r="DB689" s="14"/>
      <c r="DC689" s="14"/>
      <c r="DD689" s="14"/>
      <c r="DE689" s="14"/>
      <c r="DF689" s="14"/>
      <c r="DG689" s="14"/>
      <c r="DH689" s="134"/>
      <c r="DI689" s="14"/>
    </row>
    <row r="690" spans="2:113" ht="15.75" customHeight="1">
      <c r="B690" s="15"/>
      <c r="C690" s="14"/>
      <c r="D690" s="54"/>
      <c r="E690" s="14"/>
      <c r="F690" s="14"/>
      <c r="G690" s="14"/>
      <c r="H690" s="14"/>
      <c r="I690" s="14"/>
      <c r="J690" s="135"/>
      <c r="K690" s="15"/>
      <c r="L690" s="15"/>
      <c r="M690" s="15"/>
      <c r="N690" s="15"/>
      <c r="O690" s="136"/>
      <c r="P690" s="15"/>
      <c r="Q690" s="15"/>
      <c r="R690" s="15"/>
      <c r="S690" s="15"/>
      <c r="T690" s="15"/>
      <c r="U690" s="137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37"/>
      <c r="AU690" s="137"/>
      <c r="AV690" s="137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53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4"/>
      <c r="CW690" s="14"/>
      <c r="CX690" s="14"/>
      <c r="CY690" s="14"/>
      <c r="CZ690" s="14"/>
      <c r="DA690" s="14"/>
      <c r="DB690" s="14"/>
      <c r="DC690" s="14"/>
      <c r="DD690" s="14"/>
      <c r="DE690" s="14"/>
      <c r="DF690" s="14"/>
      <c r="DG690" s="14"/>
      <c r="DH690" s="134"/>
      <c r="DI690" s="14"/>
    </row>
    <row r="691" spans="2:113" ht="15.75" customHeight="1">
      <c r="B691" s="15"/>
      <c r="C691" s="14"/>
      <c r="D691" s="54"/>
      <c r="E691" s="14"/>
      <c r="F691" s="14"/>
      <c r="G691" s="14"/>
      <c r="H691" s="14"/>
      <c r="I691" s="14"/>
      <c r="J691" s="135"/>
      <c r="K691" s="15"/>
      <c r="L691" s="15"/>
      <c r="M691" s="15"/>
      <c r="N691" s="15"/>
      <c r="O691" s="136"/>
      <c r="P691" s="15"/>
      <c r="Q691" s="15"/>
      <c r="R691" s="15"/>
      <c r="S691" s="15"/>
      <c r="T691" s="15"/>
      <c r="U691" s="137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37"/>
      <c r="AU691" s="137"/>
      <c r="AV691" s="137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53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4"/>
      <c r="CW691" s="14"/>
      <c r="CX691" s="14"/>
      <c r="CY691" s="14"/>
      <c r="CZ691" s="14"/>
      <c r="DA691" s="14"/>
      <c r="DB691" s="14"/>
      <c r="DC691" s="14"/>
      <c r="DD691" s="14"/>
      <c r="DE691" s="14"/>
      <c r="DF691" s="14"/>
      <c r="DG691" s="14"/>
      <c r="DH691" s="134"/>
      <c r="DI691" s="14"/>
    </row>
    <row r="692" spans="2:113" ht="15.75" customHeight="1">
      <c r="B692" s="15"/>
      <c r="C692" s="14"/>
      <c r="D692" s="54"/>
      <c r="E692" s="14"/>
      <c r="F692" s="14"/>
      <c r="G692" s="14"/>
      <c r="H692" s="14"/>
      <c r="I692" s="14"/>
      <c r="J692" s="135"/>
      <c r="K692" s="15"/>
      <c r="L692" s="15"/>
      <c r="M692" s="15"/>
      <c r="N692" s="15"/>
      <c r="O692" s="136"/>
      <c r="P692" s="15"/>
      <c r="Q692" s="15"/>
      <c r="R692" s="15"/>
      <c r="S692" s="15"/>
      <c r="T692" s="15"/>
      <c r="U692" s="137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37"/>
      <c r="AU692" s="137"/>
      <c r="AV692" s="137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53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4"/>
      <c r="CW692" s="14"/>
      <c r="CX692" s="14"/>
      <c r="CY692" s="14"/>
      <c r="CZ692" s="14"/>
      <c r="DA692" s="14"/>
      <c r="DB692" s="14"/>
      <c r="DC692" s="14"/>
      <c r="DD692" s="14"/>
      <c r="DE692" s="14"/>
      <c r="DF692" s="14"/>
      <c r="DG692" s="14"/>
      <c r="DH692" s="134"/>
      <c r="DI692" s="14"/>
    </row>
    <row r="693" spans="2:113" ht="15.75" customHeight="1">
      <c r="B693" s="15"/>
      <c r="C693" s="14"/>
      <c r="D693" s="54"/>
      <c r="E693" s="14"/>
      <c r="F693" s="14"/>
      <c r="G693" s="14"/>
      <c r="H693" s="14"/>
      <c r="I693" s="14"/>
      <c r="J693" s="135"/>
      <c r="K693" s="15"/>
      <c r="L693" s="15"/>
      <c r="M693" s="15"/>
      <c r="N693" s="15"/>
      <c r="O693" s="136"/>
      <c r="P693" s="15"/>
      <c r="Q693" s="15"/>
      <c r="R693" s="15"/>
      <c r="S693" s="15"/>
      <c r="T693" s="15"/>
      <c r="U693" s="137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37"/>
      <c r="AU693" s="137"/>
      <c r="AV693" s="137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53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4"/>
      <c r="CW693" s="14"/>
      <c r="CX693" s="14"/>
      <c r="CY693" s="14"/>
      <c r="CZ693" s="14"/>
      <c r="DA693" s="14"/>
      <c r="DB693" s="14"/>
      <c r="DC693" s="14"/>
      <c r="DD693" s="14"/>
      <c r="DE693" s="14"/>
      <c r="DF693" s="14"/>
      <c r="DG693" s="14"/>
      <c r="DH693" s="134"/>
      <c r="DI693" s="14"/>
    </row>
    <row r="694" spans="2:113" ht="15.75" customHeight="1">
      <c r="B694" s="15"/>
      <c r="C694" s="14"/>
      <c r="D694" s="54"/>
      <c r="E694" s="14"/>
      <c r="F694" s="14"/>
      <c r="G694" s="14"/>
      <c r="H694" s="14"/>
      <c r="I694" s="14"/>
      <c r="J694" s="135"/>
      <c r="K694" s="15"/>
      <c r="L694" s="15"/>
      <c r="M694" s="15"/>
      <c r="N694" s="15"/>
      <c r="O694" s="136"/>
      <c r="P694" s="15"/>
      <c r="Q694" s="15"/>
      <c r="R694" s="15"/>
      <c r="S694" s="15"/>
      <c r="T694" s="15"/>
      <c r="U694" s="137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37"/>
      <c r="AU694" s="137"/>
      <c r="AV694" s="137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53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4"/>
      <c r="CW694" s="14"/>
      <c r="CX694" s="14"/>
      <c r="CY694" s="14"/>
      <c r="CZ694" s="14"/>
      <c r="DA694" s="14"/>
      <c r="DB694" s="14"/>
      <c r="DC694" s="14"/>
      <c r="DD694" s="14"/>
      <c r="DE694" s="14"/>
      <c r="DF694" s="14"/>
      <c r="DG694" s="14"/>
      <c r="DH694" s="134"/>
      <c r="DI694" s="14"/>
    </row>
    <row r="695" spans="2:113" ht="15.75" customHeight="1">
      <c r="B695" s="15"/>
      <c r="C695" s="14"/>
      <c r="D695" s="54"/>
      <c r="E695" s="14"/>
      <c r="F695" s="14"/>
      <c r="G695" s="14"/>
      <c r="H695" s="14"/>
      <c r="I695" s="14"/>
      <c r="J695" s="135"/>
      <c r="K695" s="15"/>
      <c r="L695" s="15"/>
      <c r="M695" s="15"/>
      <c r="N695" s="15"/>
      <c r="O695" s="136"/>
      <c r="P695" s="15"/>
      <c r="Q695" s="15"/>
      <c r="R695" s="15"/>
      <c r="S695" s="15"/>
      <c r="T695" s="15"/>
      <c r="U695" s="137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37"/>
      <c r="AU695" s="137"/>
      <c r="AV695" s="137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53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4"/>
      <c r="CW695" s="14"/>
      <c r="CX695" s="14"/>
      <c r="CY695" s="14"/>
      <c r="CZ695" s="14"/>
      <c r="DA695" s="14"/>
      <c r="DB695" s="14"/>
      <c r="DC695" s="14"/>
      <c r="DD695" s="14"/>
      <c r="DE695" s="14"/>
      <c r="DF695" s="14"/>
      <c r="DG695" s="14"/>
      <c r="DH695" s="134"/>
      <c r="DI695" s="14"/>
    </row>
    <row r="696" spans="2:113" ht="15.75" customHeight="1">
      <c r="B696" s="15"/>
      <c r="C696" s="14"/>
      <c r="D696" s="54"/>
      <c r="E696" s="14"/>
      <c r="F696" s="14"/>
      <c r="G696" s="14"/>
      <c r="H696" s="14"/>
      <c r="I696" s="14"/>
      <c r="J696" s="135"/>
      <c r="K696" s="15"/>
      <c r="L696" s="15"/>
      <c r="M696" s="15"/>
      <c r="N696" s="15"/>
      <c r="O696" s="136"/>
      <c r="P696" s="15"/>
      <c r="Q696" s="15"/>
      <c r="R696" s="15"/>
      <c r="S696" s="15"/>
      <c r="T696" s="15"/>
      <c r="U696" s="137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37"/>
      <c r="AU696" s="137"/>
      <c r="AV696" s="137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53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4"/>
      <c r="CW696" s="14"/>
      <c r="CX696" s="14"/>
      <c r="CY696" s="14"/>
      <c r="CZ696" s="14"/>
      <c r="DA696" s="14"/>
      <c r="DB696" s="14"/>
      <c r="DC696" s="14"/>
      <c r="DD696" s="14"/>
      <c r="DE696" s="14"/>
      <c r="DF696" s="14"/>
      <c r="DG696" s="14"/>
      <c r="DH696" s="134"/>
      <c r="DI696" s="14"/>
    </row>
    <row r="697" spans="2:113" ht="15.75" customHeight="1">
      <c r="B697" s="15"/>
      <c r="C697" s="14"/>
      <c r="D697" s="54"/>
      <c r="E697" s="14"/>
      <c r="F697" s="14"/>
      <c r="G697" s="14"/>
      <c r="H697" s="14"/>
      <c r="I697" s="14"/>
      <c r="J697" s="135"/>
      <c r="K697" s="15"/>
      <c r="L697" s="15"/>
      <c r="M697" s="15"/>
      <c r="N697" s="15"/>
      <c r="O697" s="136"/>
      <c r="P697" s="15"/>
      <c r="Q697" s="15"/>
      <c r="R697" s="15"/>
      <c r="S697" s="15"/>
      <c r="T697" s="15"/>
      <c r="U697" s="137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37"/>
      <c r="AU697" s="137"/>
      <c r="AV697" s="137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53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4"/>
      <c r="CW697" s="14"/>
      <c r="CX697" s="14"/>
      <c r="CY697" s="14"/>
      <c r="CZ697" s="14"/>
      <c r="DA697" s="14"/>
      <c r="DB697" s="14"/>
      <c r="DC697" s="14"/>
      <c r="DD697" s="14"/>
      <c r="DE697" s="14"/>
      <c r="DF697" s="14"/>
      <c r="DG697" s="14"/>
      <c r="DH697" s="134"/>
      <c r="DI697" s="14"/>
    </row>
    <row r="698" spans="2:113" ht="15.75" customHeight="1">
      <c r="B698" s="15"/>
      <c r="C698" s="14"/>
      <c r="D698" s="54"/>
      <c r="E698" s="14"/>
      <c r="F698" s="14"/>
      <c r="G698" s="14"/>
      <c r="H698" s="14"/>
      <c r="I698" s="14"/>
      <c r="J698" s="135"/>
      <c r="K698" s="15"/>
      <c r="L698" s="15"/>
      <c r="M698" s="15"/>
      <c r="N698" s="15"/>
      <c r="O698" s="136"/>
      <c r="P698" s="15"/>
      <c r="Q698" s="15"/>
      <c r="R698" s="15"/>
      <c r="S698" s="15"/>
      <c r="T698" s="15"/>
      <c r="U698" s="137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37"/>
      <c r="AU698" s="137"/>
      <c r="AV698" s="137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53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4"/>
      <c r="CW698" s="14"/>
      <c r="CX698" s="14"/>
      <c r="CY698" s="14"/>
      <c r="CZ698" s="14"/>
      <c r="DA698" s="14"/>
      <c r="DB698" s="14"/>
      <c r="DC698" s="14"/>
      <c r="DD698" s="14"/>
      <c r="DE698" s="14"/>
      <c r="DF698" s="14"/>
      <c r="DG698" s="14"/>
      <c r="DH698" s="134"/>
      <c r="DI698" s="14"/>
    </row>
    <row r="699" spans="2:113" ht="15.75" customHeight="1">
      <c r="B699" s="15"/>
      <c r="C699" s="14"/>
      <c r="D699" s="54"/>
      <c r="E699" s="14"/>
      <c r="F699" s="14"/>
      <c r="G699" s="14"/>
      <c r="H699" s="14"/>
      <c r="I699" s="14"/>
      <c r="J699" s="135"/>
      <c r="K699" s="15"/>
      <c r="L699" s="15"/>
      <c r="M699" s="15"/>
      <c r="N699" s="15"/>
      <c r="O699" s="136"/>
      <c r="P699" s="15"/>
      <c r="Q699" s="15"/>
      <c r="R699" s="15"/>
      <c r="S699" s="15"/>
      <c r="T699" s="15"/>
      <c r="U699" s="137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37"/>
      <c r="AU699" s="137"/>
      <c r="AV699" s="137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53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4"/>
      <c r="CW699" s="14"/>
      <c r="CX699" s="14"/>
      <c r="CY699" s="14"/>
      <c r="CZ699" s="14"/>
      <c r="DA699" s="14"/>
      <c r="DB699" s="14"/>
      <c r="DC699" s="14"/>
      <c r="DD699" s="14"/>
      <c r="DE699" s="14"/>
      <c r="DF699" s="14"/>
      <c r="DG699" s="14"/>
      <c r="DH699" s="134"/>
      <c r="DI699" s="14"/>
    </row>
    <row r="700" spans="2:113" ht="15.75" customHeight="1">
      <c r="B700" s="15"/>
      <c r="C700" s="14"/>
      <c r="D700" s="54"/>
      <c r="E700" s="14"/>
      <c r="F700" s="14"/>
      <c r="G700" s="14"/>
      <c r="H700" s="14"/>
      <c r="I700" s="14"/>
      <c r="J700" s="135"/>
      <c r="K700" s="15"/>
      <c r="L700" s="15"/>
      <c r="M700" s="15"/>
      <c r="N700" s="15"/>
      <c r="O700" s="136"/>
      <c r="P700" s="15"/>
      <c r="Q700" s="15"/>
      <c r="R700" s="15"/>
      <c r="S700" s="15"/>
      <c r="T700" s="15"/>
      <c r="U700" s="137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37"/>
      <c r="AU700" s="137"/>
      <c r="AV700" s="137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53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4"/>
      <c r="CW700" s="14"/>
      <c r="CX700" s="14"/>
      <c r="CY700" s="14"/>
      <c r="CZ700" s="14"/>
      <c r="DA700" s="14"/>
      <c r="DB700" s="14"/>
      <c r="DC700" s="14"/>
      <c r="DD700" s="14"/>
      <c r="DE700" s="14"/>
      <c r="DF700" s="14"/>
      <c r="DG700" s="14"/>
      <c r="DH700" s="134"/>
      <c r="DI700" s="14"/>
    </row>
    <row r="701" spans="2:113" ht="15.75" customHeight="1">
      <c r="B701" s="15"/>
      <c r="C701" s="14"/>
      <c r="D701" s="54"/>
      <c r="E701" s="14"/>
      <c r="F701" s="14"/>
      <c r="G701" s="14"/>
      <c r="H701" s="14"/>
      <c r="I701" s="14"/>
      <c r="J701" s="135"/>
      <c r="K701" s="15"/>
      <c r="L701" s="15"/>
      <c r="M701" s="15"/>
      <c r="N701" s="15"/>
      <c r="O701" s="136"/>
      <c r="P701" s="15"/>
      <c r="Q701" s="15"/>
      <c r="R701" s="15"/>
      <c r="S701" s="15"/>
      <c r="T701" s="15"/>
      <c r="U701" s="137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37"/>
      <c r="AU701" s="137"/>
      <c r="AV701" s="137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53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4"/>
      <c r="CW701" s="14"/>
      <c r="CX701" s="14"/>
      <c r="CY701" s="14"/>
      <c r="CZ701" s="14"/>
      <c r="DA701" s="14"/>
      <c r="DB701" s="14"/>
      <c r="DC701" s="14"/>
      <c r="DD701" s="14"/>
      <c r="DE701" s="14"/>
      <c r="DF701" s="14"/>
      <c r="DG701" s="14"/>
      <c r="DH701" s="134"/>
      <c r="DI701" s="14"/>
    </row>
    <row r="702" spans="2:113" ht="15.75" customHeight="1">
      <c r="B702" s="15"/>
      <c r="C702" s="14"/>
      <c r="D702" s="54"/>
      <c r="E702" s="14"/>
      <c r="F702" s="14"/>
      <c r="G702" s="14"/>
      <c r="H702" s="14"/>
      <c r="I702" s="14"/>
      <c r="J702" s="135"/>
      <c r="K702" s="15"/>
      <c r="L702" s="15"/>
      <c r="M702" s="15"/>
      <c r="N702" s="15"/>
      <c r="O702" s="136"/>
      <c r="P702" s="15"/>
      <c r="Q702" s="15"/>
      <c r="R702" s="15"/>
      <c r="S702" s="15"/>
      <c r="T702" s="15"/>
      <c r="U702" s="137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37"/>
      <c r="AU702" s="137"/>
      <c r="AV702" s="137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53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4"/>
      <c r="CW702" s="14"/>
      <c r="CX702" s="14"/>
      <c r="CY702" s="14"/>
      <c r="CZ702" s="14"/>
      <c r="DA702" s="14"/>
      <c r="DB702" s="14"/>
      <c r="DC702" s="14"/>
      <c r="DD702" s="14"/>
      <c r="DE702" s="14"/>
      <c r="DF702" s="14"/>
      <c r="DG702" s="14"/>
      <c r="DH702" s="134"/>
      <c r="DI702" s="14"/>
    </row>
    <row r="703" spans="2:113" ht="15.75" customHeight="1">
      <c r="B703" s="15"/>
      <c r="C703" s="14"/>
      <c r="D703" s="54"/>
      <c r="E703" s="14"/>
      <c r="F703" s="14"/>
      <c r="G703" s="14"/>
      <c r="H703" s="14"/>
      <c r="I703" s="14"/>
      <c r="J703" s="135"/>
      <c r="K703" s="15"/>
      <c r="L703" s="15"/>
      <c r="M703" s="15"/>
      <c r="N703" s="15"/>
      <c r="O703" s="136"/>
      <c r="P703" s="15"/>
      <c r="Q703" s="15"/>
      <c r="R703" s="15"/>
      <c r="S703" s="15"/>
      <c r="T703" s="15"/>
      <c r="U703" s="137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37"/>
      <c r="AU703" s="137"/>
      <c r="AV703" s="137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53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4"/>
      <c r="CW703" s="14"/>
      <c r="CX703" s="14"/>
      <c r="CY703" s="14"/>
      <c r="CZ703" s="14"/>
      <c r="DA703" s="14"/>
      <c r="DB703" s="14"/>
      <c r="DC703" s="14"/>
      <c r="DD703" s="14"/>
      <c r="DE703" s="14"/>
      <c r="DF703" s="14"/>
      <c r="DG703" s="14"/>
      <c r="DH703" s="134"/>
      <c r="DI703" s="14"/>
    </row>
    <row r="704" spans="2:113" ht="15.75" customHeight="1">
      <c r="B704" s="15"/>
      <c r="C704" s="14"/>
      <c r="D704" s="54"/>
      <c r="E704" s="14"/>
      <c r="F704" s="14"/>
      <c r="G704" s="14"/>
      <c r="H704" s="14"/>
      <c r="I704" s="14"/>
      <c r="J704" s="135"/>
      <c r="K704" s="15"/>
      <c r="L704" s="15"/>
      <c r="M704" s="15"/>
      <c r="N704" s="15"/>
      <c r="O704" s="136"/>
      <c r="P704" s="15"/>
      <c r="Q704" s="15"/>
      <c r="R704" s="15"/>
      <c r="S704" s="15"/>
      <c r="T704" s="15"/>
      <c r="U704" s="137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37"/>
      <c r="AU704" s="137"/>
      <c r="AV704" s="137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53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4"/>
      <c r="CW704" s="14"/>
      <c r="CX704" s="14"/>
      <c r="CY704" s="14"/>
      <c r="CZ704" s="14"/>
      <c r="DA704" s="14"/>
      <c r="DB704" s="14"/>
      <c r="DC704" s="14"/>
      <c r="DD704" s="14"/>
      <c r="DE704" s="14"/>
      <c r="DF704" s="14"/>
      <c r="DG704" s="14"/>
      <c r="DH704" s="134"/>
      <c r="DI704" s="14"/>
    </row>
    <row r="705" spans="2:113" ht="15.75" customHeight="1">
      <c r="B705" s="15"/>
      <c r="C705" s="14"/>
      <c r="D705" s="54"/>
      <c r="E705" s="14"/>
      <c r="F705" s="14"/>
      <c r="G705" s="14"/>
      <c r="H705" s="14"/>
      <c r="I705" s="14"/>
      <c r="J705" s="135"/>
      <c r="K705" s="15"/>
      <c r="L705" s="15"/>
      <c r="M705" s="15"/>
      <c r="N705" s="15"/>
      <c r="O705" s="136"/>
      <c r="P705" s="15"/>
      <c r="Q705" s="15"/>
      <c r="R705" s="15"/>
      <c r="S705" s="15"/>
      <c r="T705" s="15"/>
      <c r="U705" s="137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37"/>
      <c r="AU705" s="137"/>
      <c r="AV705" s="137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53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4"/>
      <c r="CW705" s="14"/>
      <c r="CX705" s="14"/>
      <c r="CY705" s="14"/>
      <c r="CZ705" s="14"/>
      <c r="DA705" s="14"/>
      <c r="DB705" s="14"/>
      <c r="DC705" s="14"/>
      <c r="DD705" s="14"/>
      <c r="DE705" s="14"/>
      <c r="DF705" s="14"/>
      <c r="DG705" s="14"/>
      <c r="DH705" s="134"/>
      <c r="DI705" s="14"/>
    </row>
    <row r="706" spans="2:113" ht="15.75" customHeight="1">
      <c r="B706" s="15"/>
      <c r="C706" s="14"/>
      <c r="D706" s="54"/>
      <c r="E706" s="14"/>
      <c r="F706" s="14"/>
      <c r="G706" s="14"/>
      <c r="H706" s="14"/>
      <c r="I706" s="14"/>
      <c r="J706" s="135"/>
      <c r="K706" s="15"/>
      <c r="L706" s="15"/>
      <c r="M706" s="15"/>
      <c r="N706" s="15"/>
      <c r="O706" s="136"/>
      <c r="P706" s="15"/>
      <c r="Q706" s="15"/>
      <c r="R706" s="15"/>
      <c r="S706" s="15"/>
      <c r="T706" s="15"/>
      <c r="U706" s="137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37"/>
      <c r="AU706" s="137"/>
      <c r="AV706" s="137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53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4"/>
      <c r="CW706" s="14"/>
      <c r="CX706" s="14"/>
      <c r="CY706" s="14"/>
      <c r="CZ706" s="14"/>
      <c r="DA706" s="14"/>
      <c r="DB706" s="14"/>
      <c r="DC706" s="14"/>
      <c r="DD706" s="14"/>
      <c r="DE706" s="14"/>
      <c r="DF706" s="14"/>
      <c r="DG706" s="14"/>
      <c r="DH706" s="134"/>
      <c r="DI706" s="14"/>
    </row>
    <row r="707" spans="2:113" ht="15.75" customHeight="1">
      <c r="B707" s="15"/>
      <c r="C707" s="14"/>
      <c r="D707" s="54"/>
      <c r="E707" s="14"/>
      <c r="F707" s="14"/>
      <c r="G707" s="14"/>
      <c r="H707" s="14"/>
      <c r="I707" s="14"/>
      <c r="J707" s="135"/>
      <c r="K707" s="15"/>
      <c r="L707" s="15"/>
      <c r="M707" s="15"/>
      <c r="N707" s="15"/>
      <c r="O707" s="136"/>
      <c r="P707" s="15"/>
      <c r="Q707" s="15"/>
      <c r="R707" s="15"/>
      <c r="S707" s="15"/>
      <c r="T707" s="15"/>
      <c r="U707" s="137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37"/>
      <c r="AU707" s="137"/>
      <c r="AV707" s="137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53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4"/>
      <c r="CW707" s="14"/>
      <c r="CX707" s="14"/>
      <c r="CY707" s="14"/>
      <c r="CZ707" s="14"/>
      <c r="DA707" s="14"/>
      <c r="DB707" s="14"/>
      <c r="DC707" s="14"/>
      <c r="DD707" s="14"/>
      <c r="DE707" s="14"/>
      <c r="DF707" s="14"/>
      <c r="DG707" s="14"/>
      <c r="DH707" s="134"/>
      <c r="DI707" s="14"/>
    </row>
    <row r="708" spans="2:113" ht="15.75" customHeight="1">
      <c r="B708" s="15"/>
      <c r="C708" s="14"/>
      <c r="D708" s="54"/>
      <c r="E708" s="14"/>
      <c r="F708" s="14"/>
      <c r="G708" s="14"/>
      <c r="H708" s="14"/>
      <c r="I708" s="14"/>
      <c r="J708" s="135"/>
      <c r="K708" s="15"/>
      <c r="L708" s="15"/>
      <c r="M708" s="15"/>
      <c r="N708" s="15"/>
      <c r="O708" s="136"/>
      <c r="P708" s="15"/>
      <c r="Q708" s="15"/>
      <c r="R708" s="15"/>
      <c r="S708" s="15"/>
      <c r="T708" s="15"/>
      <c r="U708" s="137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37"/>
      <c r="AU708" s="137"/>
      <c r="AV708" s="137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53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4"/>
      <c r="CW708" s="14"/>
      <c r="CX708" s="14"/>
      <c r="CY708" s="14"/>
      <c r="CZ708" s="14"/>
      <c r="DA708" s="14"/>
      <c r="DB708" s="14"/>
      <c r="DC708" s="14"/>
      <c r="DD708" s="14"/>
      <c r="DE708" s="14"/>
      <c r="DF708" s="14"/>
      <c r="DG708" s="14"/>
      <c r="DH708" s="134"/>
      <c r="DI708" s="14"/>
    </row>
    <row r="709" spans="2:113" ht="15.75" customHeight="1">
      <c r="B709" s="15"/>
      <c r="C709" s="14"/>
      <c r="D709" s="54"/>
      <c r="E709" s="14"/>
      <c r="F709" s="14"/>
      <c r="G709" s="14"/>
      <c r="H709" s="14"/>
      <c r="I709" s="14"/>
      <c r="J709" s="135"/>
      <c r="K709" s="15"/>
      <c r="L709" s="15"/>
      <c r="M709" s="15"/>
      <c r="N709" s="15"/>
      <c r="O709" s="136"/>
      <c r="P709" s="15"/>
      <c r="Q709" s="15"/>
      <c r="R709" s="15"/>
      <c r="S709" s="15"/>
      <c r="T709" s="15"/>
      <c r="U709" s="137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37"/>
      <c r="AU709" s="137"/>
      <c r="AV709" s="137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53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4"/>
      <c r="CW709" s="14"/>
      <c r="CX709" s="14"/>
      <c r="CY709" s="14"/>
      <c r="CZ709" s="14"/>
      <c r="DA709" s="14"/>
      <c r="DB709" s="14"/>
      <c r="DC709" s="14"/>
      <c r="DD709" s="14"/>
      <c r="DE709" s="14"/>
      <c r="DF709" s="14"/>
      <c r="DG709" s="14"/>
      <c r="DH709" s="134"/>
      <c r="DI709" s="14"/>
    </row>
    <row r="710" spans="2:113" ht="15.75" customHeight="1">
      <c r="B710" s="15"/>
      <c r="C710" s="14"/>
      <c r="D710" s="54"/>
      <c r="E710" s="14"/>
      <c r="F710" s="14"/>
      <c r="G710" s="14"/>
      <c r="H710" s="14"/>
      <c r="I710" s="14"/>
      <c r="J710" s="135"/>
      <c r="K710" s="15"/>
      <c r="L710" s="15"/>
      <c r="M710" s="15"/>
      <c r="N710" s="15"/>
      <c r="O710" s="136"/>
      <c r="P710" s="15"/>
      <c r="Q710" s="15"/>
      <c r="R710" s="15"/>
      <c r="S710" s="15"/>
      <c r="T710" s="15"/>
      <c r="U710" s="137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37"/>
      <c r="AU710" s="137"/>
      <c r="AV710" s="137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53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4"/>
      <c r="CW710" s="14"/>
      <c r="CX710" s="14"/>
      <c r="CY710" s="14"/>
      <c r="CZ710" s="14"/>
      <c r="DA710" s="14"/>
      <c r="DB710" s="14"/>
      <c r="DC710" s="14"/>
      <c r="DD710" s="14"/>
      <c r="DE710" s="14"/>
      <c r="DF710" s="14"/>
      <c r="DG710" s="14"/>
      <c r="DH710" s="134"/>
      <c r="DI710" s="14"/>
    </row>
    <row r="711" spans="2:113" ht="15.75" customHeight="1">
      <c r="B711" s="15"/>
      <c r="C711" s="14"/>
      <c r="D711" s="54"/>
      <c r="E711" s="14"/>
      <c r="F711" s="14"/>
      <c r="G711" s="14"/>
      <c r="H711" s="14"/>
      <c r="I711" s="14"/>
      <c r="J711" s="135"/>
      <c r="K711" s="15"/>
      <c r="L711" s="15"/>
      <c r="M711" s="15"/>
      <c r="N711" s="15"/>
      <c r="O711" s="136"/>
      <c r="P711" s="15"/>
      <c r="Q711" s="15"/>
      <c r="R711" s="15"/>
      <c r="S711" s="15"/>
      <c r="T711" s="15"/>
      <c r="U711" s="137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37"/>
      <c r="AU711" s="137"/>
      <c r="AV711" s="137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53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4"/>
      <c r="CW711" s="14"/>
      <c r="CX711" s="14"/>
      <c r="CY711" s="14"/>
      <c r="CZ711" s="14"/>
      <c r="DA711" s="14"/>
      <c r="DB711" s="14"/>
      <c r="DC711" s="14"/>
      <c r="DD711" s="14"/>
      <c r="DE711" s="14"/>
      <c r="DF711" s="14"/>
      <c r="DG711" s="14"/>
      <c r="DH711" s="134"/>
      <c r="DI711" s="14"/>
    </row>
    <row r="712" spans="2:113" ht="15.75" customHeight="1">
      <c r="B712" s="15"/>
      <c r="C712" s="14"/>
      <c r="D712" s="54"/>
      <c r="E712" s="14"/>
      <c r="F712" s="14"/>
      <c r="G712" s="14"/>
      <c r="H712" s="14"/>
      <c r="I712" s="14"/>
      <c r="J712" s="135"/>
      <c r="K712" s="15"/>
      <c r="L712" s="15"/>
      <c r="M712" s="15"/>
      <c r="N712" s="15"/>
      <c r="O712" s="136"/>
      <c r="P712" s="15"/>
      <c r="Q712" s="15"/>
      <c r="R712" s="15"/>
      <c r="S712" s="15"/>
      <c r="T712" s="15"/>
      <c r="U712" s="137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37"/>
      <c r="AU712" s="137"/>
      <c r="AV712" s="137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53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4"/>
      <c r="CW712" s="14"/>
      <c r="CX712" s="14"/>
      <c r="CY712" s="14"/>
      <c r="CZ712" s="14"/>
      <c r="DA712" s="14"/>
      <c r="DB712" s="14"/>
      <c r="DC712" s="14"/>
      <c r="DD712" s="14"/>
      <c r="DE712" s="14"/>
      <c r="DF712" s="14"/>
      <c r="DG712" s="14"/>
      <c r="DH712" s="134"/>
      <c r="DI712" s="14"/>
    </row>
    <row r="713" spans="2:113" ht="15.75" customHeight="1">
      <c r="B713" s="15"/>
      <c r="C713" s="14"/>
      <c r="D713" s="54"/>
      <c r="E713" s="14"/>
      <c r="F713" s="14"/>
      <c r="G713" s="14"/>
      <c r="H713" s="14"/>
      <c r="I713" s="14"/>
      <c r="J713" s="135"/>
      <c r="K713" s="15"/>
      <c r="L713" s="15"/>
      <c r="M713" s="15"/>
      <c r="N713" s="15"/>
      <c r="O713" s="136"/>
      <c r="P713" s="15"/>
      <c r="Q713" s="15"/>
      <c r="R713" s="15"/>
      <c r="S713" s="15"/>
      <c r="T713" s="15"/>
      <c r="U713" s="137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37"/>
      <c r="AU713" s="137"/>
      <c r="AV713" s="137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53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4"/>
      <c r="CW713" s="14"/>
      <c r="CX713" s="14"/>
      <c r="CY713" s="14"/>
      <c r="CZ713" s="14"/>
      <c r="DA713" s="14"/>
      <c r="DB713" s="14"/>
      <c r="DC713" s="14"/>
      <c r="DD713" s="14"/>
      <c r="DE713" s="14"/>
      <c r="DF713" s="14"/>
      <c r="DG713" s="14"/>
      <c r="DH713" s="134"/>
      <c r="DI713" s="14"/>
    </row>
    <row r="714" spans="2:113" ht="15.75" customHeight="1">
      <c r="B714" s="15"/>
      <c r="C714" s="14"/>
      <c r="D714" s="54"/>
      <c r="E714" s="14"/>
      <c r="F714" s="14"/>
      <c r="G714" s="14"/>
      <c r="H714" s="14"/>
      <c r="I714" s="14"/>
      <c r="J714" s="135"/>
      <c r="K714" s="15"/>
      <c r="L714" s="15"/>
      <c r="M714" s="15"/>
      <c r="N714" s="15"/>
      <c r="O714" s="136"/>
      <c r="P714" s="15"/>
      <c r="Q714" s="15"/>
      <c r="R714" s="15"/>
      <c r="S714" s="15"/>
      <c r="T714" s="15"/>
      <c r="U714" s="137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37"/>
      <c r="AU714" s="137"/>
      <c r="AV714" s="137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53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4"/>
      <c r="CW714" s="14"/>
      <c r="CX714" s="14"/>
      <c r="CY714" s="14"/>
      <c r="CZ714" s="14"/>
      <c r="DA714" s="14"/>
      <c r="DB714" s="14"/>
      <c r="DC714" s="14"/>
      <c r="DD714" s="14"/>
      <c r="DE714" s="14"/>
      <c r="DF714" s="14"/>
      <c r="DG714" s="14"/>
      <c r="DH714" s="134"/>
      <c r="DI714" s="14"/>
    </row>
    <row r="715" spans="2:113" ht="15.75" customHeight="1">
      <c r="B715" s="15"/>
      <c r="C715" s="14"/>
      <c r="D715" s="54"/>
      <c r="E715" s="14"/>
      <c r="F715" s="14"/>
      <c r="G715" s="14"/>
      <c r="H715" s="14"/>
      <c r="I715" s="14"/>
      <c r="J715" s="135"/>
      <c r="K715" s="15"/>
      <c r="L715" s="15"/>
      <c r="M715" s="15"/>
      <c r="N715" s="15"/>
      <c r="O715" s="136"/>
      <c r="P715" s="15"/>
      <c r="Q715" s="15"/>
      <c r="R715" s="15"/>
      <c r="S715" s="15"/>
      <c r="T715" s="15"/>
      <c r="U715" s="137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37"/>
      <c r="AU715" s="137"/>
      <c r="AV715" s="137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53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4"/>
      <c r="CW715" s="14"/>
      <c r="CX715" s="14"/>
      <c r="CY715" s="14"/>
      <c r="CZ715" s="14"/>
      <c r="DA715" s="14"/>
      <c r="DB715" s="14"/>
      <c r="DC715" s="14"/>
      <c r="DD715" s="14"/>
      <c r="DE715" s="14"/>
      <c r="DF715" s="14"/>
      <c r="DG715" s="14"/>
      <c r="DH715" s="134"/>
      <c r="DI715" s="14"/>
    </row>
    <row r="716" spans="2:113" ht="15.75" customHeight="1">
      <c r="B716" s="15"/>
      <c r="C716" s="14"/>
      <c r="D716" s="54"/>
      <c r="E716" s="14"/>
      <c r="F716" s="14"/>
      <c r="G716" s="14"/>
      <c r="H716" s="14"/>
      <c r="I716" s="14"/>
      <c r="J716" s="135"/>
      <c r="K716" s="15"/>
      <c r="L716" s="15"/>
      <c r="M716" s="15"/>
      <c r="N716" s="15"/>
      <c r="O716" s="136"/>
      <c r="P716" s="15"/>
      <c r="Q716" s="15"/>
      <c r="R716" s="15"/>
      <c r="S716" s="15"/>
      <c r="T716" s="15"/>
      <c r="U716" s="137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37"/>
      <c r="AU716" s="137"/>
      <c r="AV716" s="137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53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4"/>
      <c r="CW716" s="14"/>
      <c r="CX716" s="14"/>
      <c r="CY716" s="14"/>
      <c r="CZ716" s="14"/>
      <c r="DA716" s="14"/>
      <c r="DB716" s="14"/>
      <c r="DC716" s="14"/>
      <c r="DD716" s="14"/>
      <c r="DE716" s="14"/>
      <c r="DF716" s="14"/>
      <c r="DG716" s="14"/>
      <c r="DH716" s="134"/>
      <c r="DI716" s="14"/>
    </row>
    <row r="717" spans="2:113" ht="15.75" customHeight="1">
      <c r="B717" s="15"/>
      <c r="C717" s="14"/>
      <c r="D717" s="54"/>
      <c r="E717" s="14"/>
      <c r="F717" s="14"/>
      <c r="G717" s="14"/>
      <c r="H717" s="14"/>
      <c r="I717" s="14"/>
      <c r="J717" s="135"/>
      <c r="K717" s="15"/>
      <c r="L717" s="15"/>
      <c r="M717" s="15"/>
      <c r="N717" s="15"/>
      <c r="O717" s="136"/>
      <c r="P717" s="15"/>
      <c r="Q717" s="15"/>
      <c r="R717" s="15"/>
      <c r="S717" s="15"/>
      <c r="T717" s="15"/>
      <c r="U717" s="137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37"/>
      <c r="AU717" s="137"/>
      <c r="AV717" s="137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53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4"/>
      <c r="CW717" s="14"/>
      <c r="CX717" s="14"/>
      <c r="CY717" s="14"/>
      <c r="CZ717" s="14"/>
      <c r="DA717" s="14"/>
      <c r="DB717" s="14"/>
      <c r="DC717" s="14"/>
      <c r="DD717" s="14"/>
      <c r="DE717" s="14"/>
      <c r="DF717" s="14"/>
      <c r="DG717" s="14"/>
      <c r="DH717" s="134"/>
      <c r="DI717" s="14"/>
    </row>
    <row r="718" spans="2:113" ht="15.75" customHeight="1">
      <c r="B718" s="15"/>
      <c r="C718" s="14"/>
      <c r="D718" s="54"/>
      <c r="E718" s="14"/>
      <c r="F718" s="14"/>
      <c r="G718" s="14"/>
      <c r="H718" s="14"/>
      <c r="I718" s="14"/>
      <c r="J718" s="135"/>
      <c r="K718" s="15"/>
      <c r="L718" s="15"/>
      <c r="M718" s="15"/>
      <c r="N718" s="15"/>
      <c r="O718" s="136"/>
      <c r="P718" s="15"/>
      <c r="Q718" s="15"/>
      <c r="R718" s="15"/>
      <c r="S718" s="15"/>
      <c r="T718" s="15"/>
      <c r="U718" s="137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37"/>
      <c r="AU718" s="137"/>
      <c r="AV718" s="137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53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4"/>
      <c r="CW718" s="14"/>
      <c r="CX718" s="14"/>
      <c r="CY718" s="14"/>
      <c r="CZ718" s="14"/>
      <c r="DA718" s="14"/>
      <c r="DB718" s="14"/>
      <c r="DC718" s="14"/>
      <c r="DD718" s="14"/>
      <c r="DE718" s="14"/>
      <c r="DF718" s="14"/>
      <c r="DG718" s="14"/>
      <c r="DH718" s="134"/>
      <c r="DI718" s="14"/>
    </row>
    <row r="719" spans="2:113" ht="15.75" customHeight="1">
      <c r="B719" s="15"/>
      <c r="C719" s="14"/>
      <c r="D719" s="54"/>
      <c r="E719" s="14"/>
      <c r="F719" s="14"/>
      <c r="G719" s="14"/>
      <c r="H719" s="14"/>
      <c r="I719" s="14"/>
      <c r="J719" s="135"/>
      <c r="K719" s="15"/>
      <c r="L719" s="15"/>
      <c r="M719" s="15"/>
      <c r="N719" s="15"/>
      <c r="O719" s="136"/>
      <c r="P719" s="15"/>
      <c r="Q719" s="15"/>
      <c r="R719" s="15"/>
      <c r="S719" s="15"/>
      <c r="T719" s="15"/>
      <c r="U719" s="137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37"/>
      <c r="AU719" s="137"/>
      <c r="AV719" s="137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53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4"/>
      <c r="CW719" s="14"/>
      <c r="CX719" s="14"/>
      <c r="CY719" s="14"/>
      <c r="CZ719" s="14"/>
      <c r="DA719" s="14"/>
      <c r="DB719" s="14"/>
      <c r="DC719" s="14"/>
      <c r="DD719" s="14"/>
      <c r="DE719" s="14"/>
      <c r="DF719" s="14"/>
      <c r="DG719" s="14"/>
      <c r="DH719" s="134"/>
      <c r="DI719" s="14"/>
    </row>
    <row r="720" spans="2:113" ht="15.75" customHeight="1">
      <c r="B720" s="15"/>
      <c r="C720" s="14"/>
      <c r="D720" s="54"/>
      <c r="E720" s="14"/>
      <c r="F720" s="14"/>
      <c r="G720" s="14"/>
      <c r="H720" s="14"/>
      <c r="I720" s="14"/>
      <c r="J720" s="135"/>
      <c r="K720" s="15"/>
      <c r="L720" s="15"/>
      <c r="M720" s="15"/>
      <c r="N720" s="15"/>
      <c r="O720" s="136"/>
      <c r="P720" s="15"/>
      <c r="Q720" s="15"/>
      <c r="R720" s="15"/>
      <c r="S720" s="15"/>
      <c r="T720" s="15"/>
      <c r="U720" s="137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37"/>
      <c r="AU720" s="137"/>
      <c r="AV720" s="137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53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4"/>
      <c r="CW720" s="14"/>
      <c r="CX720" s="14"/>
      <c r="CY720" s="14"/>
      <c r="CZ720" s="14"/>
      <c r="DA720" s="14"/>
      <c r="DB720" s="14"/>
      <c r="DC720" s="14"/>
      <c r="DD720" s="14"/>
      <c r="DE720" s="14"/>
      <c r="DF720" s="14"/>
      <c r="DG720" s="14"/>
      <c r="DH720" s="134"/>
      <c r="DI720" s="14"/>
    </row>
    <row r="721" spans="2:113" ht="15.75" customHeight="1">
      <c r="B721" s="15"/>
      <c r="C721" s="14"/>
      <c r="D721" s="54"/>
      <c r="E721" s="14"/>
      <c r="F721" s="14"/>
      <c r="G721" s="14"/>
      <c r="H721" s="14"/>
      <c r="I721" s="14"/>
      <c r="J721" s="135"/>
      <c r="K721" s="15"/>
      <c r="L721" s="15"/>
      <c r="M721" s="15"/>
      <c r="N721" s="15"/>
      <c r="O721" s="136"/>
      <c r="P721" s="15"/>
      <c r="Q721" s="15"/>
      <c r="R721" s="15"/>
      <c r="S721" s="15"/>
      <c r="T721" s="15"/>
      <c r="U721" s="137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37"/>
      <c r="AU721" s="137"/>
      <c r="AV721" s="137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53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4"/>
      <c r="CW721" s="14"/>
      <c r="CX721" s="14"/>
      <c r="CY721" s="14"/>
      <c r="CZ721" s="14"/>
      <c r="DA721" s="14"/>
      <c r="DB721" s="14"/>
      <c r="DC721" s="14"/>
      <c r="DD721" s="14"/>
      <c r="DE721" s="14"/>
      <c r="DF721" s="14"/>
      <c r="DG721" s="14"/>
      <c r="DH721" s="134"/>
      <c r="DI721" s="14"/>
    </row>
    <row r="722" spans="2:113" ht="15.75" customHeight="1">
      <c r="B722" s="15"/>
      <c r="C722" s="14"/>
      <c r="D722" s="54"/>
      <c r="E722" s="14"/>
      <c r="F722" s="14"/>
      <c r="G722" s="14"/>
      <c r="H722" s="14"/>
      <c r="I722" s="14"/>
      <c r="J722" s="135"/>
      <c r="K722" s="15"/>
      <c r="L722" s="15"/>
      <c r="M722" s="15"/>
      <c r="N722" s="15"/>
      <c r="O722" s="136"/>
      <c r="P722" s="15"/>
      <c r="Q722" s="15"/>
      <c r="R722" s="15"/>
      <c r="S722" s="15"/>
      <c r="T722" s="15"/>
      <c r="U722" s="137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37"/>
      <c r="AU722" s="137"/>
      <c r="AV722" s="137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53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4"/>
      <c r="CW722" s="14"/>
      <c r="CX722" s="14"/>
      <c r="CY722" s="14"/>
      <c r="CZ722" s="14"/>
      <c r="DA722" s="14"/>
      <c r="DB722" s="14"/>
      <c r="DC722" s="14"/>
      <c r="DD722" s="14"/>
      <c r="DE722" s="14"/>
      <c r="DF722" s="14"/>
      <c r="DG722" s="14"/>
      <c r="DH722" s="134"/>
      <c r="DI722" s="14"/>
    </row>
    <row r="723" spans="2:113" ht="15.75" customHeight="1">
      <c r="B723" s="15"/>
      <c r="C723" s="14"/>
      <c r="D723" s="54"/>
      <c r="E723" s="14"/>
      <c r="F723" s="14"/>
      <c r="G723" s="14"/>
      <c r="H723" s="14"/>
      <c r="I723" s="14"/>
      <c r="J723" s="135"/>
      <c r="K723" s="15"/>
      <c r="L723" s="15"/>
      <c r="M723" s="15"/>
      <c r="N723" s="15"/>
      <c r="O723" s="136"/>
      <c r="P723" s="15"/>
      <c r="Q723" s="15"/>
      <c r="R723" s="15"/>
      <c r="S723" s="15"/>
      <c r="T723" s="15"/>
      <c r="U723" s="137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37"/>
      <c r="AU723" s="137"/>
      <c r="AV723" s="137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53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4"/>
      <c r="CW723" s="14"/>
      <c r="CX723" s="14"/>
      <c r="CY723" s="14"/>
      <c r="CZ723" s="14"/>
      <c r="DA723" s="14"/>
      <c r="DB723" s="14"/>
      <c r="DC723" s="14"/>
      <c r="DD723" s="14"/>
      <c r="DE723" s="14"/>
      <c r="DF723" s="14"/>
      <c r="DG723" s="14"/>
      <c r="DH723" s="134"/>
      <c r="DI723" s="14"/>
    </row>
    <row r="724" spans="2:113" ht="15.75" customHeight="1">
      <c r="B724" s="15"/>
      <c r="C724" s="14"/>
      <c r="D724" s="54"/>
      <c r="E724" s="14"/>
      <c r="F724" s="14"/>
      <c r="G724" s="14"/>
      <c r="H724" s="14"/>
      <c r="I724" s="14"/>
      <c r="J724" s="135"/>
      <c r="K724" s="15"/>
      <c r="L724" s="15"/>
      <c r="M724" s="15"/>
      <c r="N724" s="15"/>
      <c r="O724" s="136"/>
      <c r="P724" s="15"/>
      <c r="Q724" s="15"/>
      <c r="R724" s="15"/>
      <c r="S724" s="15"/>
      <c r="T724" s="15"/>
      <c r="U724" s="137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37"/>
      <c r="AU724" s="137"/>
      <c r="AV724" s="137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53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4"/>
      <c r="CW724" s="14"/>
      <c r="CX724" s="14"/>
      <c r="CY724" s="14"/>
      <c r="CZ724" s="14"/>
      <c r="DA724" s="14"/>
      <c r="DB724" s="14"/>
      <c r="DC724" s="14"/>
      <c r="DD724" s="14"/>
      <c r="DE724" s="14"/>
      <c r="DF724" s="14"/>
      <c r="DG724" s="14"/>
      <c r="DH724" s="134"/>
      <c r="DI724" s="14"/>
    </row>
    <row r="725" spans="2:113" ht="15.75" customHeight="1">
      <c r="B725" s="15"/>
      <c r="C725" s="14"/>
      <c r="D725" s="54"/>
      <c r="E725" s="14"/>
      <c r="F725" s="14"/>
      <c r="G725" s="14"/>
      <c r="H725" s="14"/>
      <c r="I725" s="14"/>
      <c r="J725" s="135"/>
      <c r="K725" s="15"/>
      <c r="L725" s="15"/>
      <c r="M725" s="15"/>
      <c r="N725" s="15"/>
      <c r="O725" s="136"/>
      <c r="P725" s="15"/>
      <c r="Q725" s="15"/>
      <c r="R725" s="15"/>
      <c r="S725" s="15"/>
      <c r="T725" s="15"/>
      <c r="U725" s="137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37"/>
      <c r="AU725" s="137"/>
      <c r="AV725" s="137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53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4"/>
      <c r="CW725" s="14"/>
      <c r="CX725" s="14"/>
      <c r="CY725" s="14"/>
      <c r="CZ725" s="14"/>
      <c r="DA725" s="14"/>
      <c r="DB725" s="14"/>
      <c r="DC725" s="14"/>
      <c r="DD725" s="14"/>
      <c r="DE725" s="14"/>
      <c r="DF725" s="14"/>
      <c r="DG725" s="14"/>
      <c r="DH725" s="134"/>
      <c r="DI725" s="14"/>
    </row>
    <row r="726" spans="2:113" ht="15.75" customHeight="1">
      <c r="B726" s="15"/>
      <c r="C726" s="14"/>
      <c r="D726" s="54"/>
      <c r="E726" s="14"/>
      <c r="F726" s="14"/>
      <c r="G726" s="14"/>
      <c r="H726" s="14"/>
      <c r="I726" s="14"/>
      <c r="J726" s="135"/>
      <c r="K726" s="15"/>
      <c r="L726" s="15"/>
      <c r="M726" s="15"/>
      <c r="N726" s="15"/>
      <c r="O726" s="136"/>
      <c r="P726" s="15"/>
      <c r="Q726" s="15"/>
      <c r="R726" s="15"/>
      <c r="S726" s="15"/>
      <c r="T726" s="15"/>
      <c r="U726" s="137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37"/>
      <c r="AU726" s="137"/>
      <c r="AV726" s="137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53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4"/>
      <c r="CW726" s="14"/>
      <c r="CX726" s="14"/>
      <c r="CY726" s="14"/>
      <c r="CZ726" s="14"/>
      <c r="DA726" s="14"/>
      <c r="DB726" s="14"/>
      <c r="DC726" s="14"/>
      <c r="DD726" s="14"/>
      <c r="DE726" s="14"/>
      <c r="DF726" s="14"/>
      <c r="DG726" s="14"/>
      <c r="DH726" s="134"/>
      <c r="DI726" s="14"/>
    </row>
    <row r="727" spans="2:113" ht="15.75" customHeight="1">
      <c r="B727" s="15"/>
      <c r="C727" s="14"/>
      <c r="D727" s="54"/>
      <c r="E727" s="14"/>
      <c r="F727" s="14"/>
      <c r="G727" s="14"/>
      <c r="H727" s="14"/>
      <c r="I727" s="14"/>
      <c r="J727" s="135"/>
      <c r="K727" s="15"/>
      <c r="L727" s="15"/>
      <c r="M727" s="15"/>
      <c r="N727" s="15"/>
      <c r="O727" s="136"/>
      <c r="P727" s="15"/>
      <c r="Q727" s="15"/>
      <c r="R727" s="15"/>
      <c r="S727" s="15"/>
      <c r="T727" s="15"/>
      <c r="U727" s="137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37"/>
      <c r="AU727" s="137"/>
      <c r="AV727" s="137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53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4"/>
      <c r="CW727" s="14"/>
      <c r="CX727" s="14"/>
      <c r="CY727" s="14"/>
      <c r="CZ727" s="14"/>
      <c r="DA727" s="14"/>
      <c r="DB727" s="14"/>
      <c r="DC727" s="14"/>
      <c r="DD727" s="14"/>
      <c r="DE727" s="14"/>
      <c r="DF727" s="14"/>
      <c r="DG727" s="14"/>
      <c r="DH727" s="134"/>
      <c r="DI727" s="14"/>
    </row>
    <row r="728" spans="2:113" ht="15.75" customHeight="1">
      <c r="B728" s="15"/>
      <c r="C728" s="14"/>
      <c r="D728" s="54"/>
      <c r="E728" s="14"/>
      <c r="F728" s="14"/>
      <c r="G728" s="14"/>
      <c r="H728" s="14"/>
      <c r="I728" s="14"/>
      <c r="J728" s="135"/>
      <c r="K728" s="15"/>
      <c r="L728" s="15"/>
      <c r="M728" s="15"/>
      <c r="N728" s="15"/>
      <c r="O728" s="136"/>
      <c r="P728" s="15"/>
      <c r="Q728" s="15"/>
      <c r="R728" s="15"/>
      <c r="S728" s="15"/>
      <c r="T728" s="15"/>
      <c r="U728" s="137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37"/>
      <c r="AU728" s="137"/>
      <c r="AV728" s="137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53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4"/>
      <c r="CW728" s="14"/>
      <c r="CX728" s="14"/>
      <c r="CY728" s="14"/>
      <c r="CZ728" s="14"/>
      <c r="DA728" s="14"/>
      <c r="DB728" s="14"/>
      <c r="DC728" s="14"/>
      <c r="DD728" s="14"/>
      <c r="DE728" s="14"/>
      <c r="DF728" s="14"/>
      <c r="DG728" s="14"/>
      <c r="DH728" s="134"/>
      <c r="DI728" s="14"/>
    </row>
    <row r="729" spans="2:113" ht="15.75" customHeight="1">
      <c r="B729" s="15"/>
      <c r="C729" s="14"/>
      <c r="D729" s="54"/>
      <c r="E729" s="14"/>
      <c r="F729" s="14"/>
      <c r="G729" s="14"/>
      <c r="H729" s="14"/>
      <c r="I729" s="14"/>
      <c r="J729" s="135"/>
      <c r="K729" s="15"/>
      <c r="L729" s="15"/>
      <c r="M729" s="15"/>
      <c r="N729" s="15"/>
      <c r="O729" s="136"/>
      <c r="P729" s="15"/>
      <c r="Q729" s="15"/>
      <c r="R729" s="15"/>
      <c r="S729" s="15"/>
      <c r="T729" s="15"/>
      <c r="U729" s="137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37"/>
      <c r="AU729" s="137"/>
      <c r="AV729" s="137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53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4"/>
      <c r="CW729" s="14"/>
      <c r="CX729" s="14"/>
      <c r="CY729" s="14"/>
      <c r="CZ729" s="14"/>
      <c r="DA729" s="14"/>
      <c r="DB729" s="14"/>
      <c r="DC729" s="14"/>
      <c r="DD729" s="14"/>
      <c r="DE729" s="14"/>
      <c r="DF729" s="14"/>
      <c r="DG729" s="14"/>
      <c r="DH729" s="134"/>
      <c r="DI729" s="14"/>
    </row>
    <row r="730" spans="2:113" ht="15.75" customHeight="1">
      <c r="B730" s="15"/>
      <c r="C730" s="14"/>
      <c r="D730" s="54"/>
      <c r="E730" s="14"/>
      <c r="F730" s="14"/>
      <c r="G730" s="14"/>
      <c r="H730" s="14"/>
      <c r="I730" s="14"/>
      <c r="J730" s="135"/>
      <c r="K730" s="15"/>
      <c r="L730" s="15"/>
      <c r="M730" s="15"/>
      <c r="N730" s="15"/>
      <c r="O730" s="136"/>
      <c r="P730" s="15"/>
      <c r="Q730" s="15"/>
      <c r="R730" s="15"/>
      <c r="S730" s="15"/>
      <c r="T730" s="15"/>
      <c r="U730" s="137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37"/>
      <c r="AU730" s="137"/>
      <c r="AV730" s="137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53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4"/>
      <c r="CW730" s="14"/>
      <c r="CX730" s="14"/>
      <c r="CY730" s="14"/>
      <c r="CZ730" s="14"/>
      <c r="DA730" s="14"/>
      <c r="DB730" s="14"/>
      <c r="DC730" s="14"/>
      <c r="DD730" s="14"/>
      <c r="DE730" s="14"/>
      <c r="DF730" s="14"/>
      <c r="DG730" s="14"/>
      <c r="DH730" s="134"/>
      <c r="DI730" s="14"/>
    </row>
    <row r="731" spans="2:113" ht="15.75" customHeight="1">
      <c r="B731" s="15"/>
      <c r="C731" s="14"/>
      <c r="D731" s="54"/>
      <c r="E731" s="14"/>
      <c r="F731" s="14"/>
      <c r="G731" s="14"/>
      <c r="H731" s="14"/>
      <c r="I731" s="14"/>
      <c r="J731" s="135"/>
      <c r="K731" s="15"/>
      <c r="L731" s="15"/>
      <c r="M731" s="15"/>
      <c r="N731" s="15"/>
      <c r="O731" s="136"/>
      <c r="P731" s="15"/>
      <c r="Q731" s="15"/>
      <c r="R731" s="15"/>
      <c r="S731" s="15"/>
      <c r="T731" s="15"/>
      <c r="U731" s="137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37"/>
      <c r="AU731" s="137"/>
      <c r="AV731" s="137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53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4"/>
      <c r="CW731" s="14"/>
      <c r="CX731" s="14"/>
      <c r="CY731" s="14"/>
      <c r="CZ731" s="14"/>
      <c r="DA731" s="14"/>
      <c r="DB731" s="14"/>
      <c r="DC731" s="14"/>
      <c r="DD731" s="14"/>
      <c r="DE731" s="14"/>
      <c r="DF731" s="14"/>
      <c r="DG731" s="14"/>
      <c r="DH731" s="134"/>
      <c r="DI731" s="14"/>
    </row>
    <row r="732" spans="2:113" ht="15.75" customHeight="1">
      <c r="B732" s="15"/>
      <c r="C732" s="14"/>
      <c r="D732" s="54"/>
      <c r="E732" s="14"/>
      <c r="F732" s="14"/>
      <c r="G732" s="14"/>
      <c r="H732" s="14"/>
      <c r="I732" s="14"/>
      <c r="J732" s="135"/>
      <c r="K732" s="15"/>
      <c r="L732" s="15"/>
      <c r="M732" s="15"/>
      <c r="N732" s="15"/>
      <c r="O732" s="136"/>
      <c r="P732" s="15"/>
      <c r="Q732" s="15"/>
      <c r="R732" s="15"/>
      <c r="S732" s="15"/>
      <c r="T732" s="15"/>
      <c r="U732" s="137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37"/>
      <c r="AU732" s="137"/>
      <c r="AV732" s="137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53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4"/>
      <c r="CW732" s="14"/>
      <c r="CX732" s="14"/>
      <c r="CY732" s="14"/>
      <c r="CZ732" s="14"/>
      <c r="DA732" s="14"/>
      <c r="DB732" s="14"/>
      <c r="DC732" s="14"/>
      <c r="DD732" s="14"/>
      <c r="DE732" s="14"/>
      <c r="DF732" s="14"/>
      <c r="DG732" s="14"/>
      <c r="DH732" s="134"/>
      <c r="DI732" s="14"/>
    </row>
    <row r="733" spans="2:113" ht="15.75" customHeight="1">
      <c r="B733" s="15"/>
      <c r="C733" s="14"/>
      <c r="D733" s="54"/>
      <c r="E733" s="14"/>
      <c r="F733" s="14"/>
      <c r="G733" s="14"/>
      <c r="H733" s="14"/>
      <c r="I733" s="14"/>
      <c r="J733" s="135"/>
      <c r="K733" s="15"/>
      <c r="L733" s="15"/>
      <c r="M733" s="15"/>
      <c r="N733" s="15"/>
      <c r="O733" s="136"/>
      <c r="P733" s="15"/>
      <c r="Q733" s="15"/>
      <c r="R733" s="15"/>
      <c r="S733" s="15"/>
      <c r="T733" s="15"/>
      <c r="U733" s="137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37"/>
      <c r="AU733" s="137"/>
      <c r="AV733" s="137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53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4"/>
      <c r="CW733" s="14"/>
      <c r="CX733" s="14"/>
      <c r="CY733" s="14"/>
      <c r="CZ733" s="14"/>
      <c r="DA733" s="14"/>
      <c r="DB733" s="14"/>
      <c r="DC733" s="14"/>
      <c r="DD733" s="14"/>
      <c r="DE733" s="14"/>
      <c r="DF733" s="14"/>
      <c r="DG733" s="14"/>
      <c r="DH733" s="134"/>
      <c r="DI733" s="14"/>
    </row>
    <row r="734" spans="2:113" ht="15.75" customHeight="1">
      <c r="B734" s="15"/>
      <c r="C734" s="14"/>
      <c r="D734" s="54"/>
      <c r="E734" s="14"/>
      <c r="F734" s="14"/>
      <c r="G734" s="14"/>
      <c r="H734" s="14"/>
      <c r="I734" s="14"/>
      <c r="J734" s="135"/>
      <c r="K734" s="15"/>
      <c r="L734" s="15"/>
      <c r="M734" s="15"/>
      <c r="N734" s="15"/>
      <c r="O734" s="136"/>
      <c r="P734" s="15"/>
      <c r="Q734" s="15"/>
      <c r="R734" s="15"/>
      <c r="S734" s="15"/>
      <c r="T734" s="15"/>
      <c r="U734" s="137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37"/>
      <c r="AU734" s="137"/>
      <c r="AV734" s="137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53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4"/>
      <c r="CW734" s="14"/>
      <c r="CX734" s="14"/>
      <c r="CY734" s="14"/>
      <c r="CZ734" s="14"/>
      <c r="DA734" s="14"/>
      <c r="DB734" s="14"/>
      <c r="DC734" s="14"/>
      <c r="DD734" s="14"/>
      <c r="DE734" s="14"/>
      <c r="DF734" s="14"/>
      <c r="DG734" s="14"/>
      <c r="DH734" s="134"/>
      <c r="DI734" s="14"/>
    </row>
    <row r="735" spans="2:113" ht="15.75" customHeight="1">
      <c r="B735" s="15"/>
      <c r="C735" s="14"/>
      <c r="D735" s="54"/>
      <c r="E735" s="14"/>
      <c r="F735" s="14"/>
      <c r="G735" s="14"/>
      <c r="H735" s="14"/>
      <c r="I735" s="14"/>
      <c r="J735" s="135"/>
      <c r="K735" s="15"/>
      <c r="L735" s="15"/>
      <c r="M735" s="15"/>
      <c r="N735" s="15"/>
      <c r="O735" s="136"/>
      <c r="P735" s="15"/>
      <c r="Q735" s="15"/>
      <c r="R735" s="15"/>
      <c r="S735" s="15"/>
      <c r="T735" s="15"/>
      <c r="U735" s="137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37"/>
      <c r="AU735" s="137"/>
      <c r="AV735" s="137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53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4"/>
      <c r="CW735" s="14"/>
      <c r="CX735" s="14"/>
      <c r="CY735" s="14"/>
      <c r="CZ735" s="14"/>
      <c r="DA735" s="14"/>
      <c r="DB735" s="14"/>
      <c r="DC735" s="14"/>
      <c r="DD735" s="14"/>
      <c r="DE735" s="14"/>
      <c r="DF735" s="14"/>
      <c r="DG735" s="14"/>
      <c r="DH735" s="134"/>
      <c r="DI735" s="14"/>
    </row>
    <row r="736" spans="2:113" ht="15.75" customHeight="1">
      <c r="B736" s="15"/>
      <c r="C736" s="14"/>
      <c r="D736" s="54"/>
      <c r="E736" s="14"/>
      <c r="F736" s="14"/>
      <c r="G736" s="14"/>
      <c r="H736" s="14"/>
      <c r="I736" s="14"/>
      <c r="J736" s="135"/>
      <c r="K736" s="15"/>
      <c r="L736" s="15"/>
      <c r="M736" s="15"/>
      <c r="N736" s="15"/>
      <c r="O736" s="136"/>
      <c r="P736" s="15"/>
      <c r="Q736" s="15"/>
      <c r="R736" s="15"/>
      <c r="S736" s="15"/>
      <c r="T736" s="15"/>
      <c r="U736" s="137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37"/>
      <c r="AU736" s="137"/>
      <c r="AV736" s="137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53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4"/>
      <c r="CW736" s="14"/>
      <c r="CX736" s="14"/>
      <c r="CY736" s="14"/>
      <c r="CZ736" s="14"/>
      <c r="DA736" s="14"/>
      <c r="DB736" s="14"/>
      <c r="DC736" s="14"/>
      <c r="DD736" s="14"/>
      <c r="DE736" s="14"/>
      <c r="DF736" s="14"/>
      <c r="DG736" s="14"/>
      <c r="DH736" s="134"/>
      <c r="DI736" s="14"/>
    </row>
    <row r="737" spans="2:113" ht="15.75" customHeight="1">
      <c r="B737" s="15"/>
      <c r="C737" s="14"/>
      <c r="D737" s="54"/>
      <c r="E737" s="14"/>
      <c r="F737" s="14"/>
      <c r="G737" s="14"/>
      <c r="H737" s="14"/>
      <c r="I737" s="14"/>
      <c r="J737" s="135"/>
      <c r="K737" s="15"/>
      <c r="L737" s="15"/>
      <c r="M737" s="15"/>
      <c r="N737" s="15"/>
      <c r="O737" s="136"/>
      <c r="P737" s="15"/>
      <c r="Q737" s="15"/>
      <c r="R737" s="15"/>
      <c r="S737" s="15"/>
      <c r="T737" s="15"/>
      <c r="U737" s="137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37"/>
      <c r="AU737" s="137"/>
      <c r="AV737" s="137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53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4"/>
      <c r="CW737" s="14"/>
      <c r="CX737" s="14"/>
      <c r="CY737" s="14"/>
      <c r="CZ737" s="14"/>
      <c r="DA737" s="14"/>
      <c r="DB737" s="14"/>
      <c r="DC737" s="14"/>
      <c r="DD737" s="14"/>
      <c r="DE737" s="14"/>
      <c r="DF737" s="14"/>
      <c r="DG737" s="14"/>
      <c r="DH737" s="134"/>
      <c r="DI737" s="14"/>
    </row>
    <row r="738" spans="2:113" ht="15.75" customHeight="1">
      <c r="B738" s="15"/>
      <c r="C738" s="14"/>
      <c r="D738" s="54"/>
      <c r="E738" s="14"/>
      <c r="F738" s="14"/>
      <c r="G738" s="14"/>
      <c r="H738" s="14"/>
      <c r="I738" s="14"/>
      <c r="J738" s="135"/>
      <c r="K738" s="15"/>
      <c r="L738" s="15"/>
      <c r="M738" s="15"/>
      <c r="N738" s="15"/>
      <c r="O738" s="136"/>
      <c r="P738" s="15"/>
      <c r="Q738" s="15"/>
      <c r="R738" s="15"/>
      <c r="S738" s="15"/>
      <c r="T738" s="15"/>
      <c r="U738" s="137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37"/>
      <c r="AU738" s="137"/>
      <c r="AV738" s="137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53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4"/>
      <c r="CW738" s="14"/>
      <c r="CX738" s="14"/>
      <c r="CY738" s="14"/>
      <c r="CZ738" s="14"/>
      <c r="DA738" s="14"/>
      <c r="DB738" s="14"/>
      <c r="DC738" s="14"/>
      <c r="DD738" s="14"/>
      <c r="DE738" s="14"/>
      <c r="DF738" s="14"/>
      <c r="DG738" s="14"/>
      <c r="DH738" s="134"/>
      <c r="DI738" s="14"/>
    </row>
    <row r="739" spans="2:113" ht="15.75" customHeight="1">
      <c r="B739" s="15"/>
      <c r="C739" s="14"/>
      <c r="D739" s="54"/>
      <c r="E739" s="14"/>
      <c r="F739" s="14"/>
      <c r="G739" s="14"/>
      <c r="H739" s="14"/>
      <c r="I739" s="14"/>
      <c r="J739" s="135"/>
      <c r="K739" s="15"/>
      <c r="L739" s="15"/>
      <c r="M739" s="15"/>
      <c r="N739" s="15"/>
      <c r="O739" s="136"/>
      <c r="P739" s="15"/>
      <c r="Q739" s="15"/>
      <c r="R739" s="15"/>
      <c r="S739" s="15"/>
      <c r="T739" s="15"/>
      <c r="U739" s="137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37"/>
      <c r="AU739" s="137"/>
      <c r="AV739" s="137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53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4"/>
      <c r="CW739" s="14"/>
      <c r="CX739" s="14"/>
      <c r="CY739" s="14"/>
      <c r="CZ739" s="14"/>
      <c r="DA739" s="14"/>
      <c r="DB739" s="14"/>
      <c r="DC739" s="14"/>
      <c r="DD739" s="14"/>
      <c r="DE739" s="14"/>
      <c r="DF739" s="14"/>
      <c r="DG739" s="14"/>
      <c r="DH739" s="134"/>
      <c r="DI739" s="14"/>
    </row>
    <row r="740" spans="2:113" ht="15.75" customHeight="1">
      <c r="B740" s="15"/>
      <c r="C740" s="14"/>
      <c r="D740" s="54"/>
      <c r="E740" s="14"/>
      <c r="F740" s="14"/>
      <c r="G740" s="14"/>
      <c r="H740" s="14"/>
      <c r="I740" s="14"/>
      <c r="J740" s="135"/>
      <c r="K740" s="15"/>
      <c r="L740" s="15"/>
      <c r="M740" s="15"/>
      <c r="N740" s="15"/>
      <c r="O740" s="136"/>
      <c r="P740" s="15"/>
      <c r="Q740" s="15"/>
      <c r="R740" s="15"/>
      <c r="S740" s="15"/>
      <c r="T740" s="15"/>
      <c r="U740" s="137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37"/>
      <c r="AU740" s="137"/>
      <c r="AV740" s="137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53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4"/>
      <c r="CW740" s="14"/>
      <c r="CX740" s="14"/>
      <c r="CY740" s="14"/>
      <c r="CZ740" s="14"/>
      <c r="DA740" s="14"/>
      <c r="DB740" s="14"/>
      <c r="DC740" s="14"/>
      <c r="DD740" s="14"/>
      <c r="DE740" s="14"/>
      <c r="DF740" s="14"/>
      <c r="DG740" s="14"/>
      <c r="DH740" s="134"/>
      <c r="DI740" s="14"/>
    </row>
    <row r="741" spans="2:113" ht="15.75" customHeight="1">
      <c r="B741" s="15"/>
      <c r="C741" s="14"/>
      <c r="D741" s="54"/>
      <c r="E741" s="14"/>
      <c r="F741" s="14"/>
      <c r="G741" s="14"/>
      <c r="H741" s="14"/>
      <c r="I741" s="14"/>
      <c r="J741" s="135"/>
      <c r="K741" s="15"/>
      <c r="L741" s="15"/>
      <c r="M741" s="15"/>
      <c r="N741" s="15"/>
      <c r="O741" s="136"/>
      <c r="P741" s="15"/>
      <c r="Q741" s="15"/>
      <c r="R741" s="15"/>
      <c r="S741" s="15"/>
      <c r="T741" s="15"/>
      <c r="U741" s="137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37"/>
      <c r="AU741" s="137"/>
      <c r="AV741" s="137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53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4"/>
      <c r="CW741" s="14"/>
      <c r="CX741" s="14"/>
      <c r="CY741" s="14"/>
      <c r="CZ741" s="14"/>
      <c r="DA741" s="14"/>
      <c r="DB741" s="14"/>
      <c r="DC741" s="14"/>
      <c r="DD741" s="14"/>
      <c r="DE741" s="14"/>
      <c r="DF741" s="14"/>
      <c r="DG741" s="14"/>
      <c r="DH741" s="134"/>
      <c r="DI741" s="14"/>
    </row>
    <row r="742" spans="2:113" ht="15.75" customHeight="1">
      <c r="B742" s="15"/>
      <c r="C742" s="14"/>
      <c r="D742" s="54"/>
      <c r="E742" s="14"/>
      <c r="F742" s="14"/>
      <c r="G742" s="14"/>
      <c r="H742" s="14"/>
      <c r="I742" s="14"/>
      <c r="J742" s="135"/>
      <c r="K742" s="15"/>
      <c r="L742" s="15"/>
      <c r="M742" s="15"/>
      <c r="N742" s="15"/>
      <c r="O742" s="136"/>
      <c r="P742" s="15"/>
      <c r="Q742" s="15"/>
      <c r="R742" s="15"/>
      <c r="S742" s="15"/>
      <c r="T742" s="15"/>
      <c r="U742" s="137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37"/>
      <c r="AU742" s="137"/>
      <c r="AV742" s="137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53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4"/>
      <c r="CW742" s="14"/>
      <c r="CX742" s="14"/>
      <c r="CY742" s="14"/>
      <c r="CZ742" s="14"/>
      <c r="DA742" s="14"/>
      <c r="DB742" s="14"/>
      <c r="DC742" s="14"/>
      <c r="DD742" s="14"/>
      <c r="DE742" s="14"/>
      <c r="DF742" s="14"/>
      <c r="DG742" s="14"/>
      <c r="DH742" s="134"/>
      <c r="DI742" s="14"/>
    </row>
    <row r="743" spans="2:113" ht="15.75" customHeight="1">
      <c r="B743" s="15"/>
      <c r="C743" s="14"/>
      <c r="D743" s="54"/>
      <c r="E743" s="14"/>
      <c r="F743" s="14"/>
      <c r="G743" s="14"/>
      <c r="H743" s="14"/>
      <c r="I743" s="14"/>
      <c r="J743" s="135"/>
      <c r="K743" s="15"/>
      <c r="L743" s="15"/>
      <c r="M743" s="15"/>
      <c r="N743" s="15"/>
      <c r="O743" s="136"/>
      <c r="P743" s="15"/>
      <c r="Q743" s="15"/>
      <c r="R743" s="15"/>
      <c r="S743" s="15"/>
      <c r="T743" s="15"/>
      <c r="U743" s="137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37"/>
      <c r="AU743" s="137"/>
      <c r="AV743" s="137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53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4"/>
      <c r="CW743" s="14"/>
      <c r="CX743" s="14"/>
      <c r="CY743" s="14"/>
      <c r="CZ743" s="14"/>
      <c r="DA743" s="14"/>
      <c r="DB743" s="14"/>
      <c r="DC743" s="14"/>
      <c r="DD743" s="14"/>
      <c r="DE743" s="14"/>
      <c r="DF743" s="14"/>
      <c r="DG743" s="14"/>
      <c r="DH743" s="134"/>
      <c r="DI743" s="14"/>
    </row>
    <row r="744" spans="2:113" ht="15.75" customHeight="1">
      <c r="B744" s="15"/>
      <c r="C744" s="14"/>
      <c r="D744" s="54"/>
      <c r="E744" s="14"/>
      <c r="F744" s="14"/>
      <c r="G744" s="14"/>
      <c r="H744" s="14"/>
      <c r="I744" s="14"/>
      <c r="J744" s="135"/>
      <c r="K744" s="15"/>
      <c r="L744" s="15"/>
      <c r="M744" s="15"/>
      <c r="N744" s="15"/>
      <c r="O744" s="136"/>
      <c r="P744" s="15"/>
      <c r="Q744" s="15"/>
      <c r="R744" s="15"/>
      <c r="S744" s="15"/>
      <c r="T744" s="15"/>
      <c r="U744" s="137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37"/>
      <c r="AU744" s="137"/>
      <c r="AV744" s="137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53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4"/>
      <c r="CW744" s="14"/>
      <c r="CX744" s="14"/>
      <c r="CY744" s="14"/>
      <c r="CZ744" s="14"/>
      <c r="DA744" s="14"/>
      <c r="DB744" s="14"/>
      <c r="DC744" s="14"/>
      <c r="DD744" s="14"/>
      <c r="DE744" s="14"/>
      <c r="DF744" s="14"/>
      <c r="DG744" s="14"/>
      <c r="DH744" s="134"/>
      <c r="DI744" s="14"/>
    </row>
    <row r="745" spans="2:113" ht="15.75" customHeight="1">
      <c r="B745" s="15"/>
      <c r="C745" s="14"/>
      <c r="D745" s="54"/>
      <c r="E745" s="14"/>
      <c r="F745" s="14"/>
      <c r="G745" s="14"/>
      <c r="H745" s="14"/>
      <c r="I745" s="14"/>
      <c r="J745" s="135"/>
      <c r="K745" s="15"/>
      <c r="L745" s="15"/>
      <c r="M745" s="15"/>
      <c r="N745" s="15"/>
      <c r="O745" s="136"/>
      <c r="P745" s="15"/>
      <c r="Q745" s="15"/>
      <c r="R745" s="15"/>
      <c r="S745" s="15"/>
      <c r="T745" s="15"/>
      <c r="U745" s="137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37"/>
      <c r="AU745" s="137"/>
      <c r="AV745" s="137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53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4"/>
      <c r="CW745" s="14"/>
      <c r="CX745" s="14"/>
      <c r="CY745" s="14"/>
      <c r="CZ745" s="14"/>
      <c r="DA745" s="14"/>
      <c r="DB745" s="14"/>
      <c r="DC745" s="14"/>
      <c r="DD745" s="14"/>
      <c r="DE745" s="14"/>
      <c r="DF745" s="14"/>
      <c r="DG745" s="14"/>
      <c r="DH745" s="134"/>
      <c r="DI745" s="14"/>
    </row>
    <row r="746" spans="2:113" ht="15.75" customHeight="1">
      <c r="B746" s="15"/>
      <c r="C746" s="14"/>
      <c r="D746" s="54"/>
      <c r="E746" s="14"/>
      <c r="F746" s="14"/>
      <c r="G746" s="14"/>
      <c r="H746" s="14"/>
      <c r="I746" s="14"/>
      <c r="J746" s="135"/>
      <c r="K746" s="15"/>
      <c r="L746" s="15"/>
      <c r="M746" s="15"/>
      <c r="N746" s="15"/>
      <c r="O746" s="136"/>
      <c r="P746" s="15"/>
      <c r="Q746" s="15"/>
      <c r="R746" s="15"/>
      <c r="S746" s="15"/>
      <c r="T746" s="15"/>
      <c r="U746" s="137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37"/>
      <c r="AU746" s="137"/>
      <c r="AV746" s="137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53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4"/>
      <c r="CW746" s="14"/>
      <c r="CX746" s="14"/>
      <c r="CY746" s="14"/>
      <c r="CZ746" s="14"/>
      <c r="DA746" s="14"/>
      <c r="DB746" s="14"/>
      <c r="DC746" s="14"/>
      <c r="DD746" s="14"/>
      <c r="DE746" s="14"/>
      <c r="DF746" s="14"/>
      <c r="DG746" s="14"/>
      <c r="DH746" s="134"/>
      <c r="DI746" s="14"/>
    </row>
    <row r="747" spans="2:113" ht="15.75" customHeight="1">
      <c r="B747" s="15"/>
      <c r="C747" s="14"/>
      <c r="D747" s="54"/>
      <c r="E747" s="14"/>
      <c r="F747" s="14"/>
      <c r="G747" s="14"/>
      <c r="H747" s="14"/>
      <c r="I747" s="14"/>
      <c r="J747" s="135"/>
      <c r="K747" s="15"/>
      <c r="L747" s="15"/>
      <c r="M747" s="15"/>
      <c r="N747" s="15"/>
      <c r="O747" s="136"/>
      <c r="P747" s="15"/>
      <c r="Q747" s="15"/>
      <c r="R747" s="15"/>
      <c r="S747" s="15"/>
      <c r="T747" s="15"/>
      <c r="U747" s="137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37"/>
      <c r="AU747" s="137"/>
      <c r="AV747" s="137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53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4"/>
      <c r="CW747" s="14"/>
      <c r="CX747" s="14"/>
      <c r="CY747" s="14"/>
      <c r="CZ747" s="14"/>
      <c r="DA747" s="14"/>
      <c r="DB747" s="14"/>
      <c r="DC747" s="14"/>
      <c r="DD747" s="14"/>
      <c r="DE747" s="14"/>
      <c r="DF747" s="14"/>
      <c r="DG747" s="14"/>
      <c r="DH747" s="134"/>
      <c r="DI747" s="14"/>
    </row>
    <row r="748" spans="2:113" ht="15.75" customHeight="1">
      <c r="B748" s="15"/>
      <c r="C748" s="14"/>
      <c r="D748" s="54"/>
      <c r="E748" s="14"/>
      <c r="F748" s="14"/>
      <c r="G748" s="14"/>
      <c r="H748" s="14"/>
      <c r="I748" s="14"/>
      <c r="J748" s="135"/>
      <c r="K748" s="15"/>
      <c r="L748" s="15"/>
      <c r="M748" s="15"/>
      <c r="N748" s="15"/>
      <c r="O748" s="136"/>
      <c r="P748" s="15"/>
      <c r="Q748" s="15"/>
      <c r="R748" s="15"/>
      <c r="S748" s="15"/>
      <c r="T748" s="15"/>
      <c r="U748" s="137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37"/>
      <c r="AU748" s="137"/>
      <c r="AV748" s="137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53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4"/>
      <c r="CW748" s="14"/>
      <c r="CX748" s="14"/>
      <c r="CY748" s="14"/>
      <c r="CZ748" s="14"/>
      <c r="DA748" s="14"/>
      <c r="DB748" s="14"/>
      <c r="DC748" s="14"/>
      <c r="DD748" s="14"/>
      <c r="DE748" s="14"/>
      <c r="DF748" s="14"/>
      <c r="DG748" s="14"/>
      <c r="DH748" s="134"/>
      <c r="DI748" s="14"/>
    </row>
    <row r="749" spans="2:113" ht="15.75" customHeight="1">
      <c r="B749" s="15"/>
      <c r="C749" s="14"/>
      <c r="D749" s="54"/>
      <c r="E749" s="14"/>
      <c r="F749" s="14"/>
      <c r="G749" s="14"/>
      <c r="H749" s="14"/>
      <c r="I749" s="14"/>
      <c r="J749" s="135"/>
      <c r="K749" s="15"/>
      <c r="L749" s="15"/>
      <c r="M749" s="15"/>
      <c r="N749" s="15"/>
      <c r="O749" s="136"/>
      <c r="P749" s="15"/>
      <c r="Q749" s="15"/>
      <c r="R749" s="15"/>
      <c r="S749" s="15"/>
      <c r="T749" s="15"/>
      <c r="U749" s="137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37"/>
      <c r="AU749" s="137"/>
      <c r="AV749" s="137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53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4"/>
      <c r="CW749" s="14"/>
      <c r="CX749" s="14"/>
      <c r="CY749" s="14"/>
      <c r="CZ749" s="14"/>
      <c r="DA749" s="14"/>
      <c r="DB749" s="14"/>
      <c r="DC749" s="14"/>
      <c r="DD749" s="14"/>
      <c r="DE749" s="14"/>
      <c r="DF749" s="14"/>
      <c r="DG749" s="14"/>
      <c r="DH749" s="134"/>
      <c r="DI749" s="14"/>
    </row>
    <row r="750" spans="2:113" ht="15.75" customHeight="1">
      <c r="B750" s="15"/>
      <c r="C750" s="14"/>
      <c r="D750" s="54"/>
      <c r="E750" s="14"/>
      <c r="F750" s="14"/>
      <c r="G750" s="14"/>
      <c r="H750" s="14"/>
      <c r="I750" s="14"/>
      <c r="J750" s="135"/>
      <c r="K750" s="15"/>
      <c r="L750" s="15"/>
      <c r="M750" s="15"/>
      <c r="N750" s="15"/>
      <c r="O750" s="136"/>
      <c r="P750" s="15"/>
      <c r="Q750" s="15"/>
      <c r="R750" s="15"/>
      <c r="S750" s="15"/>
      <c r="T750" s="15"/>
      <c r="U750" s="137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37"/>
      <c r="AU750" s="137"/>
      <c r="AV750" s="137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53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4"/>
      <c r="CW750" s="14"/>
      <c r="CX750" s="14"/>
      <c r="CY750" s="14"/>
      <c r="CZ750" s="14"/>
      <c r="DA750" s="14"/>
      <c r="DB750" s="14"/>
      <c r="DC750" s="14"/>
      <c r="DD750" s="14"/>
      <c r="DE750" s="14"/>
      <c r="DF750" s="14"/>
      <c r="DG750" s="14"/>
      <c r="DH750" s="134"/>
      <c r="DI750" s="14"/>
    </row>
    <row r="751" spans="2:113" ht="15.75" customHeight="1">
      <c r="B751" s="15"/>
      <c r="C751" s="14"/>
      <c r="D751" s="54"/>
      <c r="E751" s="14"/>
      <c r="F751" s="14"/>
      <c r="G751" s="14"/>
      <c r="H751" s="14"/>
      <c r="I751" s="14"/>
      <c r="J751" s="135"/>
      <c r="K751" s="15"/>
      <c r="L751" s="15"/>
      <c r="M751" s="15"/>
      <c r="N751" s="15"/>
      <c r="O751" s="136"/>
      <c r="P751" s="15"/>
      <c r="Q751" s="15"/>
      <c r="R751" s="15"/>
      <c r="S751" s="15"/>
      <c r="T751" s="15"/>
      <c r="U751" s="137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37"/>
      <c r="AU751" s="137"/>
      <c r="AV751" s="137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53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4"/>
      <c r="CW751" s="14"/>
      <c r="CX751" s="14"/>
      <c r="CY751" s="14"/>
      <c r="CZ751" s="14"/>
      <c r="DA751" s="14"/>
      <c r="DB751" s="14"/>
      <c r="DC751" s="14"/>
      <c r="DD751" s="14"/>
      <c r="DE751" s="14"/>
      <c r="DF751" s="14"/>
      <c r="DG751" s="14"/>
      <c r="DH751" s="134"/>
      <c r="DI751" s="14"/>
    </row>
    <row r="752" spans="2:113" ht="15.75" customHeight="1">
      <c r="B752" s="15"/>
      <c r="C752" s="14"/>
      <c r="D752" s="54"/>
      <c r="E752" s="14"/>
      <c r="F752" s="14"/>
      <c r="G752" s="14"/>
      <c r="H752" s="14"/>
      <c r="I752" s="14"/>
      <c r="J752" s="135"/>
      <c r="K752" s="15"/>
      <c r="L752" s="15"/>
      <c r="M752" s="15"/>
      <c r="N752" s="15"/>
      <c r="O752" s="136"/>
      <c r="P752" s="15"/>
      <c r="Q752" s="15"/>
      <c r="R752" s="15"/>
      <c r="S752" s="15"/>
      <c r="T752" s="15"/>
      <c r="U752" s="137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37"/>
      <c r="AU752" s="137"/>
      <c r="AV752" s="137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53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4"/>
      <c r="CW752" s="14"/>
      <c r="CX752" s="14"/>
      <c r="CY752" s="14"/>
      <c r="CZ752" s="14"/>
      <c r="DA752" s="14"/>
      <c r="DB752" s="14"/>
      <c r="DC752" s="14"/>
      <c r="DD752" s="14"/>
      <c r="DE752" s="14"/>
      <c r="DF752" s="14"/>
      <c r="DG752" s="14"/>
      <c r="DH752" s="134"/>
      <c r="DI752" s="14"/>
    </row>
    <row r="753" spans="2:113" ht="15.75" customHeight="1">
      <c r="B753" s="15"/>
      <c r="C753" s="14"/>
      <c r="D753" s="54"/>
      <c r="E753" s="14"/>
      <c r="F753" s="14"/>
      <c r="G753" s="14"/>
      <c r="H753" s="14"/>
      <c r="I753" s="14"/>
      <c r="J753" s="135"/>
      <c r="K753" s="15"/>
      <c r="L753" s="15"/>
      <c r="M753" s="15"/>
      <c r="N753" s="15"/>
      <c r="O753" s="136"/>
      <c r="P753" s="15"/>
      <c r="Q753" s="15"/>
      <c r="R753" s="15"/>
      <c r="S753" s="15"/>
      <c r="T753" s="15"/>
      <c r="U753" s="137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37"/>
      <c r="AU753" s="137"/>
      <c r="AV753" s="137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53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4"/>
      <c r="CW753" s="14"/>
      <c r="CX753" s="14"/>
      <c r="CY753" s="14"/>
      <c r="CZ753" s="14"/>
      <c r="DA753" s="14"/>
      <c r="DB753" s="14"/>
      <c r="DC753" s="14"/>
      <c r="DD753" s="14"/>
      <c r="DE753" s="14"/>
      <c r="DF753" s="14"/>
      <c r="DG753" s="14"/>
      <c r="DH753" s="134"/>
      <c r="DI753" s="14"/>
    </row>
    <row r="754" spans="2:113" ht="15.75" customHeight="1">
      <c r="B754" s="15"/>
      <c r="C754" s="14"/>
      <c r="D754" s="54"/>
      <c r="E754" s="14"/>
      <c r="F754" s="14"/>
      <c r="G754" s="14"/>
      <c r="H754" s="14"/>
      <c r="I754" s="14"/>
      <c r="J754" s="135"/>
      <c r="K754" s="15"/>
      <c r="L754" s="15"/>
      <c r="M754" s="15"/>
      <c r="N754" s="15"/>
      <c r="O754" s="136"/>
      <c r="P754" s="15"/>
      <c r="Q754" s="15"/>
      <c r="R754" s="15"/>
      <c r="S754" s="15"/>
      <c r="T754" s="15"/>
      <c r="U754" s="137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37"/>
      <c r="AU754" s="137"/>
      <c r="AV754" s="137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53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4"/>
      <c r="CW754" s="14"/>
      <c r="CX754" s="14"/>
      <c r="CY754" s="14"/>
      <c r="CZ754" s="14"/>
      <c r="DA754" s="14"/>
      <c r="DB754" s="14"/>
      <c r="DC754" s="14"/>
      <c r="DD754" s="14"/>
      <c r="DE754" s="14"/>
      <c r="DF754" s="14"/>
      <c r="DG754" s="14"/>
      <c r="DH754" s="134"/>
      <c r="DI754" s="14"/>
    </row>
    <row r="755" spans="2:113" ht="15.75" customHeight="1">
      <c r="B755" s="15"/>
      <c r="C755" s="14"/>
      <c r="D755" s="54"/>
      <c r="E755" s="14"/>
      <c r="F755" s="14"/>
      <c r="G755" s="14"/>
      <c r="H755" s="14"/>
      <c r="I755" s="14"/>
      <c r="J755" s="135"/>
      <c r="K755" s="15"/>
      <c r="L755" s="15"/>
      <c r="M755" s="15"/>
      <c r="N755" s="15"/>
      <c r="O755" s="136"/>
      <c r="P755" s="15"/>
      <c r="Q755" s="15"/>
      <c r="R755" s="15"/>
      <c r="S755" s="15"/>
      <c r="T755" s="15"/>
      <c r="U755" s="137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37"/>
      <c r="AU755" s="137"/>
      <c r="AV755" s="137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53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4"/>
      <c r="CW755" s="14"/>
      <c r="CX755" s="14"/>
      <c r="CY755" s="14"/>
      <c r="CZ755" s="14"/>
      <c r="DA755" s="14"/>
      <c r="DB755" s="14"/>
      <c r="DC755" s="14"/>
      <c r="DD755" s="14"/>
      <c r="DE755" s="14"/>
      <c r="DF755" s="14"/>
      <c r="DG755" s="14"/>
      <c r="DH755" s="134"/>
      <c r="DI755" s="14"/>
    </row>
    <row r="756" spans="2:113" ht="15.75" customHeight="1">
      <c r="B756" s="15"/>
      <c r="C756" s="14"/>
      <c r="D756" s="54"/>
      <c r="E756" s="14"/>
      <c r="F756" s="14"/>
      <c r="G756" s="14"/>
      <c r="H756" s="14"/>
      <c r="I756" s="14"/>
      <c r="J756" s="135"/>
      <c r="K756" s="15"/>
      <c r="L756" s="15"/>
      <c r="M756" s="15"/>
      <c r="N756" s="15"/>
      <c r="O756" s="136"/>
      <c r="P756" s="15"/>
      <c r="Q756" s="15"/>
      <c r="R756" s="15"/>
      <c r="S756" s="15"/>
      <c r="T756" s="15"/>
      <c r="U756" s="137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37"/>
      <c r="AU756" s="137"/>
      <c r="AV756" s="137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53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4"/>
      <c r="CW756" s="14"/>
      <c r="CX756" s="14"/>
      <c r="CY756" s="14"/>
      <c r="CZ756" s="14"/>
      <c r="DA756" s="14"/>
      <c r="DB756" s="14"/>
      <c r="DC756" s="14"/>
      <c r="DD756" s="14"/>
      <c r="DE756" s="14"/>
      <c r="DF756" s="14"/>
      <c r="DG756" s="14"/>
      <c r="DH756" s="134"/>
      <c r="DI756" s="14"/>
    </row>
    <row r="757" spans="2:113" ht="15.75" customHeight="1">
      <c r="B757" s="15"/>
      <c r="C757" s="14"/>
      <c r="D757" s="54"/>
      <c r="E757" s="14"/>
      <c r="F757" s="14"/>
      <c r="G757" s="14"/>
      <c r="H757" s="14"/>
      <c r="I757" s="14"/>
      <c r="J757" s="135"/>
      <c r="K757" s="15"/>
      <c r="L757" s="15"/>
      <c r="M757" s="15"/>
      <c r="N757" s="15"/>
      <c r="O757" s="136"/>
      <c r="P757" s="15"/>
      <c r="Q757" s="15"/>
      <c r="R757" s="15"/>
      <c r="S757" s="15"/>
      <c r="T757" s="15"/>
      <c r="U757" s="137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37"/>
      <c r="AU757" s="137"/>
      <c r="AV757" s="137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53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4"/>
      <c r="CW757" s="14"/>
      <c r="CX757" s="14"/>
      <c r="CY757" s="14"/>
      <c r="CZ757" s="14"/>
      <c r="DA757" s="14"/>
      <c r="DB757" s="14"/>
      <c r="DC757" s="14"/>
      <c r="DD757" s="14"/>
      <c r="DE757" s="14"/>
      <c r="DF757" s="14"/>
      <c r="DG757" s="14"/>
      <c r="DH757" s="134"/>
      <c r="DI757" s="14"/>
    </row>
    <row r="758" spans="2:113" ht="15.75" customHeight="1">
      <c r="B758" s="15"/>
      <c r="C758" s="14"/>
      <c r="D758" s="54"/>
      <c r="E758" s="14"/>
      <c r="F758" s="14"/>
      <c r="G758" s="14"/>
      <c r="H758" s="14"/>
      <c r="I758" s="14"/>
      <c r="J758" s="135"/>
      <c r="K758" s="15"/>
      <c r="L758" s="15"/>
      <c r="M758" s="15"/>
      <c r="N758" s="15"/>
      <c r="O758" s="136"/>
      <c r="P758" s="15"/>
      <c r="Q758" s="15"/>
      <c r="R758" s="15"/>
      <c r="S758" s="15"/>
      <c r="T758" s="15"/>
      <c r="U758" s="137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37"/>
      <c r="AU758" s="137"/>
      <c r="AV758" s="137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53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4"/>
      <c r="CW758" s="14"/>
      <c r="CX758" s="14"/>
      <c r="CY758" s="14"/>
      <c r="CZ758" s="14"/>
      <c r="DA758" s="14"/>
      <c r="DB758" s="14"/>
      <c r="DC758" s="14"/>
      <c r="DD758" s="14"/>
      <c r="DE758" s="14"/>
      <c r="DF758" s="14"/>
      <c r="DG758" s="14"/>
      <c r="DH758" s="134"/>
      <c r="DI758" s="14"/>
    </row>
    <row r="759" spans="2:113" ht="15.75" customHeight="1">
      <c r="B759" s="15"/>
      <c r="C759" s="14"/>
      <c r="D759" s="54"/>
      <c r="E759" s="14"/>
      <c r="F759" s="14"/>
      <c r="G759" s="14"/>
      <c r="H759" s="14"/>
      <c r="I759" s="14"/>
      <c r="J759" s="135"/>
      <c r="K759" s="15"/>
      <c r="L759" s="15"/>
      <c r="M759" s="15"/>
      <c r="N759" s="15"/>
      <c r="O759" s="136"/>
      <c r="P759" s="15"/>
      <c r="Q759" s="15"/>
      <c r="R759" s="15"/>
      <c r="S759" s="15"/>
      <c r="T759" s="15"/>
      <c r="U759" s="137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37"/>
      <c r="AU759" s="137"/>
      <c r="AV759" s="137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53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4"/>
      <c r="CW759" s="14"/>
      <c r="CX759" s="14"/>
      <c r="CY759" s="14"/>
      <c r="CZ759" s="14"/>
      <c r="DA759" s="14"/>
      <c r="DB759" s="14"/>
      <c r="DC759" s="14"/>
      <c r="DD759" s="14"/>
      <c r="DE759" s="14"/>
      <c r="DF759" s="14"/>
      <c r="DG759" s="14"/>
      <c r="DH759" s="134"/>
      <c r="DI759" s="14"/>
    </row>
    <row r="760" spans="2:113" ht="15.75" customHeight="1">
      <c r="B760" s="15"/>
      <c r="C760" s="14"/>
      <c r="D760" s="54"/>
      <c r="E760" s="14"/>
      <c r="F760" s="14"/>
      <c r="G760" s="14"/>
      <c r="H760" s="14"/>
      <c r="I760" s="14"/>
      <c r="J760" s="135"/>
      <c r="K760" s="15"/>
      <c r="L760" s="15"/>
      <c r="M760" s="15"/>
      <c r="N760" s="15"/>
      <c r="O760" s="136"/>
      <c r="P760" s="15"/>
      <c r="Q760" s="15"/>
      <c r="R760" s="15"/>
      <c r="S760" s="15"/>
      <c r="T760" s="15"/>
      <c r="U760" s="137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37"/>
      <c r="AU760" s="137"/>
      <c r="AV760" s="137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53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4"/>
      <c r="CW760" s="14"/>
      <c r="CX760" s="14"/>
      <c r="CY760" s="14"/>
      <c r="CZ760" s="14"/>
      <c r="DA760" s="14"/>
      <c r="DB760" s="14"/>
      <c r="DC760" s="14"/>
      <c r="DD760" s="14"/>
      <c r="DE760" s="14"/>
      <c r="DF760" s="14"/>
      <c r="DG760" s="14"/>
      <c r="DH760" s="134"/>
      <c r="DI760" s="14"/>
    </row>
    <row r="761" spans="2:113" ht="15.75" customHeight="1">
      <c r="B761" s="15"/>
      <c r="C761" s="14"/>
      <c r="D761" s="54"/>
      <c r="E761" s="14"/>
      <c r="F761" s="14"/>
      <c r="G761" s="14"/>
      <c r="H761" s="14"/>
      <c r="I761" s="14"/>
      <c r="J761" s="135"/>
      <c r="K761" s="15"/>
      <c r="L761" s="15"/>
      <c r="M761" s="15"/>
      <c r="N761" s="15"/>
      <c r="O761" s="136"/>
      <c r="P761" s="15"/>
      <c r="Q761" s="15"/>
      <c r="R761" s="15"/>
      <c r="S761" s="15"/>
      <c r="T761" s="15"/>
      <c r="U761" s="137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37"/>
      <c r="AU761" s="137"/>
      <c r="AV761" s="137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53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4"/>
      <c r="CW761" s="14"/>
      <c r="CX761" s="14"/>
      <c r="CY761" s="14"/>
      <c r="CZ761" s="14"/>
      <c r="DA761" s="14"/>
      <c r="DB761" s="14"/>
      <c r="DC761" s="14"/>
      <c r="DD761" s="14"/>
      <c r="DE761" s="14"/>
      <c r="DF761" s="14"/>
      <c r="DG761" s="14"/>
      <c r="DH761" s="134"/>
      <c r="DI761" s="14"/>
    </row>
    <row r="762" spans="2:113" ht="15.75" customHeight="1">
      <c r="B762" s="15"/>
      <c r="C762" s="14"/>
      <c r="D762" s="54"/>
      <c r="E762" s="14"/>
      <c r="F762" s="14"/>
      <c r="G762" s="14"/>
      <c r="H762" s="14"/>
      <c r="I762" s="14"/>
      <c r="J762" s="135"/>
      <c r="K762" s="15"/>
      <c r="L762" s="15"/>
      <c r="M762" s="15"/>
      <c r="N762" s="15"/>
      <c r="O762" s="136"/>
      <c r="P762" s="15"/>
      <c r="Q762" s="15"/>
      <c r="R762" s="15"/>
      <c r="S762" s="15"/>
      <c r="T762" s="15"/>
      <c r="U762" s="137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37"/>
      <c r="AU762" s="137"/>
      <c r="AV762" s="137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53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4"/>
      <c r="CW762" s="14"/>
      <c r="CX762" s="14"/>
      <c r="CY762" s="14"/>
      <c r="CZ762" s="14"/>
      <c r="DA762" s="14"/>
      <c r="DB762" s="14"/>
      <c r="DC762" s="14"/>
      <c r="DD762" s="14"/>
      <c r="DE762" s="14"/>
      <c r="DF762" s="14"/>
      <c r="DG762" s="14"/>
      <c r="DH762" s="134"/>
      <c r="DI762" s="14"/>
    </row>
    <row r="763" spans="2:113" ht="15.75" customHeight="1">
      <c r="B763" s="15"/>
      <c r="C763" s="14"/>
      <c r="D763" s="54"/>
      <c r="E763" s="14"/>
      <c r="F763" s="14"/>
      <c r="G763" s="14"/>
      <c r="H763" s="14"/>
      <c r="I763" s="14"/>
      <c r="J763" s="135"/>
      <c r="K763" s="15"/>
      <c r="L763" s="15"/>
      <c r="M763" s="15"/>
      <c r="N763" s="15"/>
      <c r="O763" s="136"/>
      <c r="P763" s="15"/>
      <c r="Q763" s="15"/>
      <c r="R763" s="15"/>
      <c r="S763" s="15"/>
      <c r="T763" s="15"/>
      <c r="U763" s="137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37"/>
      <c r="AU763" s="137"/>
      <c r="AV763" s="137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53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4"/>
      <c r="CW763" s="14"/>
      <c r="CX763" s="14"/>
      <c r="CY763" s="14"/>
      <c r="CZ763" s="14"/>
      <c r="DA763" s="14"/>
      <c r="DB763" s="14"/>
      <c r="DC763" s="14"/>
      <c r="DD763" s="14"/>
      <c r="DE763" s="14"/>
      <c r="DF763" s="14"/>
      <c r="DG763" s="14"/>
      <c r="DH763" s="134"/>
      <c r="DI763" s="14"/>
    </row>
    <row r="764" spans="2:113" ht="15.75" customHeight="1">
      <c r="B764" s="15"/>
      <c r="C764" s="14"/>
      <c r="D764" s="54"/>
      <c r="E764" s="14"/>
      <c r="F764" s="14"/>
      <c r="G764" s="14"/>
      <c r="H764" s="14"/>
      <c r="I764" s="14"/>
      <c r="J764" s="135"/>
      <c r="K764" s="15"/>
      <c r="L764" s="15"/>
      <c r="M764" s="15"/>
      <c r="N764" s="15"/>
      <c r="O764" s="136"/>
      <c r="P764" s="15"/>
      <c r="Q764" s="15"/>
      <c r="R764" s="15"/>
      <c r="S764" s="15"/>
      <c r="T764" s="15"/>
      <c r="U764" s="137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37"/>
      <c r="AU764" s="137"/>
      <c r="AV764" s="137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53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4"/>
      <c r="CW764" s="14"/>
      <c r="CX764" s="14"/>
      <c r="CY764" s="14"/>
      <c r="CZ764" s="14"/>
      <c r="DA764" s="14"/>
      <c r="DB764" s="14"/>
      <c r="DC764" s="14"/>
      <c r="DD764" s="14"/>
      <c r="DE764" s="14"/>
      <c r="DF764" s="14"/>
      <c r="DG764" s="14"/>
      <c r="DH764" s="134"/>
      <c r="DI764" s="14"/>
    </row>
    <row r="765" spans="2:113" ht="15.75" customHeight="1">
      <c r="B765" s="15"/>
      <c r="C765" s="14"/>
      <c r="D765" s="54"/>
      <c r="E765" s="14"/>
      <c r="F765" s="14"/>
      <c r="G765" s="14"/>
      <c r="H765" s="14"/>
      <c r="I765" s="14"/>
      <c r="J765" s="135"/>
      <c r="K765" s="15"/>
      <c r="L765" s="15"/>
      <c r="M765" s="15"/>
      <c r="N765" s="15"/>
      <c r="O765" s="136"/>
      <c r="P765" s="15"/>
      <c r="Q765" s="15"/>
      <c r="R765" s="15"/>
      <c r="S765" s="15"/>
      <c r="T765" s="15"/>
      <c r="U765" s="137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37"/>
      <c r="AU765" s="137"/>
      <c r="AV765" s="137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53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4"/>
      <c r="CW765" s="14"/>
      <c r="CX765" s="14"/>
      <c r="CY765" s="14"/>
      <c r="CZ765" s="14"/>
      <c r="DA765" s="14"/>
      <c r="DB765" s="14"/>
      <c r="DC765" s="14"/>
      <c r="DD765" s="14"/>
      <c r="DE765" s="14"/>
      <c r="DF765" s="14"/>
      <c r="DG765" s="14"/>
      <c r="DH765" s="134"/>
      <c r="DI765" s="14"/>
    </row>
    <row r="766" spans="2:113" ht="15.75" customHeight="1">
      <c r="B766" s="15"/>
      <c r="C766" s="14"/>
      <c r="D766" s="54"/>
      <c r="E766" s="14"/>
      <c r="F766" s="14"/>
      <c r="G766" s="14"/>
      <c r="H766" s="14"/>
      <c r="I766" s="14"/>
      <c r="J766" s="135"/>
      <c r="K766" s="15"/>
      <c r="L766" s="15"/>
      <c r="M766" s="15"/>
      <c r="N766" s="15"/>
      <c r="O766" s="136"/>
      <c r="P766" s="15"/>
      <c r="Q766" s="15"/>
      <c r="R766" s="15"/>
      <c r="S766" s="15"/>
      <c r="T766" s="15"/>
      <c r="U766" s="137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37"/>
      <c r="AU766" s="137"/>
      <c r="AV766" s="137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53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4"/>
      <c r="CW766" s="14"/>
      <c r="CX766" s="14"/>
      <c r="CY766" s="14"/>
      <c r="CZ766" s="14"/>
      <c r="DA766" s="14"/>
      <c r="DB766" s="14"/>
      <c r="DC766" s="14"/>
      <c r="DD766" s="14"/>
      <c r="DE766" s="14"/>
      <c r="DF766" s="14"/>
      <c r="DG766" s="14"/>
      <c r="DH766" s="134"/>
      <c r="DI766" s="14"/>
    </row>
    <row r="767" spans="2:113" ht="15.75" customHeight="1">
      <c r="B767" s="15"/>
      <c r="C767" s="14"/>
      <c r="D767" s="54"/>
      <c r="E767" s="14"/>
      <c r="F767" s="14"/>
      <c r="G767" s="14"/>
      <c r="H767" s="14"/>
      <c r="I767" s="14"/>
      <c r="J767" s="135"/>
      <c r="K767" s="15"/>
      <c r="L767" s="15"/>
      <c r="M767" s="15"/>
      <c r="N767" s="15"/>
      <c r="O767" s="136"/>
      <c r="P767" s="15"/>
      <c r="Q767" s="15"/>
      <c r="R767" s="15"/>
      <c r="S767" s="15"/>
      <c r="T767" s="15"/>
      <c r="U767" s="137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37"/>
      <c r="AU767" s="137"/>
      <c r="AV767" s="137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53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4"/>
      <c r="CW767" s="14"/>
      <c r="CX767" s="14"/>
      <c r="CY767" s="14"/>
      <c r="CZ767" s="14"/>
      <c r="DA767" s="14"/>
      <c r="DB767" s="14"/>
      <c r="DC767" s="14"/>
      <c r="DD767" s="14"/>
      <c r="DE767" s="14"/>
      <c r="DF767" s="14"/>
      <c r="DG767" s="14"/>
      <c r="DH767" s="134"/>
      <c r="DI767" s="14"/>
    </row>
    <row r="768" spans="2:113" ht="15.75" customHeight="1">
      <c r="B768" s="15"/>
      <c r="C768" s="14"/>
      <c r="D768" s="54"/>
      <c r="E768" s="14"/>
      <c r="F768" s="14"/>
      <c r="G768" s="14"/>
      <c r="H768" s="14"/>
      <c r="I768" s="14"/>
      <c r="J768" s="135"/>
      <c r="K768" s="15"/>
      <c r="L768" s="15"/>
      <c r="M768" s="15"/>
      <c r="N768" s="15"/>
      <c r="O768" s="136"/>
      <c r="P768" s="15"/>
      <c r="Q768" s="15"/>
      <c r="R768" s="15"/>
      <c r="S768" s="15"/>
      <c r="T768" s="15"/>
      <c r="U768" s="137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37"/>
      <c r="AU768" s="137"/>
      <c r="AV768" s="137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53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4"/>
      <c r="CW768" s="14"/>
      <c r="CX768" s="14"/>
      <c r="CY768" s="14"/>
      <c r="CZ768" s="14"/>
      <c r="DA768" s="14"/>
      <c r="DB768" s="14"/>
      <c r="DC768" s="14"/>
      <c r="DD768" s="14"/>
      <c r="DE768" s="14"/>
      <c r="DF768" s="14"/>
      <c r="DG768" s="14"/>
      <c r="DH768" s="134"/>
      <c r="DI768" s="14"/>
    </row>
    <row r="769" spans="2:113" ht="15.75" customHeight="1">
      <c r="B769" s="15"/>
      <c r="C769" s="14"/>
      <c r="D769" s="54"/>
      <c r="E769" s="14"/>
      <c r="F769" s="14"/>
      <c r="G769" s="14"/>
      <c r="H769" s="14"/>
      <c r="I769" s="14"/>
      <c r="J769" s="135"/>
      <c r="K769" s="15"/>
      <c r="L769" s="15"/>
      <c r="M769" s="15"/>
      <c r="N769" s="15"/>
      <c r="O769" s="136"/>
      <c r="P769" s="15"/>
      <c r="Q769" s="15"/>
      <c r="R769" s="15"/>
      <c r="S769" s="15"/>
      <c r="T769" s="15"/>
      <c r="U769" s="137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37"/>
      <c r="AU769" s="137"/>
      <c r="AV769" s="137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53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4"/>
      <c r="CW769" s="14"/>
      <c r="CX769" s="14"/>
      <c r="CY769" s="14"/>
      <c r="CZ769" s="14"/>
      <c r="DA769" s="14"/>
      <c r="DB769" s="14"/>
      <c r="DC769" s="14"/>
      <c r="DD769" s="14"/>
      <c r="DE769" s="14"/>
      <c r="DF769" s="14"/>
      <c r="DG769" s="14"/>
      <c r="DH769" s="134"/>
      <c r="DI769" s="14"/>
    </row>
    <row r="770" spans="2:113" ht="15.75" customHeight="1">
      <c r="B770" s="15"/>
      <c r="C770" s="14"/>
      <c r="D770" s="54"/>
      <c r="E770" s="14"/>
      <c r="F770" s="14"/>
      <c r="G770" s="14"/>
      <c r="H770" s="14"/>
      <c r="I770" s="14"/>
      <c r="J770" s="135"/>
      <c r="K770" s="15"/>
      <c r="L770" s="15"/>
      <c r="M770" s="15"/>
      <c r="N770" s="15"/>
      <c r="O770" s="136"/>
      <c r="P770" s="15"/>
      <c r="Q770" s="15"/>
      <c r="R770" s="15"/>
      <c r="S770" s="15"/>
      <c r="T770" s="15"/>
      <c r="U770" s="137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37"/>
      <c r="AU770" s="137"/>
      <c r="AV770" s="137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53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4"/>
      <c r="CW770" s="14"/>
      <c r="CX770" s="14"/>
      <c r="CY770" s="14"/>
      <c r="CZ770" s="14"/>
      <c r="DA770" s="14"/>
      <c r="DB770" s="14"/>
      <c r="DC770" s="14"/>
      <c r="DD770" s="14"/>
      <c r="DE770" s="14"/>
      <c r="DF770" s="14"/>
      <c r="DG770" s="14"/>
      <c r="DH770" s="134"/>
      <c r="DI770" s="14"/>
    </row>
    <row r="771" spans="2:113" ht="15.75" customHeight="1">
      <c r="B771" s="15"/>
      <c r="C771" s="14"/>
      <c r="D771" s="54"/>
      <c r="E771" s="14"/>
      <c r="F771" s="14"/>
      <c r="G771" s="14"/>
      <c r="H771" s="14"/>
      <c r="I771" s="14"/>
      <c r="J771" s="135"/>
      <c r="K771" s="15"/>
      <c r="L771" s="15"/>
      <c r="M771" s="15"/>
      <c r="N771" s="15"/>
      <c r="O771" s="136"/>
      <c r="P771" s="15"/>
      <c r="Q771" s="15"/>
      <c r="R771" s="15"/>
      <c r="S771" s="15"/>
      <c r="T771" s="15"/>
      <c r="U771" s="137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37"/>
      <c r="AU771" s="137"/>
      <c r="AV771" s="137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53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4"/>
      <c r="CW771" s="14"/>
      <c r="CX771" s="14"/>
      <c r="CY771" s="14"/>
      <c r="CZ771" s="14"/>
      <c r="DA771" s="14"/>
      <c r="DB771" s="14"/>
      <c r="DC771" s="14"/>
      <c r="DD771" s="14"/>
      <c r="DE771" s="14"/>
      <c r="DF771" s="14"/>
      <c r="DG771" s="14"/>
      <c r="DH771" s="134"/>
      <c r="DI771" s="14"/>
    </row>
    <row r="772" spans="2:113" ht="15.75" customHeight="1">
      <c r="B772" s="15"/>
      <c r="C772" s="14"/>
      <c r="D772" s="54"/>
      <c r="E772" s="14"/>
      <c r="F772" s="14"/>
      <c r="G772" s="14"/>
      <c r="H772" s="14"/>
      <c r="I772" s="14"/>
      <c r="J772" s="135"/>
      <c r="K772" s="15"/>
      <c r="L772" s="15"/>
      <c r="M772" s="15"/>
      <c r="N772" s="15"/>
      <c r="O772" s="136"/>
      <c r="P772" s="15"/>
      <c r="Q772" s="15"/>
      <c r="R772" s="15"/>
      <c r="S772" s="15"/>
      <c r="T772" s="15"/>
      <c r="U772" s="137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37"/>
      <c r="AU772" s="137"/>
      <c r="AV772" s="137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53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4"/>
      <c r="CW772" s="14"/>
      <c r="CX772" s="14"/>
      <c r="CY772" s="14"/>
      <c r="CZ772" s="14"/>
      <c r="DA772" s="14"/>
      <c r="DB772" s="14"/>
      <c r="DC772" s="14"/>
      <c r="DD772" s="14"/>
      <c r="DE772" s="14"/>
      <c r="DF772" s="14"/>
      <c r="DG772" s="14"/>
      <c r="DH772" s="134"/>
      <c r="DI772" s="14"/>
    </row>
    <row r="773" spans="2:113" ht="15.75" customHeight="1">
      <c r="B773" s="15"/>
      <c r="C773" s="14"/>
      <c r="D773" s="54"/>
      <c r="E773" s="14"/>
      <c r="F773" s="14"/>
      <c r="G773" s="14"/>
      <c r="H773" s="14"/>
      <c r="I773" s="14"/>
      <c r="J773" s="135"/>
      <c r="K773" s="15"/>
      <c r="L773" s="15"/>
      <c r="M773" s="15"/>
      <c r="N773" s="15"/>
      <c r="O773" s="136"/>
      <c r="P773" s="15"/>
      <c r="Q773" s="15"/>
      <c r="R773" s="15"/>
      <c r="S773" s="15"/>
      <c r="T773" s="15"/>
      <c r="U773" s="137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37"/>
      <c r="AU773" s="137"/>
      <c r="AV773" s="137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53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4"/>
      <c r="CW773" s="14"/>
      <c r="CX773" s="14"/>
      <c r="CY773" s="14"/>
      <c r="CZ773" s="14"/>
      <c r="DA773" s="14"/>
      <c r="DB773" s="14"/>
      <c r="DC773" s="14"/>
      <c r="DD773" s="14"/>
      <c r="DE773" s="14"/>
      <c r="DF773" s="14"/>
      <c r="DG773" s="14"/>
      <c r="DH773" s="134"/>
      <c r="DI773" s="14"/>
    </row>
    <row r="774" spans="2:113" ht="15.75" customHeight="1">
      <c r="B774" s="15"/>
      <c r="C774" s="14"/>
      <c r="D774" s="54"/>
      <c r="E774" s="14"/>
      <c r="F774" s="14"/>
      <c r="G774" s="14"/>
      <c r="H774" s="14"/>
      <c r="I774" s="14"/>
      <c r="J774" s="135"/>
      <c r="K774" s="15"/>
      <c r="L774" s="15"/>
      <c r="M774" s="15"/>
      <c r="N774" s="15"/>
      <c r="O774" s="136"/>
      <c r="P774" s="15"/>
      <c r="Q774" s="15"/>
      <c r="R774" s="15"/>
      <c r="S774" s="15"/>
      <c r="T774" s="15"/>
      <c r="U774" s="137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37"/>
      <c r="AU774" s="137"/>
      <c r="AV774" s="137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53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4"/>
      <c r="CW774" s="14"/>
      <c r="CX774" s="14"/>
      <c r="CY774" s="14"/>
      <c r="CZ774" s="14"/>
      <c r="DA774" s="14"/>
      <c r="DB774" s="14"/>
      <c r="DC774" s="14"/>
      <c r="DD774" s="14"/>
      <c r="DE774" s="14"/>
      <c r="DF774" s="14"/>
      <c r="DG774" s="14"/>
      <c r="DH774" s="134"/>
      <c r="DI774" s="14"/>
    </row>
    <row r="775" spans="2:113" ht="15.75" customHeight="1">
      <c r="B775" s="15"/>
      <c r="C775" s="14"/>
      <c r="D775" s="54"/>
      <c r="E775" s="14"/>
      <c r="F775" s="14"/>
      <c r="G775" s="14"/>
      <c r="H775" s="14"/>
      <c r="I775" s="14"/>
      <c r="J775" s="135"/>
      <c r="K775" s="15"/>
      <c r="L775" s="15"/>
      <c r="M775" s="15"/>
      <c r="N775" s="15"/>
      <c r="O775" s="136"/>
      <c r="P775" s="15"/>
      <c r="Q775" s="15"/>
      <c r="R775" s="15"/>
      <c r="S775" s="15"/>
      <c r="T775" s="15"/>
      <c r="U775" s="137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37"/>
      <c r="AU775" s="137"/>
      <c r="AV775" s="137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53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4"/>
      <c r="CW775" s="14"/>
      <c r="CX775" s="14"/>
      <c r="CY775" s="14"/>
      <c r="CZ775" s="14"/>
      <c r="DA775" s="14"/>
      <c r="DB775" s="14"/>
      <c r="DC775" s="14"/>
      <c r="DD775" s="14"/>
      <c r="DE775" s="14"/>
      <c r="DF775" s="14"/>
      <c r="DG775" s="14"/>
      <c r="DH775" s="134"/>
      <c r="DI775" s="14"/>
    </row>
    <row r="776" spans="2:113" ht="15.75" customHeight="1">
      <c r="B776" s="15"/>
      <c r="C776" s="14"/>
      <c r="D776" s="54"/>
      <c r="E776" s="14"/>
      <c r="F776" s="14"/>
      <c r="G776" s="14"/>
      <c r="H776" s="14"/>
      <c r="I776" s="14"/>
      <c r="J776" s="135"/>
      <c r="K776" s="15"/>
      <c r="L776" s="15"/>
      <c r="M776" s="15"/>
      <c r="N776" s="15"/>
      <c r="O776" s="136"/>
      <c r="P776" s="15"/>
      <c r="Q776" s="15"/>
      <c r="R776" s="15"/>
      <c r="S776" s="15"/>
      <c r="T776" s="15"/>
      <c r="U776" s="137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37"/>
      <c r="AU776" s="137"/>
      <c r="AV776" s="137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53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4"/>
      <c r="CW776" s="14"/>
      <c r="CX776" s="14"/>
      <c r="CY776" s="14"/>
      <c r="CZ776" s="14"/>
      <c r="DA776" s="14"/>
      <c r="DB776" s="14"/>
      <c r="DC776" s="14"/>
      <c r="DD776" s="14"/>
      <c r="DE776" s="14"/>
      <c r="DF776" s="14"/>
      <c r="DG776" s="14"/>
      <c r="DH776" s="134"/>
      <c r="DI776" s="14"/>
    </row>
    <row r="777" spans="2:113" ht="15.75" customHeight="1">
      <c r="B777" s="15"/>
      <c r="C777" s="14"/>
      <c r="D777" s="54"/>
      <c r="E777" s="14"/>
      <c r="F777" s="14"/>
      <c r="G777" s="14"/>
      <c r="H777" s="14"/>
      <c r="I777" s="14"/>
      <c r="J777" s="135"/>
      <c r="K777" s="15"/>
      <c r="L777" s="15"/>
      <c r="M777" s="15"/>
      <c r="N777" s="15"/>
      <c r="O777" s="136"/>
      <c r="P777" s="15"/>
      <c r="Q777" s="15"/>
      <c r="R777" s="15"/>
      <c r="S777" s="15"/>
      <c r="T777" s="15"/>
      <c r="U777" s="137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37"/>
      <c r="AU777" s="137"/>
      <c r="AV777" s="137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53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4"/>
      <c r="CW777" s="14"/>
      <c r="CX777" s="14"/>
      <c r="CY777" s="14"/>
      <c r="CZ777" s="14"/>
      <c r="DA777" s="14"/>
      <c r="DB777" s="14"/>
      <c r="DC777" s="14"/>
      <c r="DD777" s="14"/>
      <c r="DE777" s="14"/>
      <c r="DF777" s="14"/>
      <c r="DG777" s="14"/>
      <c r="DH777" s="134"/>
      <c r="DI777" s="14"/>
    </row>
    <row r="778" spans="2:113" ht="15.75" customHeight="1">
      <c r="B778" s="15"/>
      <c r="C778" s="14"/>
      <c r="D778" s="54"/>
      <c r="E778" s="14"/>
      <c r="F778" s="14"/>
      <c r="G778" s="14"/>
      <c r="H778" s="14"/>
      <c r="I778" s="14"/>
      <c r="J778" s="135"/>
      <c r="K778" s="15"/>
      <c r="L778" s="15"/>
      <c r="M778" s="15"/>
      <c r="N778" s="15"/>
      <c r="O778" s="136"/>
      <c r="P778" s="15"/>
      <c r="Q778" s="15"/>
      <c r="R778" s="15"/>
      <c r="S778" s="15"/>
      <c r="T778" s="15"/>
      <c r="U778" s="137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37"/>
      <c r="AU778" s="137"/>
      <c r="AV778" s="137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53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4"/>
      <c r="CW778" s="14"/>
      <c r="CX778" s="14"/>
      <c r="CY778" s="14"/>
      <c r="CZ778" s="14"/>
      <c r="DA778" s="14"/>
      <c r="DB778" s="14"/>
      <c r="DC778" s="14"/>
      <c r="DD778" s="14"/>
      <c r="DE778" s="14"/>
      <c r="DF778" s="14"/>
      <c r="DG778" s="14"/>
      <c r="DH778" s="134"/>
      <c r="DI778" s="14"/>
    </row>
    <row r="779" spans="2:113" ht="15.75" customHeight="1">
      <c r="B779" s="15"/>
      <c r="C779" s="14"/>
      <c r="D779" s="54"/>
      <c r="E779" s="14"/>
      <c r="F779" s="14"/>
      <c r="G779" s="14"/>
      <c r="H779" s="14"/>
      <c r="I779" s="14"/>
      <c r="J779" s="135"/>
      <c r="K779" s="15"/>
      <c r="L779" s="15"/>
      <c r="M779" s="15"/>
      <c r="N779" s="15"/>
      <c r="O779" s="136"/>
      <c r="P779" s="15"/>
      <c r="Q779" s="15"/>
      <c r="R779" s="15"/>
      <c r="S779" s="15"/>
      <c r="T779" s="15"/>
      <c r="U779" s="137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37"/>
      <c r="AU779" s="137"/>
      <c r="AV779" s="137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53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4"/>
      <c r="CW779" s="14"/>
      <c r="CX779" s="14"/>
      <c r="CY779" s="14"/>
      <c r="CZ779" s="14"/>
      <c r="DA779" s="14"/>
      <c r="DB779" s="14"/>
      <c r="DC779" s="14"/>
      <c r="DD779" s="14"/>
      <c r="DE779" s="14"/>
      <c r="DF779" s="14"/>
      <c r="DG779" s="14"/>
      <c r="DH779" s="134"/>
      <c r="DI779" s="14"/>
    </row>
    <row r="780" spans="2:113" ht="15.75" customHeight="1">
      <c r="B780" s="15"/>
      <c r="C780" s="14"/>
      <c r="D780" s="54"/>
      <c r="E780" s="14"/>
      <c r="F780" s="14"/>
      <c r="G780" s="14"/>
      <c r="H780" s="14"/>
      <c r="I780" s="14"/>
      <c r="J780" s="135"/>
      <c r="K780" s="15"/>
      <c r="L780" s="15"/>
      <c r="M780" s="15"/>
      <c r="N780" s="15"/>
      <c r="O780" s="136"/>
      <c r="P780" s="15"/>
      <c r="Q780" s="15"/>
      <c r="R780" s="15"/>
      <c r="S780" s="15"/>
      <c r="T780" s="15"/>
      <c r="U780" s="137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37"/>
      <c r="AU780" s="137"/>
      <c r="AV780" s="137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53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4"/>
      <c r="CW780" s="14"/>
      <c r="CX780" s="14"/>
      <c r="CY780" s="14"/>
      <c r="CZ780" s="14"/>
      <c r="DA780" s="14"/>
      <c r="DB780" s="14"/>
      <c r="DC780" s="14"/>
      <c r="DD780" s="14"/>
      <c r="DE780" s="14"/>
      <c r="DF780" s="14"/>
      <c r="DG780" s="14"/>
      <c r="DH780" s="134"/>
      <c r="DI780" s="14"/>
    </row>
    <row r="781" spans="2:113" ht="15.75" customHeight="1">
      <c r="B781" s="15"/>
      <c r="C781" s="14"/>
      <c r="D781" s="54"/>
      <c r="E781" s="14"/>
      <c r="F781" s="14"/>
      <c r="G781" s="14"/>
      <c r="H781" s="14"/>
      <c r="I781" s="14"/>
      <c r="J781" s="135"/>
      <c r="K781" s="15"/>
      <c r="L781" s="15"/>
      <c r="M781" s="15"/>
      <c r="N781" s="15"/>
      <c r="O781" s="136"/>
      <c r="P781" s="15"/>
      <c r="Q781" s="15"/>
      <c r="R781" s="15"/>
      <c r="S781" s="15"/>
      <c r="T781" s="15"/>
      <c r="U781" s="137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37"/>
      <c r="AU781" s="137"/>
      <c r="AV781" s="137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53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4"/>
      <c r="CW781" s="14"/>
      <c r="CX781" s="14"/>
      <c r="CY781" s="14"/>
      <c r="CZ781" s="14"/>
      <c r="DA781" s="14"/>
      <c r="DB781" s="14"/>
      <c r="DC781" s="14"/>
      <c r="DD781" s="14"/>
      <c r="DE781" s="14"/>
      <c r="DF781" s="14"/>
      <c r="DG781" s="14"/>
      <c r="DH781" s="134"/>
      <c r="DI781" s="14"/>
    </row>
    <row r="782" spans="2:113" ht="15.75" customHeight="1">
      <c r="B782" s="15"/>
      <c r="C782" s="14"/>
      <c r="D782" s="54"/>
      <c r="E782" s="14"/>
      <c r="F782" s="14"/>
      <c r="G782" s="14"/>
      <c r="H782" s="14"/>
      <c r="I782" s="14"/>
      <c r="J782" s="135"/>
      <c r="K782" s="15"/>
      <c r="L782" s="15"/>
      <c r="M782" s="15"/>
      <c r="N782" s="15"/>
      <c r="O782" s="136"/>
      <c r="P782" s="15"/>
      <c r="Q782" s="15"/>
      <c r="R782" s="15"/>
      <c r="S782" s="15"/>
      <c r="T782" s="15"/>
      <c r="U782" s="137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37"/>
      <c r="AU782" s="137"/>
      <c r="AV782" s="137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53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4"/>
      <c r="CW782" s="14"/>
      <c r="CX782" s="14"/>
      <c r="CY782" s="14"/>
      <c r="CZ782" s="14"/>
      <c r="DA782" s="14"/>
      <c r="DB782" s="14"/>
      <c r="DC782" s="14"/>
      <c r="DD782" s="14"/>
      <c r="DE782" s="14"/>
      <c r="DF782" s="14"/>
      <c r="DG782" s="14"/>
      <c r="DH782" s="134"/>
      <c r="DI782" s="14"/>
    </row>
    <row r="783" spans="2:113" ht="15.75" customHeight="1">
      <c r="B783" s="15"/>
      <c r="C783" s="14"/>
      <c r="D783" s="54"/>
      <c r="E783" s="14"/>
      <c r="F783" s="14"/>
      <c r="G783" s="14"/>
      <c r="H783" s="14"/>
      <c r="I783" s="14"/>
      <c r="J783" s="135"/>
      <c r="K783" s="15"/>
      <c r="L783" s="15"/>
      <c r="M783" s="15"/>
      <c r="N783" s="15"/>
      <c r="O783" s="136"/>
      <c r="P783" s="15"/>
      <c r="Q783" s="15"/>
      <c r="R783" s="15"/>
      <c r="S783" s="15"/>
      <c r="T783" s="15"/>
      <c r="U783" s="137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37"/>
      <c r="AU783" s="137"/>
      <c r="AV783" s="137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53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4"/>
      <c r="CW783" s="14"/>
      <c r="CX783" s="14"/>
      <c r="CY783" s="14"/>
      <c r="CZ783" s="14"/>
      <c r="DA783" s="14"/>
      <c r="DB783" s="14"/>
      <c r="DC783" s="14"/>
      <c r="DD783" s="14"/>
      <c r="DE783" s="14"/>
      <c r="DF783" s="14"/>
      <c r="DG783" s="14"/>
      <c r="DH783" s="134"/>
      <c r="DI783" s="14"/>
    </row>
    <row r="784" spans="2:113" ht="15.75" customHeight="1">
      <c r="B784" s="15"/>
      <c r="C784" s="14"/>
      <c r="D784" s="54"/>
      <c r="E784" s="14"/>
      <c r="F784" s="14"/>
      <c r="G784" s="14"/>
      <c r="H784" s="14"/>
      <c r="I784" s="14"/>
      <c r="J784" s="135"/>
      <c r="K784" s="15"/>
      <c r="L784" s="15"/>
      <c r="M784" s="15"/>
      <c r="N784" s="15"/>
      <c r="O784" s="136"/>
      <c r="P784" s="15"/>
      <c r="Q784" s="15"/>
      <c r="R784" s="15"/>
      <c r="S784" s="15"/>
      <c r="T784" s="15"/>
      <c r="U784" s="137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37"/>
      <c r="AU784" s="137"/>
      <c r="AV784" s="137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53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4"/>
      <c r="CW784" s="14"/>
      <c r="CX784" s="14"/>
      <c r="CY784" s="14"/>
      <c r="CZ784" s="14"/>
      <c r="DA784" s="14"/>
      <c r="DB784" s="14"/>
      <c r="DC784" s="14"/>
      <c r="DD784" s="14"/>
      <c r="DE784" s="14"/>
      <c r="DF784" s="14"/>
      <c r="DG784" s="14"/>
      <c r="DH784" s="134"/>
      <c r="DI784" s="14"/>
    </row>
    <row r="785" spans="2:113" ht="15.75" customHeight="1">
      <c r="B785" s="15"/>
      <c r="C785" s="14"/>
      <c r="D785" s="54"/>
      <c r="E785" s="14"/>
      <c r="F785" s="14"/>
      <c r="G785" s="14"/>
      <c r="H785" s="14"/>
      <c r="I785" s="14"/>
      <c r="J785" s="135"/>
      <c r="K785" s="15"/>
      <c r="L785" s="15"/>
      <c r="M785" s="15"/>
      <c r="N785" s="15"/>
      <c r="O785" s="136"/>
      <c r="P785" s="15"/>
      <c r="Q785" s="15"/>
      <c r="R785" s="15"/>
      <c r="S785" s="15"/>
      <c r="T785" s="15"/>
      <c r="U785" s="137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37"/>
      <c r="AU785" s="137"/>
      <c r="AV785" s="137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53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4"/>
      <c r="CW785" s="14"/>
      <c r="CX785" s="14"/>
      <c r="CY785" s="14"/>
      <c r="CZ785" s="14"/>
      <c r="DA785" s="14"/>
      <c r="DB785" s="14"/>
      <c r="DC785" s="14"/>
      <c r="DD785" s="14"/>
      <c r="DE785" s="14"/>
      <c r="DF785" s="14"/>
      <c r="DG785" s="14"/>
      <c r="DH785" s="134"/>
      <c r="DI785" s="14"/>
    </row>
    <row r="786" spans="2:113" ht="15.75" customHeight="1">
      <c r="B786" s="15"/>
      <c r="C786" s="14"/>
      <c r="D786" s="54"/>
      <c r="E786" s="14"/>
      <c r="F786" s="14"/>
      <c r="G786" s="14"/>
      <c r="H786" s="14"/>
      <c r="I786" s="14"/>
      <c r="J786" s="135"/>
      <c r="K786" s="15"/>
      <c r="L786" s="15"/>
      <c r="M786" s="15"/>
      <c r="N786" s="15"/>
      <c r="O786" s="136"/>
      <c r="P786" s="15"/>
      <c r="Q786" s="15"/>
      <c r="R786" s="15"/>
      <c r="S786" s="15"/>
      <c r="T786" s="15"/>
      <c r="U786" s="137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37"/>
      <c r="AU786" s="137"/>
      <c r="AV786" s="137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53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4"/>
      <c r="CW786" s="14"/>
      <c r="CX786" s="14"/>
      <c r="CY786" s="14"/>
      <c r="CZ786" s="14"/>
      <c r="DA786" s="14"/>
      <c r="DB786" s="14"/>
      <c r="DC786" s="14"/>
      <c r="DD786" s="14"/>
      <c r="DE786" s="14"/>
      <c r="DF786" s="14"/>
      <c r="DG786" s="14"/>
      <c r="DH786" s="134"/>
      <c r="DI786" s="14"/>
    </row>
    <row r="787" spans="2:113" ht="15.75" customHeight="1">
      <c r="B787" s="15"/>
      <c r="C787" s="14"/>
      <c r="D787" s="54"/>
      <c r="E787" s="14"/>
      <c r="F787" s="14"/>
      <c r="G787" s="14"/>
      <c r="H787" s="14"/>
      <c r="I787" s="14"/>
      <c r="J787" s="135"/>
      <c r="K787" s="15"/>
      <c r="L787" s="15"/>
      <c r="M787" s="15"/>
      <c r="N787" s="15"/>
      <c r="O787" s="136"/>
      <c r="P787" s="15"/>
      <c r="Q787" s="15"/>
      <c r="R787" s="15"/>
      <c r="S787" s="15"/>
      <c r="T787" s="15"/>
      <c r="U787" s="137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37"/>
      <c r="AU787" s="137"/>
      <c r="AV787" s="137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53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4"/>
      <c r="CW787" s="14"/>
      <c r="CX787" s="14"/>
      <c r="CY787" s="14"/>
      <c r="CZ787" s="14"/>
      <c r="DA787" s="14"/>
      <c r="DB787" s="14"/>
      <c r="DC787" s="14"/>
      <c r="DD787" s="14"/>
      <c r="DE787" s="14"/>
      <c r="DF787" s="14"/>
      <c r="DG787" s="14"/>
      <c r="DH787" s="134"/>
      <c r="DI787" s="14"/>
    </row>
    <row r="788" spans="2:113" ht="15.75" customHeight="1">
      <c r="B788" s="15"/>
      <c r="C788" s="14"/>
      <c r="D788" s="54"/>
      <c r="E788" s="14"/>
      <c r="F788" s="14"/>
      <c r="G788" s="14"/>
      <c r="H788" s="14"/>
      <c r="I788" s="14"/>
      <c r="J788" s="135"/>
      <c r="K788" s="15"/>
      <c r="L788" s="15"/>
      <c r="M788" s="15"/>
      <c r="N788" s="15"/>
      <c r="O788" s="136"/>
      <c r="P788" s="15"/>
      <c r="Q788" s="15"/>
      <c r="R788" s="15"/>
      <c r="S788" s="15"/>
      <c r="T788" s="15"/>
      <c r="U788" s="137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37"/>
      <c r="AU788" s="137"/>
      <c r="AV788" s="137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53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4"/>
      <c r="CW788" s="14"/>
      <c r="CX788" s="14"/>
      <c r="CY788" s="14"/>
      <c r="CZ788" s="14"/>
      <c r="DA788" s="14"/>
      <c r="DB788" s="14"/>
      <c r="DC788" s="14"/>
      <c r="DD788" s="14"/>
      <c r="DE788" s="14"/>
      <c r="DF788" s="14"/>
      <c r="DG788" s="14"/>
      <c r="DH788" s="134"/>
      <c r="DI788" s="14"/>
    </row>
    <row r="789" spans="2:113" ht="15.75" customHeight="1">
      <c r="B789" s="15"/>
      <c r="C789" s="14"/>
      <c r="D789" s="54"/>
      <c r="E789" s="14"/>
      <c r="F789" s="14"/>
      <c r="G789" s="14"/>
      <c r="H789" s="14"/>
      <c r="I789" s="14"/>
      <c r="J789" s="135"/>
      <c r="K789" s="15"/>
      <c r="L789" s="15"/>
      <c r="M789" s="15"/>
      <c r="N789" s="15"/>
      <c r="O789" s="136"/>
      <c r="P789" s="15"/>
      <c r="Q789" s="15"/>
      <c r="R789" s="15"/>
      <c r="S789" s="15"/>
      <c r="T789" s="15"/>
      <c r="U789" s="137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37"/>
      <c r="AU789" s="137"/>
      <c r="AV789" s="137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53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4"/>
      <c r="CW789" s="14"/>
      <c r="CX789" s="14"/>
      <c r="CY789" s="14"/>
      <c r="CZ789" s="14"/>
      <c r="DA789" s="14"/>
      <c r="DB789" s="14"/>
      <c r="DC789" s="14"/>
      <c r="DD789" s="14"/>
      <c r="DE789" s="14"/>
      <c r="DF789" s="14"/>
      <c r="DG789" s="14"/>
      <c r="DH789" s="134"/>
      <c r="DI789" s="14"/>
    </row>
    <row r="790" spans="2:113" ht="15.75" customHeight="1">
      <c r="B790" s="15"/>
      <c r="C790" s="14"/>
      <c r="D790" s="54"/>
      <c r="E790" s="14"/>
      <c r="F790" s="14"/>
      <c r="G790" s="14"/>
      <c r="H790" s="14"/>
      <c r="I790" s="14"/>
      <c r="J790" s="135"/>
      <c r="K790" s="15"/>
      <c r="L790" s="15"/>
      <c r="M790" s="15"/>
      <c r="N790" s="15"/>
      <c r="O790" s="136"/>
      <c r="P790" s="15"/>
      <c r="Q790" s="15"/>
      <c r="R790" s="15"/>
      <c r="S790" s="15"/>
      <c r="T790" s="15"/>
      <c r="U790" s="137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37"/>
      <c r="AU790" s="137"/>
      <c r="AV790" s="137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53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4"/>
      <c r="CW790" s="14"/>
      <c r="CX790" s="14"/>
      <c r="CY790" s="14"/>
      <c r="CZ790" s="14"/>
      <c r="DA790" s="14"/>
      <c r="DB790" s="14"/>
      <c r="DC790" s="14"/>
      <c r="DD790" s="14"/>
      <c r="DE790" s="14"/>
      <c r="DF790" s="14"/>
      <c r="DG790" s="14"/>
      <c r="DH790" s="134"/>
      <c r="DI790" s="14"/>
    </row>
    <row r="791" spans="2:113" ht="15.75" customHeight="1">
      <c r="B791" s="15"/>
      <c r="C791" s="14"/>
      <c r="D791" s="54"/>
      <c r="E791" s="14"/>
      <c r="F791" s="14"/>
      <c r="G791" s="14"/>
      <c r="H791" s="14"/>
      <c r="I791" s="14"/>
      <c r="J791" s="135"/>
      <c r="K791" s="15"/>
      <c r="L791" s="15"/>
      <c r="M791" s="15"/>
      <c r="N791" s="15"/>
      <c r="O791" s="136"/>
      <c r="P791" s="15"/>
      <c r="Q791" s="15"/>
      <c r="R791" s="15"/>
      <c r="S791" s="15"/>
      <c r="T791" s="15"/>
      <c r="U791" s="137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37"/>
      <c r="AU791" s="137"/>
      <c r="AV791" s="137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53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4"/>
      <c r="CW791" s="14"/>
      <c r="CX791" s="14"/>
      <c r="CY791" s="14"/>
      <c r="CZ791" s="14"/>
      <c r="DA791" s="14"/>
      <c r="DB791" s="14"/>
      <c r="DC791" s="14"/>
      <c r="DD791" s="14"/>
      <c r="DE791" s="14"/>
      <c r="DF791" s="14"/>
      <c r="DG791" s="14"/>
      <c r="DH791" s="134"/>
      <c r="DI791" s="14"/>
    </row>
    <row r="792" spans="2:113" ht="15.75" customHeight="1">
      <c r="B792" s="15"/>
      <c r="C792" s="14"/>
      <c r="D792" s="54"/>
      <c r="E792" s="14"/>
      <c r="F792" s="14"/>
      <c r="G792" s="14"/>
      <c r="H792" s="14"/>
      <c r="I792" s="14"/>
      <c r="J792" s="135"/>
      <c r="K792" s="15"/>
      <c r="L792" s="15"/>
      <c r="M792" s="15"/>
      <c r="N792" s="15"/>
      <c r="O792" s="136"/>
      <c r="P792" s="15"/>
      <c r="Q792" s="15"/>
      <c r="R792" s="15"/>
      <c r="S792" s="15"/>
      <c r="T792" s="15"/>
      <c r="U792" s="137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37"/>
      <c r="AU792" s="137"/>
      <c r="AV792" s="137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53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4"/>
      <c r="CW792" s="14"/>
      <c r="CX792" s="14"/>
      <c r="CY792" s="14"/>
      <c r="CZ792" s="14"/>
      <c r="DA792" s="14"/>
      <c r="DB792" s="14"/>
      <c r="DC792" s="14"/>
      <c r="DD792" s="14"/>
      <c r="DE792" s="14"/>
      <c r="DF792" s="14"/>
      <c r="DG792" s="14"/>
      <c r="DH792" s="134"/>
      <c r="DI792" s="14"/>
    </row>
    <row r="793" spans="2:113" ht="15.75" customHeight="1">
      <c r="B793" s="15"/>
      <c r="C793" s="14"/>
      <c r="D793" s="54"/>
      <c r="E793" s="14"/>
      <c r="F793" s="14"/>
      <c r="G793" s="14"/>
      <c r="H793" s="14"/>
      <c r="I793" s="14"/>
      <c r="J793" s="135"/>
      <c r="K793" s="15"/>
      <c r="L793" s="15"/>
      <c r="M793" s="15"/>
      <c r="N793" s="15"/>
      <c r="O793" s="136"/>
      <c r="P793" s="15"/>
      <c r="Q793" s="15"/>
      <c r="R793" s="15"/>
      <c r="S793" s="15"/>
      <c r="T793" s="15"/>
      <c r="U793" s="137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37"/>
      <c r="AU793" s="137"/>
      <c r="AV793" s="137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53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4"/>
      <c r="CW793" s="14"/>
      <c r="CX793" s="14"/>
      <c r="CY793" s="14"/>
      <c r="CZ793" s="14"/>
      <c r="DA793" s="14"/>
      <c r="DB793" s="14"/>
      <c r="DC793" s="14"/>
      <c r="DD793" s="14"/>
      <c r="DE793" s="14"/>
      <c r="DF793" s="14"/>
      <c r="DG793" s="14"/>
      <c r="DH793" s="134"/>
      <c r="DI793" s="14"/>
    </row>
    <row r="794" spans="2:113" ht="15.75" customHeight="1">
      <c r="B794" s="15"/>
      <c r="C794" s="14"/>
      <c r="D794" s="54"/>
      <c r="E794" s="14"/>
      <c r="F794" s="14"/>
      <c r="G794" s="14"/>
      <c r="H794" s="14"/>
      <c r="I794" s="14"/>
      <c r="J794" s="135"/>
      <c r="K794" s="15"/>
      <c r="L794" s="15"/>
      <c r="M794" s="15"/>
      <c r="N794" s="15"/>
      <c r="O794" s="136"/>
      <c r="P794" s="15"/>
      <c r="Q794" s="15"/>
      <c r="R794" s="15"/>
      <c r="S794" s="15"/>
      <c r="T794" s="15"/>
      <c r="U794" s="137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37"/>
      <c r="AU794" s="137"/>
      <c r="AV794" s="137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53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4"/>
      <c r="CW794" s="14"/>
      <c r="CX794" s="14"/>
      <c r="CY794" s="14"/>
      <c r="CZ794" s="14"/>
      <c r="DA794" s="14"/>
      <c r="DB794" s="14"/>
      <c r="DC794" s="14"/>
      <c r="DD794" s="14"/>
      <c r="DE794" s="14"/>
      <c r="DF794" s="14"/>
      <c r="DG794" s="14"/>
      <c r="DH794" s="134"/>
      <c r="DI794" s="14"/>
    </row>
    <row r="795" spans="2:113" ht="15.75" customHeight="1">
      <c r="B795" s="15"/>
      <c r="C795" s="14"/>
      <c r="D795" s="54"/>
      <c r="E795" s="14"/>
      <c r="F795" s="14"/>
      <c r="G795" s="14"/>
      <c r="H795" s="14"/>
      <c r="I795" s="14"/>
      <c r="J795" s="135"/>
      <c r="K795" s="15"/>
      <c r="L795" s="15"/>
      <c r="M795" s="15"/>
      <c r="N795" s="15"/>
      <c r="O795" s="136"/>
      <c r="P795" s="15"/>
      <c r="Q795" s="15"/>
      <c r="R795" s="15"/>
      <c r="S795" s="15"/>
      <c r="T795" s="15"/>
      <c r="U795" s="137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37"/>
      <c r="AU795" s="137"/>
      <c r="AV795" s="137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53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4"/>
      <c r="CW795" s="14"/>
      <c r="CX795" s="14"/>
      <c r="CY795" s="14"/>
      <c r="CZ795" s="14"/>
      <c r="DA795" s="14"/>
      <c r="DB795" s="14"/>
      <c r="DC795" s="14"/>
      <c r="DD795" s="14"/>
      <c r="DE795" s="14"/>
      <c r="DF795" s="14"/>
      <c r="DG795" s="14"/>
      <c r="DH795" s="134"/>
      <c r="DI795" s="14"/>
    </row>
    <row r="796" spans="2:113" ht="15.75" customHeight="1">
      <c r="B796" s="15"/>
      <c r="C796" s="14"/>
      <c r="D796" s="54"/>
      <c r="E796" s="14"/>
      <c r="F796" s="14"/>
      <c r="G796" s="14"/>
      <c r="H796" s="14"/>
      <c r="I796" s="14"/>
      <c r="J796" s="135"/>
      <c r="K796" s="15"/>
      <c r="L796" s="15"/>
      <c r="M796" s="15"/>
      <c r="N796" s="15"/>
      <c r="O796" s="136"/>
      <c r="P796" s="15"/>
      <c r="Q796" s="15"/>
      <c r="R796" s="15"/>
      <c r="S796" s="15"/>
      <c r="T796" s="15"/>
      <c r="U796" s="137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37"/>
      <c r="AU796" s="137"/>
      <c r="AV796" s="137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53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4"/>
      <c r="CW796" s="14"/>
      <c r="CX796" s="14"/>
      <c r="CY796" s="14"/>
      <c r="CZ796" s="14"/>
      <c r="DA796" s="14"/>
      <c r="DB796" s="14"/>
      <c r="DC796" s="14"/>
      <c r="DD796" s="14"/>
      <c r="DE796" s="14"/>
      <c r="DF796" s="14"/>
      <c r="DG796" s="14"/>
      <c r="DH796" s="134"/>
      <c r="DI796" s="14"/>
    </row>
    <row r="797" spans="2:113" ht="15.75" customHeight="1">
      <c r="B797" s="15"/>
      <c r="C797" s="14"/>
      <c r="D797" s="54"/>
      <c r="E797" s="14"/>
      <c r="F797" s="14"/>
      <c r="G797" s="14"/>
      <c r="H797" s="14"/>
      <c r="I797" s="14"/>
      <c r="J797" s="135"/>
      <c r="K797" s="15"/>
      <c r="L797" s="15"/>
      <c r="M797" s="15"/>
      <c r="N797" s="15"/>
      <c r="O797" s="136"/>
      <c r="P797" s="15"/>
      <c r="Q797" s="15"/>
      <c r="R797" s="15"/>
      <c r="S797" s="15"/>
      <c r="T797" s="15"/>
      <c r="U797" s="137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37"/>
      <c r="AU797" s="137"/>
      <c r="AV797" s="137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53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4"/>
      <c r="CW797" s="14"/>
      <c r="CX797" s="14"/>
      <c r="CY797" s="14"/>
      <c r="CZ797" s="14"/>
      <c r="DA797" s="14"/>
      <c r="DB797" s="14"/>
      <c r="DC797" s="14"/>
      <c r="DD797" s="14"/>
      <c r="DE797" s="14"/>
      <c r="DF797" s="14"/>
      <c r="DG797" s="14"/>
      <c r="DH797" s="134"/>
      <c r="DI797" s="14"/>
    </row>
    <row r="798" spans="2:113" ht="15.75" customHeight="1">
      <c r="B798" s="15"/>
      <c r="C798" s="14"/>
      <c r="D798" s="54"/>
      <c r="E798" s="14"/>
      <c r="F798" s="14"/>
      <c r="G798" s="14"/>
      <c r="H798" s="14"/>
      <c r="I798" s="14"/>
      <c r="J798" s="135"/>
      <c r="K798" s="15"/>
      <c r="L798" s="15"/>
      <c r="M798" s="15"/>
      <c r="N798" s="15"/>
      <c r="O798" s="136"/>
      <c r="P798" s="15"/>
      <c r="Q798" s="15"/>
      <c r="R798" s="15"/>
      <c r="S798" s="15"/>
      <c r="T798" s="15"/>
      <c r="U798" s="137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37"/>
      <c r="AU798" s="137"/>
      <c r="AV798" s="137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53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4"/>
      <c r="CW798" s="14"/>
      <c r="CX798" s="14"/>
      <c r="CY798" s="14"/>
      <c r="CZ798" s="14"/>
      <c r="DA798" s="14"/>
      <c r="DB798" s="14"/>
      <c r="DC798" s="14"/>
      <c r="DD798" s="14"/>
      <c r="DE798" s="14"/>
      <c r="DF798" s="14"/>
      <c r="DG798" s="14"/>
      <c r="DH798" s="134"/>
      <c r="DI798" s="14"/>
    </row>
    <row r="799" spans="2:113" ht="15.75" customHeight="1">
      <c r="B799" s="15"/>
      <c r="C799" s="14"/>
      <c r="D799" s="54"/>
      <c r="E799" s="14"/>
      <c r="F799" s="14"/>
      <c r="G799" s="14"/>
      <c r="H799" s="14"/>
      <c r="I799" s="14"/>
      <c r="J799" s="135"/>
      <c r="K799" s="15"/>
      <c r="L799" s="15"/>
      <c r="M799" s="15"/>
      <c r="N799" s="15"/>
      <c r="O799" s="136"/>
      <c r="P799" s="15"/>
      <c r="Q799" s="15"/>
      <c r="R799" s="15"/>
      <c r="S799" s="15"/>
      <c r="T799" s="15"/>
      <c r="U799" s="137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37"/>
      <c r="AU799" s="137"/>
      <c r="AV799" s="137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53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4"/>
      <c r="CW799" s="14"/>
      <c r="CX799" s="14"/>
      <c r="CY799" s="14"/>
      <c r="CZ799" s="14"/>
      <c r="DA799" s="14"/>
      <c r="DB799" s="14"/>
      <c r="DC799" s="14"/>
      <c r="DD799" s="14"/>
      <c r="DE799" s="14"/>
      <c r="DF799" s="14"/>
      <c r="DG799" s="14"/>
      <c r="DH799" s="134"/>
      <c r="DI799" s="14"/>
    </row>
    <row r="800" spans="2:113" ht="15.75" customHeight="1">
      <c r="B800" s="15"/>
      <c r="C800" s="14"/>
      <c r="D800" s="54"/>
      <c r="E800" s="14"/>
      <c r="F800" s="14"/>
      <c r="G800" s="14"/>
      <c r="H800" s="14"/>
      <c r="I800" s="14"/>
      <c r="J800" s="135"/>
      <c r="K800" s="15"/>
      <c r="L800" s="15"/>
      <c r="M800" s="15"/>
      <c r="N800" s="15"/>
      <c r="O800" s="136"/>
      <c r="P800" s="15"/>
      <c r="Q800" s="15"/>
      <c r="R800" s="15"/>
      <c r="S800" s="15"/>
      <c r="T800" s="15"/>
      <c r="U800" s="137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37"/>
      <c r="AU800" s="137"/>
      <c r="AV800" s="137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53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4"/>
      <c r="CW800" s="14"/>
      <c r="CX800" s="14"/>
      <c r="CY800" s="14"/>
      <c r="CZ800" s="14"/>
      <c r="DA800" s="14"/>
      <c r="DB800" s="14"/>
      <c r="DC800" s="14"/>
      <c r="DD800" s="14"/>
      <c r="DE800" s="14"/>
      <c r="DF800" s="14"/>
      <c r="DG800" s="14"/>
      <c r="DH800" s="134"/>
      <c r="DI800" s="14"/>
    </row>
    <row r="801" spans="2:113" ht="15.75" customHeight="1">
      <c r="B801" s="15"/>
      <c r="C801" s="14"/>
      <c r="D801" s="54"/>
      <c r="E801" s="14"/>
      <c r="F801" s="14"/>
      <c r="G801" s="14"/>
      <c r="H801" s="14"/>
      <c r="I801" s="14"/>
      <c r="J801" s="135"/>
      <c r="K801" s="15"/>
      <c r="L801" s="15"/>
      <c r="M801" s="15"/>
      <c r="N801" s="15"/>
      <c r="O801" s="136"/>
      <c r="P801" s="15"/>
      <c r="Q801" s="15"/>
      <c r="R801" s="15"/>
      <c r="S801" s="15"/>
      <c r="T801" s="15"/>
      <c r="U801" s="137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37"/>
      <c r="AU801" s="137"/>
      <c r="AV801" s="137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53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4"/>
      <c r="CW801" s="14"/>
      <c r="CX801" s="14"/>
      <c r="CY801" s="14"/>
      <c r="CZ801" s="14"/>
      <c r="DA801" s="14"/>
      <c r="DB801" s="14"/>
      <c r="DC801" s="14"/>
      <c r="DD801" s="14"/>
      <c r="DE801" s="14"/>
      <c r="DF801" s="14"/>
      <c r="DG801" s="14"/>
      <c r="DH801" s="134"/>
      <c r="DI801" s="14"/>
    </row>
    <row r="802" spans="2:113" ht="15.75" customHeight="1">
      <c r="B802" s="15"/>
      <c r="C802" s="14"/>
      <c r="D802" s="54"/>
      <c r="E802" s="14"/>
      <c r="F802" s="14"/>
      <c r="G802" s="14"/>
      <c r="H802" s="14"/>
      <c r="I802" s="14"/>
      <c r="J802" s="135"/>
      <c r="K802" s="15"/>
      <c r="L802" s="15"/>
      <c r="M802" s="15"/>
      <c r="N802" s="15"/>
      <c r="O802" s="136"/>
      <c r="P802" s="15"/>
      <c r="Q802" s="15"/>
      <c r="R802" s="15"/>
      <c r="S802" s="15"/>
      <c r="T802" s="15"/>
      <c r="U802" s="137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37"/>
      <c r="AU802" s="137"/>
      <c r="AV802" s="137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53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4"/>
      <c r="CW802" s="14"/>
      <c r="CX802" s="14"/>
      <c r="CY802" s="14"/>
      <c r="CZ802" s="14"/>
      <c r="DA802" s="14"/>
      <c r="DB802" s="14"/>
      <c r="DC802" s="14"/>
      <c r="DD802" s="14"/>
      <c r="DE802" s="14"/>
      <c r="DF802" s="14"/>
      <c r="DG802" s="14"/>
      <c r="DH802" s="134"/>
      <c r="DI802" s="14"/>
    </row>
    <row r="803" spans="2:113" ht="15.75" customHeight="1">
      <c r="B803" s="15"/>
      <c r="C803" s="14"/>
      <c r="D803" s="54"/>
      <c r="E803" s="14"/>
      <c r="F803" s="14"/>
      <c r="G803" s="14"/>
      <c r="H803" s="14"/>
      <c r="I803" s="14"/>
      <c r="J803" s="135"/>
      <c r="K803" s="15"/>
      <c r="L803" s="15"/>
      <c r="M803" s="15"/>
      <c r="N803" s="15"/>
      <c r="O803" s="136"/>
      <c r="P803" s="15"/>
      <c r="Q803" s="15"/>
      <c r="R803" s="15"/>
      <c r="S803" s="15"/>
      <c r="T803" s="15"/>
      <c r="U803" s="137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37"/>
      <c r="AU803" s="137"/>
      <c r="AV803" s="137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53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4"/>
      <c r="CW803" s="14"/>
      <c r="CX803" s="14"/>
      <c r="CY803" s="14"/>
      <c r="CZ803" s="14"/>
      <c r="DA803" s="14"/>
      <c r="DB803" s="14"/>
      <c r="DC803" s="14"/>
      <c r="DD803" s="14"/>
      <c r="DE803" s="14"/>
      <c r="DF803" s="14"/>
      <c r="DG803" s="14"/>
      <c r="DH803" s="134"/>
      <c r="DI803" s="14"/>
    </row>
    <row r="804" spans="2:113" ht="15.75" customHeight="1">
      <c r="B804" s="15"/>
      <c r="C804" s="14"/>
      <c r="D804" s="54"/>
      <c r="E804" s="14"/>
      <c r="F804" s="14"/>
      <c r="G804" s="14"/>
      <c r="H804" s="14"/>
      <c r="I804" s="14"/>
      <c r="J804" s="135"/>
      <c r="K804" s="15"/>
      <c r="L804" s="15"/>
      <c r="M804" s="15"/>
      <c r="N804" s="15"/>
      <c r="O804" s="136"/>
      <c r="P804" s="15"/>
      <c r="Q804" s="15"/>
      <c r="R804" s="15"/>
      <c r="S804" s="15"/>
      <c r="T804" s="15"/>
      <c r="U804" s="137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37"/>
      <c r="AU804" s="137"/>
      <c r="AV804" s="137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53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4"/>
      <c r="CW804" s="14"/>
      <c r="CX804" s="14"/>
      <c r="CY804" s="14"/>
      <c r="CZ804" s="14"/>
      <c r="DA804" s="14"/>
      <c r="DB804" s="14"/>
      <c r="DC804" s="14"/>
      <c r="DD804" s="14"/>
      <c r="DE804" s="14"/>
      <c r="DF804" s="14"/>
      <c r="DG804" s="14"/>
      <c r="DH804" s="134"/>
      <c r="DI804" s="14"/>
    </row>
    <row r="805" spans="2:113" ht="15.75" customHeight="1">
      <c r="B805" s="15"/>
      <c r="C805" s="14"/>
      <c r="D805" s="54"/>
      <c r="E805" s="14"/>
      <c r="F805" s="14"/>
      <c r="G805" s="14"/>
      <c r="H805" s="14"/>
      <c r="I805" s="14"/>
      <c r="J805" s="135"/>
      <c r="K805" s="15"/>
      <c r="L805" s="15"/>
      <c r="M805" s="15"/>
      <c r="N805" s="15"/>
      <c r="O805" s="136"/>
      <c r="P805" s="15"/>
      <c r="Q805" s="15"/>
      <c r="R805" s="15"/>
      <c r="S805" s="15"/>
      <c r="T805" s="15"/>
      <c r="U805" s="137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37"/>
      <c r="AU805" s="137"/>
      <c r="AV805" s="137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53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4"/>
      <c r="CW805" s="14"/>
      <c r="CX805" s="14"/>
      <c r="CY805" s="14"/>
      <c r="CZ805" s="14"/>
      <c r="DA805" s="14"/>
      <c r="DB805" s="14"/>
      <c r="DC805" s="14"/>
      <c r="DD805" s="14"/>
      <c r="DE805" s="14"/>
      <c r="DF805" s="14"/>
      <c r="DG805" s="14"/>
      <c r="DH805" s="134"/>
      <c r="DI805" s="14"/>
    </row>
    <row r="806" spans="2:113" ht="15.75" customHeight="1">
      <c r="B806" s="15"/>
      <c r="C806" s="14"/>
      <c r="D806" s="54"/>
      <c r="E806" s="14"/>
      <c r="F806" s="14"/>
      <c r="G806" s="14"/>
      <c r="H806" s="14"/>
      <c r="I806" s="14"/>
      <c r="J806" s="135"/>
      <c r="K806" s="15"/>
      <c r="L806" s="15"/>
      <c r="M806" s="15"/>
      <c r="N806" s="15"/>
      <c r="O806" s="136"/>
      <c r="P806" s="15"/>
      <c r="Q806" s="15"/>
      <c r="R806" s="15"/>
      <c r="S806" s="15"/>
      <c r="T806" s="15"/>
      <c r="U806" s="137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37"/>
      <c r="AU806" s="137"/>
      <c r="AV806" s="137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53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4"/>
      <c r="CW806" s="14"/>
      <c r="CX806" s="14"/>
      <c r="CY806" s="14"/>
      <c r="CZ806" s="14"/>
      <c r="DA806" s="14"/>
      <c r="DB806" s="14"/>
      <c r="DC806" s="14"/>
      <c r="DD806" s="14"/>
      <c r="DE806" s="14"/>
      <c r="DF806" s="14"/>
      <c r="DG806" s="14"/>
      <c r="DH806" s="134"/>
      <c r="DI806" s="14"/>
    </row>
    <row r="807" spans="2:113" ht="15.75" customHeight="1">
      <c r="B807" s="15"/>
      <c r="C807" s="14"/>
      <c r="D807" s="54"/>
      <c r="E807" s="14"/>
      <c r="F807" s="14"/>
      <c r="G807" s="14"/>
      <c r="H807" s="14"/>
      <c r="I807" s="14"/>
      <c r="J807" s="135"/>
      <c r="K807" s="15"/>
      <c r="L807" s="15"/>
      <c r="M807" s="15"/>
      <c r="N807" s="15"/>
      <c r="O807" s="136"/>
      <c r="P807" s="15"/>
      <c r="Q807" s="15"/>
      <c r="R807" s="15"/>
      <c r="S807" s="15"/>
      <c r="T807" s="15"/>
      <c r="U807" s="137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37"/>
      <c r="AU807" s="137"/>
      <c r="AV807" s="137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53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4"/>
      <c r="CW807" s="14"/>
      <c r="CX807" s="14"/>
      <c r="CY807" s="14"/>
      <c r="CZ807" s="14"/>
      <c r="DA807" s="14"/>
      <c r="DB807" s="14"/>
      <c r="DC807" s="14"/>
      <c r="DD807" s="14"/>
      <c r="DE807" s="14"/>
      <c r="DF807" s="14"/>
      <c r="DG807" s="14"/>
      <c r="DH807" s="134"/>
      <c r="DI807" s="14"/>
    </row>
    <row r="808" spans="2:113" ht="15.75" customHeight="1">
      <c r="B808" s="15"/>
      <c r="C808" s="14"/>
      <c r="D808" s="54"/>
      <c r="E808" s="14"/>
      <c r="F808" s="14"/>
      <c r="G808" s="14"/>
      <c r="H808" s="14"/>
      <c r="I808" s="14"/>
      <c r="J808" s="135"/>
      <c r="K808" s="15"/>
      <c r="L808" s="15"/>
      <c r="M808" s="15"/>
      <c r="N808" s="15"/>
      <c r="O808" s="136"/>
      <c r="P808" s="15"/>
      <c r="Q808" s="15"/>
      <c r="R808" s="15"/>
      <c r="S808" s="15"/>
      <c r="T808" s="15"/>
      <c r="U808" s="137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37"/>
      <c r="AU808" s="137"/>
      <c r="AV808" s="137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53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4"/>
      <c r="CW808" s="14"/>
      <c r="CX808" s="14"/>
      <c r="CY808" s="14"/>
      <c r="CZ808" s="14"/>
      <c r="DA808" s="14"/>
      <c r="DB808" s="14"/>
      <c r="DC808" s="14"/>
      <c r="DD808" s="14"/>
      <c r="DE808" s="14"/>
      <c r="DF808" s="14"/>
      <c r="DG808" s="14"/>
      <c r="DH808" s="134"/>
      <c r="DI808" s="14"/>
    </row>
    <row r="809" spans="2:113" ht="15.75" customHeight="1">
      <c r="B809" s="15"/>
      <c r="C809" s="14"/>
      <c r="D809" s="54"/>
      <c r="E809" s="14"/>
      <c r="F809" s="14"/>
      <c r="G809" s="14"/>
      <c r="H809" s="14"/>
      <c r="I809" s="14"/>
      <c r="J809" s="135"/>
      <c r="K809" s="15"/>
      <c r="L809" s="15"/>
      <c r="M809" s="15"/>
      <c r="N809" s="15"/>
      <c r="O809" s="136"/>
      <c r="P809" s="15"/>
      <c r="Q809" s="15"/>
      <c r="R809" s="15"/>
      <c r="S809" s="15"/>
      <c r="T809" s="15"/>
      <c r="U809" s="137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37"/>
      <c r="AU809" s="137"/>
      <c r="AV809" s="137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53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4"/>
      <c r="CW809" s="14"/>
      <c r="CX809" s="14"/>
      <c r="CY809" s="14"/>
      <c r="CZ809" s="14"/>
      <c r="DA809" s="14"/>
      <c r="DB809" s="14"/>
      <c r="DC809" s="14"/>
      <c r="DD809" s="14"/>
      <c r="DE809" s="14"/>
      <c r="DF809" s="14"/>
      <c r="DG809" s="14"/>
      <c r="DH809" s="134"/>
      <c r="DI809" s="14"/>
    </row>
    <row r="810" spans="2:113" ht="15.75" customHeight="1">
      <c r="B810" s="15"/>
      <c r="C810" s="14"/>
      <c r="D810" s="54"/>
      <c r="E810" s="14"/>
      <c r="F810" s="14"/>
      <c r="G810" s="14"/>
      <c r="H810" s="14"/>
      <c r="I810" s="14"/>
      <c r="J810" s="135"/>
      <c r="K810" s="15"/>
      <c r="L810" s="15"/>
      <c r="M810" s="15"/>
      <c r="N810" s="15"/>
      <c r="O810" s="136"/>
      <c r="P810" s="15"/>
      <c r="Q810" s="15"/>
      <c r="R810" s="15"/>
      <c r="S810" s="15"/>
      <c r="T810" s="15"/>
      <c r="U810" s="137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37"/>
      <c r="AU810" s="137"/>
      <c r="AV810" s="137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53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4"/>
      <c r="CW810" s="14"/>
      <c r="CX810" s="14"/>
      <c r="CY810" s="14"/>
      <c r="CZ810" s="14"/>
      <c r="DA810" s="14"/>
      <c r="DB810" s="14"/>
      <c r="DC810" s="14"/>
      <c r="DD810" s="14"/>
      <c r="DE810" s="14"/>
      <c r="DF810" s="14"/>
      <c r="DG810" s="14"/>
      <c r="DH810" s="134"/>
      <c r="DI810" s="14"/>
    </row>
    <row r="811" spans="2:113" ht="15.75" customHeight="1">
      <c r="B811" s="15"/>
      <c r="C811" s="14"/>
      <c r="D811" s="54"/>
      <c r="E811" s="14"/>
      <c r="F811" s="14"/>
      <c r="G811" s="14"/>
      <c r="H811" s="14"/>
      <c r="I811" s="14"/>
      <c r="J811" s="135"/>
      <c r="K811" s="15"/>
      <c r="L811" s="15"/>
      <c r="M811" s="15"/>
      <c r="N811" s="15"/>
      <c r="O811" s="136"/>
      <c r="P811" s="15"/>
      <c r="Q811" s="15"/>
      <c r="R811" s="15"/>
      <c r="S811" s="15"/>
      <c r="T811" s="15"/>
      <c r="U811" s="137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37"/>
      <c r="AU811" s="137"/>
      <c r="AV811" s="137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53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4"/>
      <c r="CW811" s="14"/>
      <c r="CX811" s="14"/>
      <c r="CY811" s="14"/>
      <c r="CZ811" s="14"/>
      <c r="DA811" s="14"/>
      <c r="DB811" s="14"/>
      <c r="DC811" s="14"/>
      <c r="DD811" s="14"/>
      <c r="DE811" s="14"/>
      <c r="DF811" s="14"/>
      <c r="DG811" s="14"/>
      <c r="DH811" s="134"/>
      <c r="DI811" s="14"/>
    </row>
    <row r="812" spans="2:113" ht="15.75" customHeight="1">
      <c r="B812" s="15"/>
      <c r="C812" s="14"/>
      <c r="D812" s="54"/>
      <c r="E812" s="14"/>
      <c r="F812" s="14"/>
      <c r="G812" s="14"/>
      <c r="H812" s="14"/>
      <c r="I812" s="14"/>
      <c r="J812" s="135"/>
      <c r="K812" s="15"/>
      <c r="L812" s="15"/>
      <c r="M812" s="15"/>
      <c r="N812" s="15"/>
      <c r="O812" s="136"/>
      <c r="P812" s="15"/>
      <c r="Q812" s="15"/>
      <c r="R812" s="15"/>
      <c r="S812" s="15"/>
      <c r="T812" s="15"/>
      <c r="U812" s="137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37"/>
      <c r="AU812" s="137"/>
      <c r="AV812" s="137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53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4"/>
      <c r="CW812" s="14"/>
      <c r="CX812" s="14"/>
      <c r="CY812" s="14"/>
      <c r="CZ812" s="14"/>
      <c r="DA812" s="14"/>
      <c r="DB812" s="14"/>
      <c r="DC812" s="14"/>
      <c r="DD812" s="14"/>
      <c r="DE812" s="14"/>
      <c r="DF812" s="14"/>
      <c r="DG812" s="14"/>
      <c r="DH812" s="134"/>
      <c r="DI812" s="14"/>
    </row>
    <row r="813" spans="2:113" ht="15.75" customHeight="1">
      <c r="B813" s="15"/>
      <c r="C813" s="14"/>
      <c r="D813" s="54"/>
      <c r="E813" s="14"/>
      <c r="F813" s="14"/>
      <c r="G813" s="14"/>
      <c r="H813" s="14"/>
      <c r="I813" s="14"/>
      <c r="J813" s="135"/>
      <c r="K813" s="15"/>
      <c r="L813" s="15"/>
      <c r="M813" s="15"/>
      <c r="N813" s="15"/>
      <c r="O813" s="136"/>
      <c r="P813" s="15"/>
      <c r="Q813" s="15"/>
      <c r="R813" s="15"/>
      <c r="S813" s="15"/>
      <c r="T813" s="15"/>
      <c r="U813" s="137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37"/>
      <c r="AU813" s="137"/>
      <c r="AV813" s="137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53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4"/>
      <c r="CW813" s="14"/>
      <c r="CX813" s="14"/>
      <c r="CY813" s="14"/>
      <c r="CZ813" s="14"/>
      <c r="DA813" s="14"/>
      <c r="DB813" s="14"/>
      <c r="DC813" s="14"/>
      <c r="DD813" s="14"/>
      <c r="DE813" s="14"/>
      <c r="DF813" s="14"/>
      <c r="DG813" s="14"/>
      <c r="DH813" s="134"/>
      <c r="DI813" s="14"/>
    </row>
    <row r="814" spans="2:113" ht="15.75" customHeight="1">
      <c r="B814" s="15"/>
      <c r="C814" s="14"/>
      <c r="D814" s="54"/>
      <c r="E814" s="14"/>
      <c r="F814" s="14"/>
      <c r="G814" s="14"/>
      <c r="H814" s="14"/>
      <c r="I814" s="14"/>
      <c r="J814" s="135"/>
      <c r="K814" s="15"/>
      <c r="L814" s="15"/>
      <c r="M814" s="15"/>
      <c r="N814" s="15"/>
      <c r="O814" s="136"/>
      <c r="P814" s="15"/>
      <c r="Q814" s="15"/>
      <c r="R814" s="15"/>
      <c r="S814" s="15"/>
      <c r="T814" s="15"/>
      <c r="U814" s="137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37"/>
      <c r="AU814" s="137"/>
      <c r="AV814" s="137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53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4"/>
      <c r="CW814" s="14"/>
      <c r="CX814" s="14"/>
      <c r="CY814" s="14"/>
      <c r="CZ814" s="14"/>
      <c r="DA814" s="14"/>
      <c r="DB814" s="14"/>
      <c r="DC814" s="14"/>
      <c r="DD814" s="14"/>
      <c r="DE814" s="14"/>
      <c r="DF814" s="14"/>
      <c r="DG814" s="14"/>
      <c r="DH814" s="134"/>
      <c r="DI814" s="14"/>
    </row>
    <row r="815" spans="2:113" ht="15.75" customHeight="1">
      <c r="B815" s="15"/>
      <c r="C815" s="14"/>
      <c r="D815" s="54"/>
      <c r="E815" s="14"/>
      <c r="F815" s="14"/>
      <c r="G815" s="14"/>
      <c r="H815" s="14"/>
      <c r="I815" s="14"/>
      <c r="J815" s="135"/>
      <c r="K815" s="15"/>
      <c r="L815" s="15"/>
      <c r="M815" s="15"/>
      <c r="N815" s="15"/>
      <c r="O815" s="136"/>
      <c r="P815" s="15"/>
      <c r="Q815" s="15"/>
      <c r="R815" s="15"/>
      <c r="S815" s="15"/>
      <c r="T815" s="15"/>
      <c r="U815" s="137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37"/>
      <c r="AU815" s="137"/>
      <c r="AV815" s="137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53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4"/>
      <c r="CW815" s="14"/>
      <c r="CX815" s="14"/>
      <c r="CY815" s="14"/>
      <c r="CZ815" s="14"/>
      <c r="DA815" s="14"/>
      <c r="DB815" s="14"/>
      <c r="DC815" s="14"/>
      <c r="DD815" s="14"/>
      <c r="DE815" s="14"/>
      <c r="DF815" s="14"/>
      <c r="DG815" s="14"/>
      <c r="DH815" s="134"/>
      <c r="DI815" s="14"/>
    </row>
    <row r="816" spans="2:113" ht="15.75" customHeight="1">
      <c r="B816" s="15"/>
      <c r="C816" s="14"/>
      <c r="D816" s="54"/>
      <c r="E816" s="14"/>
      <c r="F816" s="14"/>
      <c r="G816" s="14"/>
      <c r="H816" s="14"/>
      <c r="I816" s="14"/>
      <c r="J816" s="135"/>
      <c r="K816" s="15"/>
      <c r="L816" s="15"/>
      <c r="M816" s="15"/>
      <c r="N816" s="15"/>
      <c r="O816" s="136"/>
      <c r="P816" s="15"/>
      <c r="Q816" s="15"/>
      <c r="R816" s="15"/>
      <c r="S816" s="15"/>
      <c r="T816" s="15"/>
      <c r="U816" s="137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37"/>
      <c r="AU816" s="137"/>
      <c r="AV816" s="137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53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4"/>
      <c r="CW816" s="14"/>
      <c r="CX816" s="14"/>
      <c r="CY816" s="14"/>
      <c r="CZ816" s="14"/>
      <c r="DA816" s="14"/>
      <c r="DB816" s="14"/>
      <c r="DC816" s="14"/>
      <c r="DD816" s="14"/>
      <c r="DE816" s="14"/>
      <c r="DF816" s="14"/>
      <c r="DG816" s="14"/>
      <c r="DH816" s="134"/>
      <c r="DI816" s="14"/>
    </row>
    <row r="817" spans="2:113" ht="15.75" customHeight="1">
      <c r="B817" s="15"/>
      <c r="C817" s="14"/>
      <c r="D817" s="54"/>
      <c r="E817" s="14"/>
      <c r="F817" s="14"/>
      <c r="G817" s="14"/>
      <c r="H817" s="14"/>
      <c r="I817" s="14"/>
      <c r="J817" s="135"/>
      <c r="K817" s="15"/>
      <c r="L817" s="15"/>
      <c r="M817" s="15"/>
      <c r="N817" s="15"/>
      <c r="O817" s="136"/>
      <c r="P817" s="15"/>
      <c r="Q817" s="15"/>
      <c r="R817" s="15"/>
      <c r="S817" s="15"/>
      <c r="T817" s="15"/>
      <c r="U817" s="137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37"/>
      <c r="AU817" s="137"/>
      <c r="AV817" s="137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53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4"/>
      <c r="CW817" s="14"/>
      <c r="CX817" s="14"/>
      <c r="CY817" s="14"/>
      <c r="CZ817" s="14"/>
      <c r="DA817" s="14"/>
      <c r="DB817" s="14"/>
      <c r="DC817" s="14"/>
      <c r="DD817" s="14"/>
      <c r="DE817" s="14"/>
      <c r="DF817" s="14"/>
      <c r="DG817" s="14"/>
      <c r="DH817" s="134"/>
      <c r="DI817" s="14"/>
    </row>
    <row r="818" spans="2:113" ht="15.75" customHeight="1">
      <c r="B818" s="15"/>
      <c r="C818" s="14"/>
      <c r="D818" s="54"/>
      <c r="E818" s="14"/>
      <c r="F818" s="14"/>
      <c r="G818" s="14"/>
      <c r="H818" s="14"/>
      <c r="I818" s="14"/>
      <c r="J818" s="135"/>
      <c r="K818" s="15"/>
      <c r="L818" s="15"/>
      <c r="M818" s="15"/>
      <c r="N818" s="15"/>
      <c r="O818" s="136"/>
      <c r="P818" s="15"/>
      <c r="Q818" s="15"/>
      <c r="R818" s="15"/>
      <c r="S818" s="15"/>
      <c r="T818" s="15"/>
      <c r="U818" s="137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37"/>
      <c r="AU818" s="137"/>
      <c r="AV818" s="137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53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4"/>
      <c r="CW818" s="14"/>
      <c r="CX818" s="14"/>
      <c r="CY818" s="14"/>
      <c r="CZ818" s="14"/>
      <c r="DA818" s="14"/>
      <c r="DB818" s="14"/>
      <c r="DC818" s="14"/>
      <c r="DD818" s="14"/>
      <c r="DE818" s="14"/>
      <c r="DF818" s="14"/>
      <c r="DG818" s="14"/>
      <c r="DH818" s="134"/>
      <c r="DI818" s="14"/>
    </row>
    <row r="819" spans="2:113" ht="15.75" customHeight="1">
      <c r="B819" s="15"/>
      <c r="C819" s="14"/>
      <c r="D819" s="54"/>
      <c r="E819" s="14"/>
      <c r="F819" s="14"/>
      <c r="G819" s="14"/>
      <c r="H819" s="14"/>
      <c r="I819" s="14"/>
      <c r="J819" s="135"/>
      <c r="K819" s="15"/>
      <c r="L819" s="15"/>
      <c r="M819" s="15"/>
      <c r="N819" s="15"/>
      <c r="O819" s="136"/>
      <c r="P819" s="15"/>
      <c r="Q819" s="15"/>
      <c r="R819" s="15"/>
      <c r="S819" s="15"/>
      <c r="T819" s="15"/>
      <c r="U819" s="137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37"/>
      <c r="AU819" s="137"/>
      <c r="AV819" s="137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53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4"/>
      <c r="CW819" s="14"/>
      <c r="CX819" s="14"/>
      <c r="CY819" s="14"/>
      <c r="CZ819" s="14"/>
      <c r="DA819" s="14"/>
      <c r="DB819" s="14"/>
      <c r="DC819" s="14"/>
      <c r="DD819" s="14"/>
      <c r="DE819" s="14"/>
      <c r="DF819" s="14"/>
      <c r="DG819" s="14"/>
      <c r="DH819" s="134"/>
      <c r="DI819" s="14"/>
    </row>
    <row r="820" spans="2:113" ht="15.75" customHeight="1">
      <c r="B820" s="15"/>
      <c r="C820" s="14"/>
      <c r="D820" s="54"/>
      <c r="E820" s="14"/>
      <c r="F820" s="14"/>
      <c r="G820" s="14"/>
      <c r="H820" s="14"/>
      <c r="I820" s="14"/>
      <c r="J820" s="135"/>
      <c r="K820" s="15"/>
      <c r="L820" s="15"/>
      <c r="M820" s="15"/>
      <c r="N820" s="15"/>
      <c r="O820" s="136"/>
      <c r="P820" s="15"/>
      <c r="Q820" s="15"/>
      <c r="R820" s="15"/>
      <c r="S820" s="15"/>
      <c r="T820" s="15"/>
      <c r="U820" s="137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37"/>
      <c r="AU820" s="137"/>
      <c r="AV820" s="137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53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4"/>
      <c r="CW820" s="14"/>
      <c r="CX820" s="14"/>
      <c r="CY820" s="14"/>
      <c r="CZ820" s="14"/>
      <c r="DA820" s="14"/>
      <c r="DB820" s="14"/>
      <c r="DC820" s="14"/>
      <c r="DD820" s="14"/>
      <c r="DE820" s="14"/>
      <c r="DF820" s="14"/>
      <c r="DG820" s="14"/>
      <c r="DH820" s="134"/>
      <c r="DI820" s="14"/>
    </row>
    <row r="821" spans="2:113" ht="15.75" customHeight="1">
      <c r="B821" s="15"/>
      <c r="C821" s="14"/>
      <c r="D821" s="54"/>
      <c r="E821" s="14"/>
      <c r="F821" s="14"/>
      <c r="G821" s="14"/>
      <c r="H821" s="14"/>
      <c r="I821" s="14"/>
      <c r="J821" s="135"/>
      <c r="K821" s="15"/>
      <c r="L821" s="15"/>
      <c r="M821" s="15"/>
      <c r="N821" s="15"/>
      <c r="O821" s="136"/>
      <c r="P821" s="15"/>
      <c r="Q821" s="15"/>
      <c r="R821" s="15"/>
      <c r="S821" s="15"/>
      <c r="T821" s="15"/>
      <c r="U821" s="137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37"/>
      <c r="AU821" s="137"/>
      <c r="AV821" s="137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53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4"/>
      <c r="CW821" s="14"/>
      <c r="CX821" s="14"/>
      <c r="CY821" s="14"/>
      <c r="CZ821" s="14"/>
      <c r="DA821" s="14"/>
      <c r="DB821" s="14"/>
      <c r="DC821" s="14"/>
      <c r="DD821" s="14"/>
      <c r="DE821" s="14"/>
      <c r="DF821" s="14"/>
      <c r="DG821" s="14"/>
      <c r="DH821" s="134"/>
      <c r="DI821" s="14"/>
    </row>
    <row r="822" spans="2:113" ht="15.75" customHeight="1">
      <c r="B822" s="15"/>
      <c r="C822" s="14"/>
      <c r="D822" s="54"/>
      <c r="E822" s="14"/>
      <c r="F822" s="14"/>
      <c r="G822" s="14"/>
      <c r="H822" s="14"/>
      <c r="I822" s="14"/>
      <c r="J822" s="135"/>
      <c r="K822" s="15"/>
      <c r="L822" s="15"/>
      <c r="M822" s="15"/>
      <c r="N822" s="15"/>
      <c r="O822" s="136"/>
      <c r="P822" s="15"/>
      <c r="Q822" s="15"/>
      <c r="R822" s="15"/>
      <c r="S822" s="15"/>
      <c r="T822" s="15"/>
      <c r="U822" s="137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37"/>
      <c r="AU822" s="137"/>
      <c r="AV822" s="137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53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4"/>
      <c r="CW822" s="14"/>
      <c r="CX822" s="14"/>
      <c r="CY822" s="14"/>
      <c r="CZ822" s="14"/>
      <c r="DA822" s="14"/>
      <c r="DB822" s="14"/>
      <c r="DC822" s="14"/>
      <c r="DD822" s="14"/>
      <c r="DE822" s="14"/>
      <c r="DF822" s="14"/>
      <c r="DG822" s="14"/>
      <c r="DH822" s="134"/>
      <c r="DI822" s="14"/>
    </row>
    <row r="823" spans="2:113" ht="15.75" customHeight="1">
      <c r="B823" s="15"/>
      <c r="C823" s="14"/>
      <c r="D823" s="54"/>
      <c r="E823" s="14"/>
      <c r="F823" s="14"/>
      <c r="G823" s="14"/>
      <c r="H823" s="14"/>
      <c r="I823" s="14"/>
      <c r="J823" s="135"/>
      <c r="K823" s="15"/>
      <c r="L823" s="15"/>
      <c r="M823" s="15"/>
      <c r="N823" s="15"/>
      <c r="O823" s="136"/>
      <c r="P823" s="15"/>
      <c r="Q823" s="15"/>
      <c r="R823" s="15"/>
      <c r="S823" s="15"/>
      <c r="T823" s="15"/>
      <c r="U823" s="137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37"/>
      <c r="AU823" s="137"/>
      <c r="AV823" s="137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53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4"/>
      <c r="CW823" s="14"/>
      <c r="CX823" s="14"/>
      <c r="CY823" s="14"/>
      <c r="CZ823" s="14"/>
      <c r="DA823" s="14"/>
      <c r="DB823" s="14"/>
      <c r="DC823" s="14"/>
      <c r="DD823" s="14"/>
      <c r="DE823" s="14"/>
      <c r="DF823" s="14"/>
      <c r="DG823" s="14"/>
      <c r="DH823" s="134"/>
      <c r="DI823" s="14"/>
    </row>
    <row r="824" spans="2:113" ht="15.75" customHeight="1">
      <c r="B824" s="15"/>
      <c r="C824" s="14"/>
      <c r="D824" s="54"/>
      <c r="E824" s="14"/>
      <c r="F824" s="14"/>
      <c r="G824" s="14"/>
      <c r="H824" s="14"/>
      <c r="I824" s="14"/>
      <c r="J824" s="135"/>
      <c r="K824" s="15"/>
      <c r="L824" s="15"/>
      <c r="M824" s="15"/>
      <c r="N824" s="15"/>
      <c r="O824" s="136"/>
      <c r="P824" s="15"/>
      <c r="Q824" s="15"/>
      <c r="R824" s="15"/>
      <c r="S824" s="15"/>
      <c r="T824" s="15"/>
      <c r="U824" s="137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37"/>
      <c r="AU824" s="137"/>
      <c r="AV824" s="137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53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4"/>
      <c r="CW824" s="14"/>
      <c r="CX824" s="14"/>
      <c r="CY824" s="14"/>
      <c r="CZ824" s="14"/>
      <c r="DA824" s="14"/>
      <c r="DB824" s="14"/>
      <c r="DC824" s="14"/>
      <c r="DD824" s="14"/>
      <c r="DE824" s="14"/>
      <c r="DF824" s="14"/>
      <c r="DG824" s="14"/>
      <c r="DH824" s="134"/>
      <c r="DI824" s="14"/>
    </row>
    <row r="825" spans="2:113" ht="15.75" customHeight="1">
      <c r="B825" s="15"/>
      <c r="C825" s="14"/>
      <c r="D825" s="54"/>
      <c r="E825" s="14"/>
      <c r="F825" s="14"/>
      <c r="G825" s="14"/>
      <c r="H825" s="14"/>
      <c r="I825" s="14"/>
      <c r="J825" s="135"/>
      <c r="K825" s="15"/>
      <c r="L825" s="15"/>
      <c r="M825" s="15"/>
      <c r="N825" s="15"/>
      <c r="O825" s="136"/>
      <c r="P825" s="15"/>
      <c r="Q825" s="15"/>
      <c r="R825" s="15"/>
      <c r="S825" s="15"/>
      <c r="T825" s="15"/>
      <c r="U825" s="137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37"/>
      <c r="AU825" s="137"/>
      <c r="AV825" s="137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53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4"/>
      <c r="CW825" s="14"/>
      <c r="CX825" s="14"/>
      <c r="CY825" s="14"/>
      <c r="CZ825" s="14"/>
      <c r="DA825" s="14"/>
      <c r="DB825" s="14"/>
      <c r="DC825" s="14"/>
      <c r="DD825" s="14"/>
      <c r="DE825" s="14"/>
      <c r="DF825" s="14"/>
      <c r="DG825" s="14"/>
      <c r="DH825" s="134"/>
      <c r="DI825" s="14"/>
    </row>
    <row r="826" spans="2:113" ht="15.75" customHeight="1">
      <c r="B826" s="15"/>
      <c r="C826" s="14"/>
      <c r="D826" s="54"/>
      <c r="E826" s="14"/>
      <c r="F826" s="14"/>
      <c r="G826" s="14"/>
      <c r="H826" s="14"/>
      <c r="I826" s="14"/>
      <c r="J826" s="135"/>
      <c r="K826" s="15"/>
      <c r="L826" s="15"/>
      <c r="M826" s="15"/>
      <c r="N826" s="15"/>
      <c r="O826" s="136"/>
      <c r="P826" s="15"/>
      <c r="Q826" s="15"/>
      <c r="R826" s="15"/>
      <c r="S826" s="15"/>
      <c r="T826" s="15"/>
      <c r="U826" s="137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37"/>
      <c r="AU826" s="137"/>
      <c r="AV826" s="137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53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4"/>
      <c r="CW826" s="14"/>
      <c r="CX826" s="14"/>
      <c r="CY826" s="14"/>
      <c r="CZ826" s="14"/>
      <c r="DA826" s="14"/>
      <c r="DB826" s="14"/>
      <c r="DC826" s="14"/>
      <c r="DD826" s="14"/>
      <c r="DE826" s="14"/>
      <c r="DF826" s="14"/>
      <c r="DG826" s="14"/>
      <c r="DH826" s="134"/>
      <c r="DI826" s="14"/>
    </row>
    <row r="827" spans="2:113" ht="15.75" customHeight="1">
      <c r="B827" s="15"/>
      <c r="C827" s="14"/>
      <c r="D827" s="54"/>
      <c r="E827" s="14"/>
      <c r="F827" s="14"/>
      <c r="G827" s="14"/>
      <c r="H827" s="14"/>
      <c r="I827" s="14"/>
      <c r="J827" s="135"/>
      <c r="K827" s="15"/>
      <c r="L827" s="15"/>
      <c r="M827" s="15"/>
      <c r="N827" s="15"/>
      <c r="O827" s="136"/>
      <c r="P827" s="15"/>
      <c r="Q827" s="15"/>
      <c r="R827" s="15"/>
      <c r="S827" s="15"/>
      <c r="T827" s="15"/>
      <c r="U827" s="137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37"/>
      <c r="AU827" s="137"/>
      <c r="AV827" s="137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53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4"/>
      <c r="CW827" s="14"/>
      <c r="CX827" s="14"/>
      <c r="CY827" s="14"/>
      <c r="CZ827" s="14"/>
      <c r="DA827" s="14"/>
      <c r="DB827" s="14"/>
      <c r="DC827" s="14"/>
      <c r="DD827" s="14"/>
      <c r="DE827" s="14"/>
      <c r="DF827" s="14"/>
      <c r="DG827" s="14"/>
      <c r="DH827" s="134"/>
      <c r="DI827" s="14"/>
    </row>
    <row r="828" spans="2:113" ht="15.75" customHeight="1">
      <c r="B828" s="15"/>
      <c r="C828" s="14"/>
      <c r="D828" s="54"/>
      <c r="E828" s="14"/>
      <c r="F828" s="14"/>
      <c r="G828" s="14"/>
      <c r="H828" s="14"/>
      <c r="I828" s="14"/>
      <c r="J828" s="135"/>
      <c r="K828" s="15"/>
      <c r="L828" s="15"/>
      <c r="M828" s="15"/>
      <c r="N828" s="15"/>
      <c r="O828" s="136"/>
      <c r="P828" s="15"/>
      <c r="Q828" s="15"/>
      <c r="R828" s="15"/>
      <c r="S828" s="15"/>
      <c r="T828" s="15"/>
      <c r="U828" s="137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37"/>
      <c r="AU828" s="137"/>
      <c r="AV828" s="137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53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4"/>
      <c r="CW828" s="14"/>
      <c r="CX828" s="14"/>
      <c r="CY828" s="14"/>
      <c r="CZ828" s="14"/>
      <c r="DA828" s="14"/>
      <c r="DB828" s="14"/>
      <c r="DC828" s="14"/>
      <c r="DD828" s="14"/>
      <c r="DE828" s="14"/>
      <c r="DF828" s="14"/>
      <c r="DG828" s="14"/>
      <c r="DH828" s="134"/>
      <c r="DI828" s="14"/>
    </row>
    <row r="829" spans="2:113" ht="15.75" customHeight="1">
      <c r="B829" s="15"/>
      <c r="C829" s="14"/>
      <c r="D829" s="54"/>
      <c r="E829" s="14"/>
      <c r="F829" s="14"/>
      <c r="G829" s="14"/>
      <c r="H829" s="14"/>
      <c r="I829" s="14"/>
      <c r="J829" s="135"/>
      <c r="K829" s="15"/>
      <c r="L829" s="15"/>
      <c r="M829" s="15"/>
      <c r="N829" s="15"/>
      <c r="O829" s="136"/>
      <c r="P829" s="15"/>
      <c r="Q829" s="15"/>
      <c r="R829" s="15"/>
      <c r="S829" s="15"/>
      <c r="T829" s="15"/>
      <c r="U829" s="137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37"/>
      <c r="AU829" s="137"/>
      <c r="AV829" s="137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53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4"/>
      <c r="CW829" s="14"/>
      <c r="CX829" s="14"/>
      <c r="CY829" s="14"/>
      <c r="CZ829" s="14"/>
      <c r="DA829" s="14"/>
      <c r="DB829" s="14"/>
      <c r="DC829" s="14"/>
      <c r="DD829" s="14"/>
      <c r="DE829" s="14"/>
      <c r="DF829" s="14"/>
      <c r="DG829" s="14"/>
      <c r="DH829" s="134"/>
      <c r="DI829" s="14"/>
    </row>
    <row r="830" spans="2:113" ht="15.75" customHeight="1">
      <c r="B830" s="15"/>
      <c r="C830" s="14"/>
      <c r="D830" s="54"/>
      <c r="E830" s="14"/>
      <c r="F830" s="14"/>
      <c r="G830" s="14"/>
      <c r="H830" s="14"/>
      <c r="I830" s="14"/>
      <c r="J830" s="135"/>
      <c r="K830" s="15"/>
      <c r="L830" s="15"/>
      <c r="M830" s="15"/>
      <c r="N830" s="15"/>
      <c r="O830" s="136"/>
      <c r="P830" s="15"/>
      <c r="Q830" s="15"/>
      <c r="R830" s="15"/>
      <c r="S830" s="15"/>
      <c r="T830" s="15"/>
      <c r="U830" s="137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37"/>
      <c r="AU830" s="137"/>
      <c r="AV830" s="137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53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4"/>
      <c r="CW830" s="14"/>
      <c r="CX830" s="14"/>
      <c r="CY830" s="14"/>
      <c r="CZ830" s="14"/>
      <c r="DA830" s="14"/>
      <c r="DB830" s="14"/>
      <c r="DC830" s="14"/>
      <c r="DD830" s="14"/>
      <c r="DE830" s="14"/>
      <c r="DF830" s="14"/>
      <c r="DG830" s="14"/>
      <c r="DH830" s="134"/>
      <c r="DI830" s="14"/>
    </row>
    <row r="831" spans="2:113" ht="15.75" customHeight="1">
      <c r="B831" s="15"/>
      <c r="C831" s="14"/>
      <c r="D831" s="54"/>
      <c r="E831" s="14"/>
      <c r="F831" s="14"/>
      <c r="G831" s="14"/>
      <c r="H831" s="14"/>
      <c r="I831" s="14"/>
      <c r="J831" s="135"/>
      <c r="K831" s="15"/>
      <c r="L831" s="15"/>
      <c r="M831" s="15"/>
      <c r="N831" s="15"/>
      <c r="O831" s="136"/>
      <c r="P831" s="15"/>
      <c r="Q831" s="15"/>
      <c r="R831" s="15"/>
      <c r="S831" s="15"/>
      <c r="T831" s="15"/>
      <c r="U831" s="137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37"/>
      <c r="AU831" s="137"/>
      <c r="AV831" s="137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53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4"/>
      <c r="CW831" s="14"/>
      <c r="CX831" s="14"/>
      <c r="CY831" s="14"/>
      <c r="CZ831" s="14"/>
      <c r="DA831" s="14"/>
      <c r="DB831" s="14"/>
      <c r="DC831" s="14"/>
      <c r="DD831" s="14"/>
      <c r="DE831" s="14"/>
      <c r="DF831" s="14"/>
      <c r="DG831" s="14"/>
      <c r="DH831" s="134"/>
      <c r="DI831" s="14"/>
    </row>
    <row r="832" spans="2:113" ht="15.75" customHeight="1">
      <c r="B832" s="15"/>
      <c r="C832" s="14"/>
      <c r="D832" s="54"/>
      <c r="E832" s="14"/>
      <c r="F832" s="14"/>
      <c r="G832" s="14"/>
      <c r="H832" s="14"/>
      <c r="I832" s="14"/>
      <c r="J832" s="135"/>
      <c r="K832" s="15"/>
      <c r="L832" s="15"/>
      <c r="M832" s="15"/>
      <c r="N832" s="15"/>
      <c r="O832" s="136"/>
      <c r="P832" s="15"/>
      <c r="Q832" s="15"/>
      <c r="R832" s="15"/>
      <c r="S832" s="15"/>
      <c r="T832" s="15"/>
      <c r="U832" s="137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37"/>
      <c r="AU832" s="137"/>
      <c r="AV832" s="137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53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4"/>
      <c r="CW832" s="14"/>
      <c r="CX832" s="14"/>
      <c r="CY832" s="14"/>
      <c r="CZ832" s="14"/>
      <c r="DA832" s="14"/>
      <c r="DB832" s="14"/>
      <c r="DC832" s="14"/>
      <c r="DD832" s="14"/>
      <c r="DE832" s="14"/>
      <c r="DF832" s="14"/>
      <c r="DG832" s="14"/>
      <c r="DH832" s="134"/>
      <c r="DI832" s="14"/>
    </row>
    <row r="833" spans="2:113" ht="15.75" customHeight="1">
      <c r="B833" s="15"/>
      <c r="C833" s="14"/>
      <c r="D833" s="54"/>
      <c r="E833" s="14"/>
      <c r="F833" s="14"/>
      <c r="G833" s="14"/>
      <c r="H833" s="14"/>
      <c r="I833" s="14"/>
      <c r="J833" s="135"/>
      <c r="K833" s="15"/>
      <c r="L833" s="15"/>
      <c r="M833" s="15"/>
      <c r="N833" s="15"/>
      <c r="O833" s="136"/>
      <c r="P833" s="15"/>
      <c r="Q833" s="15"/>
      <c r="R833" s="15"/>
      <c r="S833" s="15"/>
      <c r="T833" s="15"/>
      <c r="U833" s="137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37"/>
      <c r="AU833" s="137"/>
      <c r="AV833" s="137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53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4"/>
      <c r="CW833" s="14"/>
      <c r="CX833" s="14"/>
      <c r="CY833" s="14"/>
      <c r="CZ833" s="14"/>
      <c r="DA833" s="14"/>
      <c r="DB833" s="14"/>
      <c r="DC833" s="14"/>
      <c r="DD833" s="14"/>
      <c r="DE833" s="14"/>
      <c r="DF833" s="14"/>
      <c r="DG833" s="14"/>
      <c r="DH833" s="134"/>
      <c r="DI833" s="14"/>
    </row>
    <row r="834" spans="2:113" ht="15.75" customHeight="1">
      <c r="B834" s="15"/>
      <c r="C834" s="14"/>
      <c r="D834" s="54"/>
      <c r="E834" s="14"/>
      <c r="F834" s="14"/>
      <c r="G834" s="14"/>
      <c r="H834" s="14"/>
      <c r="I834" s="14"/>
      <c r="J834" s="135"/>
      <c r="K834" s="15"/>
      <c r="L834" s="15"/>
      <c r="M834" s="15"/>
      <c r="N834" s="15"/>
      <c r="O834" s="136"/>
      <c r="P834" s="15"/>
      <c r="Q834" s="15"/>
      <c r="R834" s="15"/>
      <c r="S834" s="15"/>
      <c r="T834" s="15"/>
      <c r="U834" s="137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37"/>
      <c r="AU834" s="137"/>
      <c r="AV834" s="137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53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4"/>
      <c r="CW834" s="14"/>
      <c r="CX834" s="14"/>
      <c r="CY834" s="14"/>
      <c r="CZ834" s="14"/>
      <c r="DA834" s="14"/>
      <c r="DB834" s="14"/>
      <c r="DC834" s="14"/>
      <c r="DD834" s="14"/>
      <c r="DE834" s="14"/>
      <c r="DF834" s="14"/>
      <c r="DG834" s="14"/>
      <c r="DH834" s="134"/>
      <c r="DI834" s="14"/>
    </row>
    <row r="835" spans="2:113" ht="15.75" customHeight="1">
      <c r="B835" s="15"/>
      <c r="C835" s="14"/>
      <c r="D835" s="54"/>
      <c r="E835" s="14"/>
      <c r="F835" s="14"/>
      <c r="G835" s="14"/>
      <c r="H835" s="14"/>
      <c r="I835" s="14"/>
      <c r="J835" s="135"/>
      <c r="K835" s="15"/>
      <c r="L835" s="15"/>
      <c r="M835" s="15"/>
      <c r="N835" s="15"/>
      <c r="O835" s="136"/>
      <c r="P835" s="15"/>
      <c r="Q835" s="15"/>
      <c r="R835" s="15"/>
      <c r="S835" s="15"/>
      <c r="T835" s="15"/>
      <c r="U835" s="137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37"/>
      <c r="AU835" s="137"/>
      <c r="AV835" s="137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53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4"/>
      <c r="CW835" s="14"/>
      <c r="CX835" s="14"/>
      <c r="CY835" s="14"/>
      <c r="CZ835" s="14"/>
      <c r="DA835" s="14"/>
      <c r="DB835" s="14"/>
      <c r="DC835" s="14"/>
      <c r="DD835" s="14"/>
      <c r="DE835" s="14"/>
      <c r="DF835" s="14"/>
      <c r="DG835" s="14"/>
      <c r="DH835" s="134"/>
      <c r="DI835" s="14"/>
    </row>
    <row r="836" spans="2:113" ht="15.75" customHeight="1">
      <c r="B836" s="15"/>
      <c r="C836" s="14"/>
      <c r="D836" s="54"/>
      <c r="E836" s="14"/>
      <c r="F836" s="14"/>
      <c r="G836" s="14"/>
      <c r="H836" s="14"/>
      <c r="I836" s="14"/>
      <c r="J836" s="135"/>
      <c r="K836" s="15"/>
      <c r="L836" s="15"/>
      <c r="M836" s="15"/>
      <c r="N836" s="15"/>
      <c r="O836" s="136"/>
      <c r="P836" s="15"/>
      <c r="Q836" s="15"/>
      <c r="R836" s="15"/>
      <c r="S836" s="15"/>
      <c r="T836" s="15"/>
      <c r="U836" s="137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37"/>
      <c r="AU836" s="137"/>
      <c r="AV836" s="137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53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4"/>
      <c r="CW836" s="14"/>
      <c r="CX836" s="14"/>
      <c r="CY836" s="14"/>
      <c r="CZ836" s="14"/>
      <c r="DA836" s="14"/>
      <c r="DB836" s="14"/>
      <c r="DC836" s="14"/>
      <c r="DD836" s="14"/>
      <c r="DE836" s="14"/>
      <c r="DF836" s="14"/>
      <c r="DG836" s="14"/>
      <c r="DH836" s="134"/>
      <c r="DI836" s="14"/>
    </row>
    <row r="837" spans="2:113" ht="15.75" customHeight="1">
      <c r="B837" s="15"/>
      <c r="C837" s="14"/>
      <c r="D837" s="54"/>
      <c r="E837" s="14"/>
      <c r="F837" s="14"/>
      <c r="G837" s="14"/>
      <c r="H837" s="14"/>
      <c r="I837" s="14"/>
      <c r="J837" s="135"/>
      <c r="K837" s="15"/>
      <c r="L837" s="15"/>
      <c r="M837" s="15"/>
      <c r="N837" s="15"/>
      <c r="O837" s="136"/>
      <c r="P837" s="15"/>
      <c r="Q837" s="15"/>
      <c r="R837" s="15"/>
      <c r="S837" s="15"/>
      <c r="T837" s="15"/>
      <c r="U837" s="137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37"/>
      <c r="AU837" s="137"/>
      <c r="AV837" s="137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53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4"/>
      <c r="CW837" s="14"/>
      <c r="CX837" s="14"/>
      <c r="CY837" s="14"/>
      <c r="CZ837" s="14"/>
      <c r="DA837" s="14"/>
      <c r="DB837" s="14"/>
      <c r="DC837" s="14"/>
      <c r="DD837" s="14"/>
      <c r="DE837" s="14"/>
      <c r="DF837" s="14"/>
      <c r="DG837" s="14"/>
      <c r="DH837" s="134"/>
      <c r="DI837" s="14"/>
    </row>
    <row r="838" spans="2:113" ht="15.75" customHeight="1">
      <c r="B838" s="15"/>
      <c r="C838" s="14"/>
      <c r="D838" s="54"/>
      <c r="E838" s="14"/>
      <c r="F838" s="14"/>
      <c r="G838" s="14"/>
      <c r="H838" s="14"/>
      <c r="I838" s="14"/>
      <c r="J838" s="135"/>
      <c r="K838" s="15"/>
      <c r="L838" s="15"/>
      <c r="M838" s="15"/>
      <c r="N838" s="15"/>
      <c r="O838" s="136"/>
      <c r="P838" s="15"/>
      <c r="Q838" s="15"/>
      <c r="R838" s="15"/>
      <c r="S838" s="15"/>
      <c r="T838" s="15"/>
      <c r="U838" s="137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37"/>
      <c r="AU838" s="137"/>
      <c r="AV838" s="137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53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4"/>
      <c r="CW838" s="14"/>
      <c r="CX838" s="14"/>
      <c r="CY838" s="14"/>
      <c r="CZ838" s="14"/>
      <c r="DA838" s="14"/>
      <c r="DB838" s="14"/>
      <c r="DC838" s="14"/>
      <c r="DD838" s="14"/>
      <c r="DE838" s="14"/>
      <c r="DF838" s="14"/>
      <c r="DG838" s="14"/>
      <c r="DH838" s="134"/>
      <c r="DI838" s="14"/>
    </row>
    <row r="839" spans="2:113" ht="15.75" customHeight="1">
      <c r="B839" s="15"/>
      <c r="C839" s="14"/>
      <c r="D839" s="54"/>
      <c r="E839" s="14"/>
      <c r="F839" s="14"/>
      <c r="G839" s="14"/>
      <c r="H839" s="14"/>
      <c r="I839" s="14"/>
      <c r="J839" s="135"/>
      <c r="K839" s="15"/>
      <c r="L839" s="15"/>
      <c r="M839" s="15"/>
      <c r="N839" s="15"/>
      <c r="O839" s="136"/>
      <c r="P839" s="15"/>
      <c r="Q839" s="15"/>
      <c r="R839" s="15"/>
      <c r="S839" s="15"/>
      <c r="T839" s="15"/>
      <c r="U839" s="137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37"/>
      <c r="AU839" s="137"/>
      <c r="AV839" s="137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53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4"/>
      <c r="CW839" s="14"/>
      <c r="CX839" s="14"/>
      <c r="CY839" s="14"/>
      <c r="CZ839" s="14"/>
      <c r="DA839" s="14"/>
      <c r="DB839" s="14"/>
      <c r="DC839" s="14"/>
      <c r="DD839" s="14"/>
      <c r="DE839" s="14"/>
      <c r="DF839" s="14"/>
      <c r="DG839" s="14"/>
      <c r="DH839" s="134"/>
      <c r="DI839" s="14"/>
    </row>
    <row r="840" spans="2:113" ht="15.75" customHeight="1">
      <c r="B840" s="15"/>
      <c r="C840" s="14"/>
      <c r="D840" s="54"/>
      <c r="E840" s="14"/>
      <c r="F840" s="14"/>
      <c r="G840" s="14"/>
      <c r="H840" s="14"/>
      <c r="I840" s="14"/>
      <c r="J840" s="135"/>
      <c r="K840" s="15"/>
      <c r="L840" s="15"/>
      <c r="M840" s="15"/>
      <c r="N840" s="15"/>
      <c r="O840" s="136"/>
      <c r="P840" s="15"/>
      <c r="Q840" s="15"/>
      <c r="R840" s="15"/>
      <c r="S840" s="15"/>
      <c r="T840" s="15"/>
      <c r="U840" s="137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37"/>
      <c r="AU840" s="137"/>
      <c r="AV840" s="137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53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4"/>
      <c r="CW840" s="14"/>
      <c r="CX840" s="14"/>
      <c r="CY840" s="14"/>
      <c r="CZ840" s="14"/>
      <c r="DA840" s="14"/>
      <c r="DB840" s="14"/>
      <c r="DC840" s="14"/>
      <c r="DD840" s="14"/>
      <c r="DE840" s="14"/>
      <c r="DF840" s="14"/>
      <c r="DG840" s="14"/>
      <c r="DH840" s="134"/>
      <c r="DI840" s="14"/>
    </row>
    <row r="841" spans="2:113" ht="15.75" customHeight="1">
      <c r="B841" s="15"/>
      <c r="C841" s="14"/>
      <c r="D841" s="54"/>
      <c r="E841" s="14"/>
      <c r="F841" s="14"/>
      <c r="G841" s="14"/>
      <c r="H841" s="14"/>
      <c r="I841" s="14"/>
      <c r="J841" s="135"/>
      <c r="K841" s="15"/>
      <c r="L841" s="15"/>
      <c r="M841" s="15"/>
      <c r="N841" s="15"/>
      <c r="O841" s="136"/>
      <c r="P841" s="15"/>
      <c r="Q841" s="15"/>
      <c r="R841" s="15"/>
      <c r="S841" s="15"/>
      <c r="T841" s="15"/>
      <c r="U841" s="137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37"/>
      <c r="AU841" s="137"/>
      <c r="AV841" s="137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53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4"/>
      <c r="CW841" s="14"/>
      <c r="CX841" s="14"/>
      <c r="CY841" s="14"/>
      <c r="CZ841" s="14"/>
      <c r="DA841" s="14"/>
      <c r="DB841" s="14"/>
      <c r="DC841" s="14"/>
      <c r="DD841" s="14"/>
      <c r="DE841" s="14"/>
      <c r="DF841" s="14"/>
      <c r="DG841" s="14"/>
      <c r="DH841" s="134"/>
      <c r="DI841" s="14"/>
    </row>
    <row r="842" spans="2:113" ht="15.75" customHeight="1">
      <c r="B842" s="15"/>
      <c r="C842" s="14"/>
      <c r="D842" s="54"/>
      <c r="E842" s="14"/>
      <c r="F842" s="14"/>
      <c r="G842" s="14"/>
      <c r="H842" s="14"/>
      <c r="I842" s="14"/>
      <c r="J842" s="135"/>
      <c r="K842" s="15"/>
      <c r="L842" s="15"/>
      <c r="M842" s="15"/>
      <c r="N842" s="15"/>
      <c r="O842" s="136"/>
      <c r="P842" s="15"/>
      <c r="Q842" s="15"/>
      <c r="R842" s="15"/>
      <c r="S842" s="15"/>
      <c r="T842" s="15"/>
      <c r="U842" s="137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37"/>
      <c r="AU842" s="137"/>
      <c r="AV842" s="137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53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4"/>
      <c r="CW842" s="14"/>
      <c r="CX842" s="14"/>
      <c r="CY842" s="14"/>
      <c r="CZ842" s="14"/>
      <c r="DA842" s="14"/>
      <c r="DB842" s="14"/>
      <c r="DC842" s="14"/>
      <c r="DD842" s="14"/>
      <c r="DE842" s="14"/>
      <c r="DF842" s="14"/>
      <c r="DG842" s="14"/>
      <c r="DH842" s="134"/>
      <c r="DI842" s="14"/>
    </row>
    <row r="843" spans="2:113" ht="15.75" customHeight="1">
      <c r="B843" s="15"/>
      <c r="C843" s="14"/>
      <c r="D843" s="54"/>
      <c r="E843" s="14"/>
      <c r="F843" s="14"/>
      <c r="G843" s="14"/>
      <c r="H843" s="14"/>
      <c r="I843" s="14"/>
      <c r="J843" s="135"/>
      <c r="K843" s="15"/>
      <c r="L843" s="15"/>
      <c r="M843" s="15"/>
      <c r="N843" s="15"/>
      <c r="O843" s="136"/>
      <c r="P843" s="15"/>
      <c r="Q843" s="15"/>
      <c r="R843" s="15"/>
      <c r="S843" s="15"/>
      <c r="T843" s="15"/>
      <c r="U843" s="137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37"/>
      <c r="AU843" s="137"/>
      <c r="AV843" s="137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53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4"/>
      <c r="CW843" s="14"/>
      <c r="CX843" s="14"/>
      <c r="CY843" s="14"/>
      <c r="CZ843" s="14"/>
      <c r="DA843" s="14"/>
      <c r="DB843" s="14"/>
      <c r="DC843" s="14"/>
      <c r="DD843" s="14"/>
      <c r="DE843" s="14"/>
      <c r="DF843" s="14"/>
      <c r="DG843" s="14"/>
      <c r="DH843" s="134"/>
      <c r="DI843" s="14"/>
    </row>
    <row r="844" spans="2:113" ht="15.75" customHeight="1">
      <c r="B844" s="15"/>
      <c r="C844" s="14"/>
      <c r="D844" s="54"/>
      <c r="E844" s="14"/>
      <c r="F844" s="14"/>
      <c r="G844" s="14"/>
      <c r="H844" s="14"/>
      <c r="I844" s="14"/>
      <c r="J844" s="135"/>
      <c r="K844" s="15"/>
      <c r="L844" s="15"/>
      <c r="M844" s="15"/>
      <c r="N844" s="15"/>
      <c r="O844" s="136"/>
      <c r="P844" s="15"/>
      <c r="Q844" s="15"/>
      <c r="R844" s="15"/>
      <c r="S844" s="15"/>
      <c r="T844" s="15"/>
      <c r="U844" s="137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37"/>
      <c r="AU844" s="137"/>
      <c r="AV844" s="137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53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4"/>
      <c r="CW844" s="14"/>
      <c r="CX844" s="14"/>
      <c r="CY844" s="14"/>
      <c r="CZ844" s="14"/>
      <c r="DA844" s="14"/>
      <c r="DB844" s="14"/>
      <c r="DC844" s="14"/>
      <c r="DD844" s="14"/>
      <c r="DE844" s="14"/>
      <c r="DF844" s="14"/>
      <c r="DG844" s="14"/>
      <c r="DH844" s="134"/>
      <c r="DI844" s="14"/>
    </row>
    <row r="845" spans="2:113" ht="15.75" customHeight="1">
      <c r="B845" s="15"/>
      <c r="C845" s="14"/>
      <c r="D845" s="54"/>
      <c r="E845" s="14"/>
      <c r="F845" s="14"/>
      <c r="G845" s="14"/>
      <c r="H845" s="14"/>
      <c r="I845" s="14"/>
      <c r="J845" s="135"/>
      <c r="K845" s="15"/>
      <c r="L845" s="15"/>
      <c r="M845" s="15"/>
      <c r="N845" s="15"/>
      <c r="O845" s="136"/>
      <c r="P845" s="15"/>
      <c r="Q845" s="15"/>
      <c r="R845" s="15"/>
      <c r="S845" s="15"/>
      <c r="T845" s="15"/>
      <c r="U845" s="137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37"/>
      <c r="AU845" s="137"/>
      <c r="AV845" s="137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53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4"/>
      <c r="CW845" s="14"/>
      <c r="CX845" s="14"/>
      <c r="CY845" s="14"/>
      <c r="CZ845" s="14"/>
      <c r="DA845" s="14"/>
      <c r="DB845" s="14"/>
      <c r="DC845" s="14"/>
      <c r="DD845" s="14"/>
      <c r="DE845" s="14"/>
      <c r="DF845" s="14"/>
      <c r="DG845" s="14"/>
      <c r="DH845" s="134"/>
      <c r="DI845" s="14"/>
    </row>
    <row r="846" spans="2:113" ht="15.75" customHeight="1">
      <c r="B846" s="15"/>
      <c r="C846" s="14"/>
      <c r="D846" s="54"/>
      <c r="E846" s="14"/>
      <c r="F846" s="14"/>
      <c r="G846" s="14"/>
      <c r="H846" s="14"/>
      <c r="I846" s="14"/>
      <c r="J846" s="135"/>
      <c r="K846" s="15"/>
      <c r="L846" s="15"/>
      <c r="M846" s="15"/>
      <c r="N846" s="15"/>
      <c r="O846" s="136"/>
      <c r="P846" s="15"/>
      <c r="Q846" s="15"/>
      <c r="R846" s="15"/>
      <c r="S846" s="15"/>
      <c r="T846" s="15"/>
      <c r="U846" s="137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37"/>
      <c r="AU846" s="137"/>
      <c r="AV846" s="137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53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4"/>
      <c r="CW846" s="14"/>
      <c r="CX846" s="14"/>
      <c r="CY846" s="14"/>
      <c r="CZ846" s="14"/>
      <c r="DA846" s="14"/>
      <c r="DB846" s="14"/>
      <c r="DC846" s="14"/>
      <c r="DD846" s="14"/>
      <c r="DE846" s="14"/>
      <c r="DF846" s="14"/>
      <c r="DG846" s="14"/>
      <c r="DH846" s="134"/>
      <c r="DI846" s="14"/>
    </row>
    <row r="847" spans="2:113" ht="15.75" customHeight="1">
      <c r="B847" s="15"/>
      <c r="C847" s="14"/>
      <c r="D847" s="54"/>
      <c r="E847" s="14"/>
      <c r="F847" s="14"/>
      <c r="G847" s="14"/>
      <c r="H847" s="14"/>
      <c r="I847" s="14"/>
      <c r="J847" s="135"/>
      <c r="K847" s="15"/>
      <c r="L847" s="15"/>
      <c r="M847" s="15"/>
      <c r="N847" s="15"/>
      <c r="O847" s="136"/>
      <c r="P847" s="15"/>
      <c r="Q847" s="15"/>
      <c r="R847" s="15"/>
      <c r="S847" s="15"/>
      <c r="T847" s="15"/>
      <c r="U847" s="137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37"/>
      <c r="AU847" s="137"/>
      <c r="AV847" s="137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53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4"/>
      <c r="CW847" s="14"/>
      <c r="CX847" s="14"/>
      <c r="CY847" s="14"/>
      <c r="CZ847" s="14"/>
      <c r="DA847" s="14"/>
      <c r="DB847" s="14"/>
      <c r="DC847" s="14"/>
      <c r="DD847" s="14"/>
      <c r="DE847" s="14"/>
      <c r="DF847" s="14"/>
      <c r="DG847" s="14"/>
      <c r="DH847" s="134"/>
      <c r="DI847" s="14"/>
    </row>
    <row r="848" spans="2:113" ht="15.75" customHeight="1">
      <c r="B848" s="15"/>
      <c r="C848" s="14"/>
      <c r="D848" s="54"/>
      <c r="E848" s="14"/>
      <c r="F848" s="14"/>
      <c r="G848" s="14"/>
      <c r="H848" s="14"/>
      <c r="I848" s="14"/>
      <c r="J848" s="135"/>
      <c r="K848" s="15"/>
      <c r="L848" s="15"/>
      <c r="M848" s="15"/>
      <c r="N848" s="15"/>
      <c r="O848" s="136"/>
      <c r="P848" s="15"/>
      <c r="Q848" s="15"/>
      <c r="R848" s="15"/>
      <c r="S848" s="15"/>
      <c r="T848" s="15"/>
      <c r="U848" s="137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37"/>
      <c r="AU848" s="137"/>
      <c r="AV848" s="137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53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4"/>
      <c r="CW848" s="14"/>
      <c r="CX848" s="14"/>
      <c r="CY848" s="14"/>
      <c r="CZ848" s="14"/>
      <c r="DA848" s="14"/>
      <c r="DB848" s="14"/>
      <c r="DC848" s="14"/>
      <c r="DD848" s="14"/>
      <c r="DE848" s="14"/>
      <c r="DF848" s="14"/>
      <c r="DG848" s="14"/>
      <c r="DH848" s="134"/>
      <c r="DI848" s="14"/>
    </row>
    <row r="849" spans="2:113" ht="15.75" customHeight="1">
      <c r="B849" s="15"/>
      <c r="C849" s="14"/>
      <c r="D849" s="54"/>
      <c r="E849" s="14"/>
      <c r="F849" s="14"/>
      <c r="G849" s="14"/>
      <c r="H849" s="14"/>
      <c r="I849" s="14"/>
      <c r="J849" s="135"/>
      <c r="K849" s="15"/>
      <c r="L849" s="15"/>
      <c r="M849" s="15"/>
      <c r="N849" s="15"/>
      <c r="O849" s="136"/>
      <c r="P849" s="15"/>
      <c r="Q849" s="15"/>
      <c r="R849" s="15"/>
      <c r="S849" s="15"/>
      <c r="T849" s="15"/>
      <c r="U849" s="137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37"/>
      <c r="AU849" s="137"/>
      <c r="AV849" s="137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53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4"/>
      <c r="CW849" s="14"/>
      <c r="CX849" s="14"/>
      <c r="CY849" s="14"/>
      <c r="CZ849" s="14"/>
      <c r="DA849" s="14"/>
      <c r="DB849" s="14"/>
      <c r="DC849" s="14"/>
      <c r="DD849" s="14"/>
      <c r="DE849" s="14"/>
      <c r="DF849" s="14"/>
      <c r="DG849" s="14"/>
      <c r="DH849" s="134"/>
      <c r="DI849" s="14"/>
    </row>
    <row r="850" spans="2:113" ht="15.75" customHeight="1">
      <c r="B850" s="15"/>
      <c r="C850" s="14"/>
      <c r="D850" s="54"/>
      <c r="E850" s="14"/>
      <c r="F850" s="14"/>
      <c r="G850" s="14"/>
      <c r="H850" s="14"/>
      <c r="I850" s="14"/>
      <c r="J850" s="135"/>
      <c r="K850" s="15"/>
      <c r="L850" s="15"/>
      <c r="M850" s="15"/>
      <c r="N850" s="15"/>
      <c r="O850" s="136"/>
      <c r="P850" s="15"/>
      <c r="Q850" s="15"/>
      <c r="R850" s="15"/>
      <c r="S850" s="15"/>
      <c r="T850" s="15"/>
      <c r="U850" s="137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37"/>
      <c r="AU850" s="137"/>
      <c r="AV850" s="137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53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4"/>
      <c r="CW850" s="14"/>
      <c r="CX850" s="14"/>
      <c r="CY850" s="14"/>
      <c r="CZ850" s="14"/>
      <c r="DA850" s="14"/>
      <c r="DB850" s="14"/>
      <c r="DC850" s="14"/>
      <c r="DD850" s="14"/>
      <c r="DE850" s="14"/>
      <c r="DF850" s="14"/>
      <c r="DG850" s="14"/>
      <c r="DH850" s="134"/>
      <c r="DI850" s="14"/>
    </row>
    <row r="851" spans="2:113" ht="15.75" customHeight="1">
      <c r="B851" s="15"/>
      <c r="C851" s="14"/>
      <c r="D851" s="54"/>
      <c r="E851" s="14"/>
      <c r="F851" s="14"/>
      <c r="G851" s="14"/>
      <c r="H851" s="14"/>
      <c r="I851" s="14"/>
      <c r="J851" s="135"/>
      <c r="K851" s="15"/>
      <c r="L851" s="15"/>
      <c r="M851" s="15"/>
      <c r="N851" s="15"/>
      <c r="O851" s="136"/>
      <c r="P851" s="15"/>
      <c r="Q851" s="15"/>
      <c r="R851" s="15"/>
      <c r="S851" s="15"/>
      <c r="T851" s="15"/>
      <c r="U851" s="137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37"/>
      <c r="AU851" s="137"/>
      <c r="AV851" s="137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53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4"/>
      <c r="CW851" s="14"/>
      <c r="CX851" s="14"/>
      <c r="CY851" s="14"/>
      <c r="CZ851" s="14"/>
      <c r="DA851" s="14"/>
      <c r="DB851" s="14"/>
      <c r="DC851" s="14"/>
      <c r="DD851" s="14"/>
      <c r="DE851" s="14"/>
      <c r="DF851" s="14"/>
      <c r="DG851" s="14"/>
      <c r="DH851" s="134"/>
      <c r="DI851" s="14"/>
    </row>
    <row r="852" spans="2:113" ht="15.75" customHeight="1">
      <c r="B852" s="15"/>
      <c r="C852" s="14"/>
      <c r="D852" s="54"/>
      <c r="E852" s="14"/>
      <c r="F852" s="14"/>
      <c r="G852" s="14"/>
      <c r="H852" s="14"/>
      <c r="I852" s="14"/>
      <c r="J852" s="135"/>
      <c r="K852" s="15"/>
      <c r="L852" s="15"/>
      <c r="M852" s="15"/>
      <c r="N852" s="15"/>
      <c r="O852" s="136"/>
      <c r="P852" s="15"/>
      <c r="Q852" s="15"/>
      <c r="R852" s="15"/>
      <c r="S852" s="15"/>
      <c r="T852" s="15"/>
      <c r="U852" s="137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37"/>
      <c r="AU852" s="137"/>
      <c r="AV852" s="137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53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4"/>
      <c r="CW852" s="14"/>
      <c r="CX852" s="14"/>
      <c r="CY852" s="14"/>
      <c r="CZ852" s="14"/>
      <c r="DA852" s="14"/>
      <c r="DB852" s="14"/>
      <c r="DC852" s="14"/>
      <c r="DD852" s="14"/>
      <c r="DE852" s="14"/>
      <c r="DF852" s="14"/>
      <c r="DG852" s="14"/>
      <c r="DH852" s="134"/>
      <c r="DI852" s="14"/>
    </row>
    <row r="853" spans="2:113" ht="15.75" customHeight="1">
      <c r="B853" s="15"/>
      <c r="C853" s="14"/>
      <c r="D853" s="54"/>
      <c r="E853" s="14"/>
      <c r="F853" s="14"/>
      <c r="G853" s="14"/>
      <c r="H853" s="14"/>
      <c r="I853" s="14"/>
      <c r="J853" s="135"/>
      <c r="K853" s="15"/>
      <c r="L853" s="15"/>
      <c r="M853" s="15"/>
      <c r="N853" s="15"/>
      <c r="O853" s="136"/>
      <c r="P853" s="15"/>
      <c r="Q853" s="15"/>
      <c r="R853" s="15"/>
      <c r="S853" s="15"/>
      <c r="T853" s="15"/>
      <c r="U853" s="137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37"/>
      <c r="AU853" s="137"/>
      <c r="AV853" s="137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53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4"/>
      <c r="CW853" s="14"/>
      <c r="CX853" s="14"/>
      <c r="CY853" s="14"/>
      <c r="CZ853" s="14"/>
      <c r="DA853" s="14"/>
      <c r="DB853" s="14"/>
      <c r="DC853" s="14"/>
      <c r="DD853" s="14"/>
      <c r="DE853" s="14"/>
      <c r="DF853" s="14"/>
      <c r="DG853" s="14"/>
      <c r="DH853" s="134"/>
      <c r="DI853" s="14"/>
    </row>
    <row r="854" spans="2:113" ht="15.75" customHeight="1">
      <c r="B854" s="15"/>
      <c r="C854" s="14"/>
      <c r="D854" s="54"/>
      <c r="E854" s="14"/>
      <c r="F854" s="14"/>
      <c r="G854" s="14"/>
      <c r="H854" s="14"/>
      <c r="I854" s="14"/>
      <c r="J854" s="135"/>
      <c r="K854" s="15"/>
      <c r="L854" s="15"/>
      <c r="M854" s="15"/>
      <c r="N854" s="15"/>
      <c r="O854" s="136"/>
      <c r="P854" s="15"/>
      <c r="Q854" s="15"/>
      <c r="R854" s="15"/>
      <c r="S854" s="15"/>
      <c r="T854" s="15"/>
      <c r="U854" s="137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37"/>
      <c r="AU854" s="137"/>
      <c r="AV854" s="137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53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4"/>
      <c r="CW854" s="14"/>
      <c r="CX854" s="14"/>
      <c r="CY854" s="14"/>
      <c r="CZ854" s="14"/>
      <c r="DA854" s="14"/>
      <c r="DB854" s="14"/>
      <c r="DC854" s="14"/>
      <c r="DD854" s="14"/>
      <c r="DE854" s="14"/>
      <c r="DF854" s="14"/>
      <c r="DG854" s="14"/>
      <c r="DH854" s="134"/>
      <c r="DI854" s="14"/>
    </row>
    <row r="855" spans="2:113" ht="15.75" customHeight="1">
      <c r="B855" s="15"/>
      <c r="C855" s="14"/>
      <c r="D855" s="54"/>
      <c r="E855" s="14"/>
      <c r="F855" s="14"/>
      <c r="G855" s="14"/>
      <c r="H855" s="14"/>
      <c r="I855" s="14"/>
      <c r="J855" s="135"/>
      <c r="K855" s="15"/>
      <c r="L855" s="15"/>
      <c r="M855" s="15"/>
      <c r="N855" s="15"/>
      <c r="O855" s="136"/>
      <c r="P855" s="15"/>
      <c r="Q855" s="15"/>
      <c r="R855" s="15"/>
      <c r="S855" s="15"/>
      <c r="T855" s="15"/>
      <c r="U855" s="137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37"/>
      <c r="AU855" s="137"/>
      <c r="AV855" s="137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53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4"/>
      <c r="CW855" s="14"/>
      <c r="CX855" s="14"/>
      <c r="CY855" s="14"/>
      <c r="CZ855" s="14"/>
      <c r="DA855" s="14"/>
      <c r="DB855" s="14"/>
      <c r="DC855" s="14"/>
      <c r="DD855" s="14"/>
      <c r="DE855" s="14"/>
      <c r="DF855" s="14"/>
      <c r="DG855" s="14"/>
      <c r="DH855" s="134"/>
      <c r="DI855" s="14"/>
    </row>
    <row r="856" spans="2:113" ht="15.75" customHeight="1">
      <c r="B856" s="15"/>
      <c r="C856" s="14"/>
      <c r="D856" s="54"/>
      <c r="E856" s="14"/>
      <c r="F856" s="14"/>
      <c r="G856" s="14"/>
      <c r="H856" s="14"/>
      <c r="I856" s="14"/>
      <c r="J856" s="135"/>
      <c r="K856" s="15"/>
      <c r="L856" s="15"/>
      <c r="M856" s="15"/>
      <c r="N856" s="15"/>
      <c r="O856" s="136"/>
      <c r="P856" s="15"/>
      <c r="Q856" s="15"/>
      <c r="R856" s="15"/>
      <c r="S856" s="15"/>
      <c r="T856" s="15"/>
      <c r="U856" s="137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37"/>
      <c r="AU856" s="137"/>
      <c r="AV856" s="137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53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4"/>
      <c r="CW856" s="14"/>
      <c r="CX856" s="14"/>
      <c r="CY856" s="14"/>
      <c r="CZ856" s="14"/>
      <c r="DA856" s="14"/>
      <c r="DB856" s="14"/>
      <c r="DC856" s="14"/>
      <c r="DD856" s="14"/>
      <c r="DE856" s="14"/>
      <c r="DF856" s="14"/>
      <c r="DG856" s="14"/>
      <c r="DH856" s="134"/>
      <c r="DI856" s="14"/>
    </row>
    <row r="857" spans="2:113" ht="15.75" customHeight="1">
      <c r="B857" s="15"/>
      <c r="C857" s="14"/>
      <c r="D857" s="54"/>
      <c r="E857" s="14"/>
      <c r="F857" s="14"/>
      <c r="G857" s="14"/>
      <c r="H857" s="14"/>
      <c r="I857" s="14"/>
      <c r="J857" s="135"/>
      <c r="K857" s="15"/>
      <c r="L857" s="15"/>
      <c r="M857" s="15"/>
      <c r="N857" s="15"/>
      <c r="O857" s="136"/>
      <c r="P857" s="15"/>
      <c r="Q857" s="15"/>
      <c r="R857" s="15"/>
      <c r="S857" s="15"/>
      <c r="T857" s="15"/>
      <c r="U857" s="137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37"/>
      <c r="AU857" s="137"/>
      <c r="AV857" s="137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53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4"/>
      <c r="CW857" s="14"/>
      <c r="CX857" s="14"/>
      <c r="CY857" s="14"/>
      <c r="CZ857" s="14"/>
      <c r="DA857" s="14"/>
      <c r="DB857" s="14"/>
      <c r="DC857" s="14"/>
      <c r="DD857" s="14"/>
      <c r="DE857" s="14"/>
      <c r="DF857" s="14"/>
      <c r="DG857" s="14"/>
      <c r="DH857" s="134"/>
      <c r="DI857" s="14"/>
    </row>
    <row r="858" spans="2:113" ht="15.75" customHeight="1">
      <c r="B858" s="15"/>
      <c r="C858" s="14"/>
      <c r="D858" s="54"/>
      <c r="E858" s="14"/>
      <c r="F858" s="14"/>
      <c r="G858" s="14"/>
      <c r="H858" s="14"/>
      <c r="I858" s="14"/>
      <c r="J858" s="135"/>
      <c r="K858" s="15"/>
      <c r="L858" s="15"/>
      <c r="M858" s="15"/>
      <c r="N858" s="15"/>
      <c r="O858" s="136"/>
      <c r="P858" s="15"/>
      <c r="Q858" s="15"/>
      <c r="R858" s="15"/>
      <c r="S858" s="15"/>
      <c r="T858" s="15"/>
      <c r="U858" s="137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37"/>
      <c r="AU858" s="137"/>
      <c r="AV858" s="137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53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4"/>
      <c r="CW858" s="14"/>
      <c r="CX858" s="14"/>
      <c r="CY858" s="14"/>
      <c r="CZ858" s="14"/>
      <c r="DA858" s="14"/>
      <c r="DB858" s="14"/>
      <c r="DC858" s="14"/>
      <c r="DD858" s="14"/>
      <c r="DE858" s="14"/>
      <c r="DF858" s="14"/>
      <c r="DG858" s="14"/>
      <c r="DH858" s="134"/>
      <c r="DI858" s="14"/>
    </row>
    <row r="859" spans="2:113" ht="15.75" customHeight="1">
      <c r="B859" s="15"/>
      <c r="C859" s="14"/>
      <c r="D859" s="54"/>
      <c r="E859" s="14"/>
      <c r="F859" s="14"/>
      <c r="G859" s="14"/>
      <c r="H859" s="14"/>
      <c r="I859" s="14"/>
      <c r="J859" s="135"/>
      <c r="K859" s="15"/>
      <c r="L859" s="15"/>
      <c r="M859" s="15"/>
      <c r="N859" s="15"/>
      <c r="O859" s="136"/>
      <c r="P859" s="15"/>
      <c r="Q859" s="15"/>
      <c r="R859" s="15"/>
      <c r="S859" s="15"/>
      <c r="T859" s="15"/>
      <c r="U859" s="137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37"/>
      <c r="AU859" s="137"/>
      <c r="AV859" s="137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53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4"/>
      <c r="CW859" s="14"/>
      <c r="CX859" s="14"/>
      <c r="CY859" s="14"/>
      <c r="CZ859" s="14"/>
      <c r="DA859" s="14"/>
      <c r="DB859" s="14"/>
      <c r="DC859" s="14"/>
      <c r="DD859" s="14"/>
      <c r="DE859" s="14"/>
      <c r="DF859" s="14"/>
      <c r="DG859" s="14"/>
      <c r="DH859" s="134"/>
      <c r="DI859" s="14"/>
    </row>
    <row r="860" spans="2:113" ht="15.75" customHeight="1">
      <c r="B860" s="15"/>
      <c r="C860" s="14"/>
      <c r="D860" s="54"/>
      <c r="E860" s="14"/>
      <c r="F860" s="14"/>
      <c r="G860" s="14"/>
      <c r="H860" s="14"/>
      <c r="I860" s="14"/>
      <c r="J860" s="135"/>
      <c r="K860" s="15"/>
      <c r="L860" s="15"/>
      <c r="M860" s="15"/>
      <c r="N860" s="15"/>
      <c r="O860" s="136"/>
      <c r="P860" s="15"/>
      <c r="Q860" s="15"/>
      <c r="R860" s="15"/>
      <c r="S860" s="15"/>
      <c r="T860" s="15"/>
      <c r="U860" s="137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37"/>
      <c r="AU860" s="137"/>
      <c r="AV860" s="137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53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4"/>
      <c r="CW860" s="14"/>
      <c r="CX860" s="14"/>
      <c r="CY860" s="14"/>
      <c r="CZ860" s="14"/>
      <c r="DA860" s="14"/>
      <c r="DB860" s="14"/>
      <c r="DC860" s="14"/>
      <c r="DD860" s="14"/>
      <c r="DE860" s="14"/>
      <c r="DF860" s="14"/>
      <c r="DG860" s="14"/>
      <c r="DH860" s="134"/>
      <c r="DI860" s="14"/>
    </row>
    <row r="861" spans="2:113" ht="15.75" customHeight="1">
      <c r="B861" s="15"/>
      <c r="C861" s="14"/>
      <c r="D861" s="54"/>
      <c r="E861" s="14"/>
      <c r="F861" s="14"/>
      <c r="G861" s="14"/>
      <c r="H861" s="14"/>
      <c r="I861" s="14"/>
      <c r="J861" s="135"/>
      <c r="K861" s="15"/>
      <c r="L861" s="15"/>
      <c r="M861" s="15"/>
      <c r="N861" s="15"/>
      <c r="O861" s="136"/>
      <c r="P861" s="15"/>
      <c r="Q861" s="15"/>
      <c r="R861" s="15"/>
      <c r="S861" s="15"/>
      <c r="T861" s="15"/>
      <c r="U861" s="137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37"/>
      <c r="AU861" s="137"/>
      <c r="AV861" s="137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53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4"/>
      <c r="CW861" s="14"/>
      <c r="CX861" s="14"/>
      <c r="CY861" s="14"/>
      <c r="CZ861" s="14"/>
      <c r="DA861" s="14"/>
      <c r="DB861" s="14"/>
      <c r="DC861" s="14"/>
      <c r="DD861" s="14"/>
      <c r="DE861" s="14"/>
      <c r="DF861" s="14"/>
      <c r="DG861" s="14"/>
      <c r="DH861" s="134"/>
      <c r="DI861" s="14"/>
    </row>
    <row r="862" spans="2:113" ht="15.75" customHeight="1">
      <c r="B862" s="15"/>
      <c r="C862" s="14"/>
      <c r="D862" s="54"/>
      <c r="E862" s="14"/>
      <c r="F862" s="14"/>
      <c r="G862" s="14"/>
      <c r="H862" s="14"/>
      <c r="I862" s="14"/>
      <c r="J862" s="135"/>
      <c r="K862" s="15"/>
      <c r="L862" s="15"/>
      <c r="M862" s="15"/>
      <c r="N862" s="15"/>
      <c r="O862" s="136"/>
      <c r="P862" s="15"/>
      <c r="Q862" s="15"/>
      <c r="R862" s="15"/>
      <c r="S862" s="15"/>
      <c r="T862" s="15"/>
      <c r="U862" s="137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37"/>
      <c r="AU862" s="137"/>
      <c r="AV862" s="137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53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4"/>
      <c r="CW862" s="14"/>
      <c r="CX862" s="14"/>
      <c r="CY862" s="14"/>
      <c r="CZ862" s="14"/>
      <c r="DA862" s="14"/>
      <c r="DB862" s="14"/>
      <c r="DC862" s="14"/>
      <c r="DD862" s="14"/>
      <c r="DE862" s="14"/>
      <c r="DF862" s="14"/>
      <c r="DG862" s="14"/>
      <c r="DH862" s="134"/>
      <c r="DI862" s="14"/>
    </row>
    <row r="863" spans="2:113" ht="15.75" customHeight="1">
      <c r="B863" s="15"/>
      <c r="C863" s="14"/>
      <c r="D863" s="54"/>
      <c r="E863" s="14"/>
      <c r="F863" s="14"/>
      <c r="G863" s="14"/>
      <c r="H863" s="14"/>
      <c r="I863" s="14"/>
      <c r="J863" s="135"/>
      <c r="K863" s="15"/>
      <c r="L863" s="15"/>
      <c r="M863" s="15"/>
      <c r="N863" s="15"/>
      <c r="O863" s="136"/>
      <c r="P863" s="15"/>
      <c r="Q863" s="15"/>
      <c r="R863" s="15"/>
      <c r="S863" s="15"/>
      <c r="T863" s="15"/>
      <c r="U863" s="137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37"/>
      <c r="AU863" s="137"/>
      <c r="AV863" s="137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53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4"/>
      <c r="CW863" s="14"/>
      <c r="CX863" s="14"/>
      <c r="CY863" s="14"/>
      <c r="CZ863" s="14"/>
      <c r="DA863" s="14"/>
      <c r="DB863" s="14"/>
      <c r="DC863" s="14"/>
      <c r="DD863" s="14"/>
      <c r="DE863" s="14"/>
      <c r="DF863" s="14"/>
      <c r="DG863" s="14"/>
      <c r="DH863" s="134"/>
      <c r="DI863" s="14"/>
    </row>
    <row r="864" spans="2:113" ht="15.75" customHeight="1">
      <c r="B864" s="15"/>
      <c r="C864" s="14"/>
      <c r="D864" s="54"/>
      <c r="E864" s="14"/>
      <c r="F864" s="14"/>
      <c r="G864" s="14"/>
      <c r="H864" s="14"/>
      <c r="I864" s="14"/>
      <c r="J864" s="135"/>
      <c r="K864" s="15"/>
      <c r="L864" s="15"/>
      <c r="M864" s="15"/>
      <c r="N864" s="15"/>
      <c r="O864" s="136"/>
      <c r="P864" s="15"/>
      <c r="Q864" s="15"/>
      <c r="R864" s="15"/>
      <c r="S864" s="15"/>
      <c r="T864" s="15"/>
      <c r="U864" s="137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37"/>
      <c r="AU864" s="137"/>
      <c r="AV864" s="137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53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4"/>
      <c r="CW864" s="14"/>
      <c r="CX864" s="14"/>
      <c r="CY864" s="14"/>
      <c r="CZ864" s="14"/>
      <c r="DA864" s="14"/>
      <c r="DB864" s="14"/>
      <c r="DC864" s="14"/>
      <c r="DD864" s="14"/>
      <c r="DE864" s="14"/>
      <c r="DF864" s="14"/>
      <c r="DG864" s="14"/>
      <c r="DH864" s="134"/>
      <c r="DI864" s="14"/>
    </row>
    <row r="865" spans="2:113" ht="15.75" customHeight="1">
      <c r="B865" s="15"/>
      <c r="C865" s="14"/>
      <c r="D865" s="54"/>
      <c r="E865" s="14"/>
      <c r="F865" s="14"/>
      <c r="G865" s="14"/>
      <c r="H865" s="14"/>
      <c r="I865" s="14"/>
      <c r="J865" s="135"/>
      <c r="K865" s="15"/>
      <c r="L865" s="15"/>
      <c r="M865" s="15"/>
      <c r="N865" s="15"/>
      <c r="O865" s="136"/>
      <c r="P865" s="15"/>
      <c r="Q865" s="15"/>
      <c r="R865" s="15"/>
      <c r="S865" s="15"/>
      <c r="T865" s="15"/>
      <c r="U865" s="137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37"/>
      <c r="AU865" s="137"/>
      <c r="AV865" s="137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53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4"/>
      <c r="CW865" s="14"/>
      <c r="CX865" s="14"/>
      <c r="CY865" s="14"/>
      <c r="CZ865" s="14"/>
      <c r="DA865" s="14"/>
      <c r="DB865" s="14"/>
      <c r="DC865" s="14"/>
      <c r="DD865" s="14"/>
      <c r="DE865" s="14"/>
      <c r="DF865" s="14"/>
      <c r="DG865" s="14"/>
      <c r="DH865" s="134"/>
      <c r="DI865" s="14"/>
    </row>
    <row r="866" spans="2:113" ht="15.75" customHeight="1">
      <c r="B866" s="15"/>
      <c r="C866" s="14"/>
      <c r="D866" s="54"/>
      <c r="E866" s="14"/>
      <c r="F866" s="14"/>
      <c r="G866" s="14"/>
      <c r="H866" s="14"/>
      <c r="I866" s="14"/>
      <c r="J866" s="135"/>
      <c r="K866" s="15"/>
      <c r="L866" s="15"/>
      <c r="M866" s="15"/>
      <c r="N866" s="15"/>
      <c r="O866" s="136"/>
      <c r="P866" s="15"/>
      <c r="Q866" s="15"/>
      <c r="R866" s="15"/>
      <c r="S866" s="15"/>
      <c r="T866" s="15"/>
      <c r="U866" s="137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37"/>
      <c r="AU866" s="137"/>
      <c r="AV866" s="137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53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4"/>
      <c r="CW866" s="14"/>
      <c r="CX866" s="14"/>
      <c r="CY866" s="14"/>
      <c r="CZ866" s="14"/>
      <c r="DA866" s="14"/>
      <c r="DB866" s="14"/>
      <c r="DC866" s="14"/>
      <c r="DD866" s="14"/>
      <c r="DE866" s="14"/>
      <c r="DF866" s="14"/>
      <c r="DG866" s="14"/>
      <c r="DH866" s="134"/>
      <c r="DI866" s="14"/>
    </row>
    <row r="867" spans="2:113" ht="15.75" customHeight="1">
      <c r="B867" s="15"/>
      <c r="C867" s="14"/>
      <c r="D867" s="54"/>
      <c r="E867" s="14"/>
      <c r="F867" s="14"/>
      <c r="G867" s="14"/>
      <c r="H867" s="14"/>
      <c r="I867" s="14"/>
      <c r="J867" s="135"/>
      <c r="K867" s="15"/>
      <c r="L867" s="15"/>
      <c r="M867" s="15"/>
      <c r="N867" s="15"/>
      <c r="O867" s="136"/>
      <c r="P867" s="15"/>
      <c r="Q867" s="15"/>
      <c r="R867" s="15"/>
      <c r="S867" s="15"/>
      <c r="T867" s="15"/>
      <c r="U867" s="137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37"/>
      <c r="AU867" s="137"/>
      <c r="AV867" s="137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53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4"/>
      <c r="CW867" s="14"/>
      <c r="CX867" s="14"/>
      <c r="CY867" s="14"/>
      <c r="CZ867" s="14"/>
      <c r="DA867" s="14"/>
      <c r="DB867" s="14"/>
      <c r="DC867" s="14"/>
      <c r="DD867" s="14"/>
      <c r="DE867" s="14"/>
      <c r="DF867" s="14"/>
      <c r="DG867" s="14"/>
      <c r="DH867" s="134"/>
      <c r="DI867" s="14"/>
    </row>
    <row r="868" spans="2:113" ht="15.75" customHeight="1">
      <c r="B868" s="15"/>
      <c r="C868" s="14"/>
      <c r="D868" s="54"/>
      <c r="E868" s="14"/>
      <c r="F868" s="14"/>
      <c r="G868" s="14"/>
      <c r="H868" s="14"/>
      <c r="I868" s="14"/>
      <c r="J868" s="135"/>
      <c r="K868" s="15"/>
      <c r="L868" s="15"/>
      <c r="M868" s="15"/>
      <c r="N868" s="15"/>
      <c r="O868" s="136"/>
      <c r="P868" s="15"/>
      <c r="Q868" s="15"/>
      <c r="R868" s="15"/>
      <c r="S868" s="15"/>
      <c r="T868" s="15"/>
      <c r="U868" s="137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37"/>
      <c r="AU868" s="137"/>
      <c r="AV868" s="137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53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4"/>
      <c r="CW868" s="14"/>
      <c r="CX868" s="14"/>
      <c r="CY868" s="14"/>
      <c r="CZ868" s="14"/>
      <c r="DA868" s="14"/>
      <c r="DB868" s="14"/>
      <c r="DC868" s="14"/>
      <c r="DD868" s="14"/>
      <c r="DE868" s="14"/>
      <c r="DF868" s="14"/>
      <c r="DG868" s="14"/>
      <c r="DH868" s="134"/>
      <c r="DI868" s="14"/>
    </row>
    <row r="869" spans="2:113" ht="15.75" customHeight="1">
      <c r="B869" s="15"/>
      <c r="C869" s="14"/>
      <c r="D869" s="54"/>
      <c r="E869" s="14"/>
      <c r="F869" s="14"/>
      <c r="G869" s="14"/>
      <c r="H869" s="14"/>
      <c r="I869" s="14"/>
      <c r="J869" s="135"/>
      <c r="K869" s="15"/>
      <c r="L869" s="15"/>
      <c r="M869" s="15"/>
      <c r="N869" s="15"/>
      <c r="O869" s="136"/>
      <c r="P869" s="15"/>
      <c r="Q869" s="15"/>
      <c r="R869" s="15"/>
      <c r="S869" s="15"/>
      <c r="T869" s="15"/>
      <c r="U869" s="137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37"/>
      <c r="AU869" s="137"/>
      <c r="AV869" s="137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53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4"/>
      <c r="CW869" s="14"/>
      <c r="CX869" s="14"/>
      <c r="CY869" s="14"/>
      <c r="CZ869" s="14"/>
      <c r="DA869" s="14"/>
      <c r="DB869" s="14"/>
      <c r="DC869" s="14"/>
      <c r="DD869" s="14"/>
      <c r="DE869" s="14"/>
      <c r="DF869" s="14"/>
      <c r="DG869" s="14"/>
      <c r="DH869" s="134"/>
      <c r="DI869" s="14"/>
    </row>
    <row r="870" spans="2:113" ht="15.75" customHeight="1">
      <c r="B870" s="15"/>
      <c r="C870" s="14"/>
      <c r="D870" s="54"/>
      <c r="E870" s="14"/>
      <c r="F870" s="14"/>
      <c r="G870" s="14"/>
      <c r="H870" s="14"/>
      <c r="I870" s="14"/>
      <c r="J870" s="135"/>
      <c r="K870" s="15"/>
      <c r="L870" s="15"/>
      <c r="M870" s="15"/>
      <c r="N870" s="15"/>
      <c r="O870" s="136"/>
      <c r="P870" s="15"/>
      <c r="Q870" s="15"/>
      <c r="R870" s="15"/>
      <c r="S870" s="15"/>
      <c r="T870" s="15"/>
      <c r="U870" s="137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37"/>
      <c r="AU870" s="137"/>
      <c r="AV870" s="137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53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4"/>
      <c r="CW870" s="14"/>
      <c r="CX870" s="14"/>
      <c r="CY870" s="14"/>
      <c r="CZ870" s="14"/>
      <c r="DA870" s="14"/>
      <c r="DB870" s="14"/>
      <c r="DC870" s="14"/>
      <c r="DD870" s="14"/>
      <c r="DE870" s="14"/>
      <c r="DF870" s="14"/>
      <c r="DG870" s="14"/>
      <c r="DH870" s="134"/>
      <c r="DI870" s="14"/>
    </row>
    <row r="871" spans="2:113" ht="15.75" customHeight="1">
      <c r="B871" s="15"/>
      <c r="C871" s="14"/>
      <c r="D871" s="54"/>
      <c r="E871" s="14"/>
      <c r="F871" s="14"/>
      <c r="G871" s="14"/>
      <c r="H871" s="14"/>
      <c r="I871" s="14"/>
      <c r="J871" s="135"/>
      <c r="K871" s="15"/>
      <c r="L871" s="15"/>
      <c r="M871" s="15"/>
      <c r="N871" s="15"/>
      <c r="O871" s="136"/>
      <c r="P871" s="15"/>
      <c r="Q871" s="15"/>
      <c r="R871" s="15"/>
      <c r="S871" s="15"/>
      <c r="T871" s="15"/>
      <c r="U871" s="137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37"/>
      <c r="AU871" s="137"/>
      <c r="AV871" s="137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53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4"/>
      <c r="CW871" s="14"/>
      <c r="CX871" s="14"/>
      <c r="CY871" s="14"/>
      <c r="CZ871" s="14"/>
      <c r="DA871" s="14"/>
      <c r="DB871" s="14"/>
      <c r="DC871" s="14"/>
      <c r="DD871" s="14"/>
      <c r="DE871" s="14"/>
      <c r="DF871" s="14"/>
      <c r="DG871" s="14"/>
      <c r="DH871" s="134"/>
      <c r="DI871" s="14"/>
    </row>
    <row r="872" spans="2:113" ht="15.75" customHeight="1">
      <c r="B872" s="15"/>
      <c r="C872" s="14"/>
      <c r="D872" s="54"/>
      <c r="E872" s="14"/>
      <c r="F872" s="14"/>
      <c r="G872" s="14"/>
      <c r="H872" s="14"/>
      <c r="I872" s="14"/>
      <c r="J872" s="135"/>
      <c r="K872" s="15"/>
      <c r="L872" s="15"/>
      <c r="M872" s="15"/>
      <c r="N872" s="15"/>
      <c r="O872" s="136"/>
      <c r="P872" s="15"/>
      <c r="Q872" s="15"/>
      <c r="R872" s="15"/>
      <c r="S872" s="15"/>
      <c r="T872" s="15"/>
      <c r="U872" s="137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37"/>
      <c r="AU872" s="137"/>
      <c r="AV872" s="137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53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4"/>
      <c r="CW872" s="14"/>
      <c r="CX872" s="14"/>
      <c r="CY872" s="14"/>
      <c r="CZ872" s="14"/>
      <c r="DA872" s="14"/>
      <c r="DB872" s="14"/>
      <c r="DC872" s="14"/>
      <c r="DD872" s="14"/>
      <c r="DE872" s="14"/>
      <c r="DF872" s="14"/>
      <c r="DG872" s="14"/>
      <c r="DH872" s="134"/>
      <c r="DI872" s="14"/>
    </row>
    <row r="873" spans="2:113" ht="15.75" customHeight="1">
      <c r="B873" s="15"/>
      <c r="C873" s="14"/>
      <c r="D873" s="54"/>
      <c r="E873" s="14"/>
      <c r="F873" s="14"/>
      <c r="G873" s="14"/>
      <c r="H873" s="14"/>
      <c r="I873" s="14"/>
      <c r="J873" s="135"/>
      <c r="K873" s="15"/>
      <c r="L873" s="15"/>
      <c r="M873" s="15"/>
      <c r="N873" s="15"/>
      <c r="O873" s="136"/>
      <c r="P873" s="15"/>
      <c r="Q873" s="15"/>
      <c r="R873" s="15"/>
      <c r="S873" s="15"/>
      <c r="T873" s="15"/>
      <c r="U873" s="137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37"/>
      <c r="AU873" s="137"/>
      <c r="AV873" s="137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53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4"/>
      <c r="CW873" s="14"/>
      <c r="CX873" s="14"/>
      <c r="CY873" s="14"/>
      <c r="CZ873" s="14"/>
      <c r="DA873" s="14"/>
      <c r="DB873" s="14"/>
      <c r="DC873" s="14"/>
      <c r="DD873" s="14"/>
      <c r="DE873" s="14"/>
      <c r="DF873" s="14"/>
      <c r="DG873" s="14"/>
      <c r="DH873" s="134"/>
      <c r="DI873" s="14"/>
    </row>
    <row r="874" spans="2:113" ht="15.75" customHeight="1">
      <c r="B874" s="15"/>
      <c r="C874" s="14"/>
      <c r="D874" s="54"/>
      <c r="E874" s="14"/>
      <c r="F874" s="14"/>
      <c r="G874" s="14"/>
      <c r="H874" s="14"/>
      <c r="I874" s="14"/>
      <c r="J874" s="135"/>
      <c r="K874" s="15"/>
      <c r="L874" s="15"/>
      <c r="M874" s="15"/>
      <c r="N874" s="15"/>
      <c r="O874" s="136"/>
      <c r="P874" s="15"/>
      <c r="Q874" s="15"/>
      <c r="R874" s="15"/>
      <c r="S874" s="15"/>
      <c r="T874" s="15"/>
      <c r="U874" s="137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37"/>
      <c r="AU874" s="137"/>
      <c r="AV874" s="137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53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4"/>
      <c r="CW874" s="14"/>
      <c r="CX874" s="14"/>
      <c r="CY874" s="14"/>
      <c r="CZ874" s="14"/>
      <c r="DA874" s="14"/>
      <c r="DB874" s="14"/>
      <c r="DC874" s="14"/>
      <c r="DD874" s="14"/>
      <c r="DE874" s="14"/>
      <c r="DF874" s="14"/>
      <c r="DG874" s="14"/>
      <c r="DH874" s="134"/>
      <c r="DI874" s="14"/>
    </row>
    <row r="875" spans="2:113" ht="15.75" customHeight="1">
      <c r="B875" s="15"/>
      <c r="C875" s="14"/>
      <c r="D875" s="54"/>
      <c r="E875" s="14"/>
      <c r="F875" s="14"/>
      <c r="G875" s="14"/>
      <c r="H875" s="14"/>
      <c r="I875" s="14"/>
      <c r="J875" s="135"/>
      <c r="K875" s="15"/>
      <c r="L875" s="15"/>
      <c r="M875" s="15"/>
      <c r="N875" s="15"/>
      <c r="O875" s="136"/>
      <c r="P875" s="15"/>
      <c r="Q875" s="15"/>
      <c r="R875" s="15"/>
      <c r="S875" s="15"/>
      <c r="T875" s="15"/>
      <c r="U875" s="137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37"/>
      <c r="AU875" s="137"/>
      <c r="AV875" s="137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53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4"/>
      <c r="CW875" s="14"/>
      <c r="CX875" s="14"/>
      <c r="CY875" s="14"/>
      <c r="CZ875" s="14"/>
      <c r="DA875" s="14"/>
      <c r="DB875" s="14"/>
      <c r="DC875" s="14"/>
      <c r="DD875" s="14"/>
      <c r="DE875" s="14"/>
      <c r="DF875" s="14"/>
      <c r="DG875" s="14"/>
      <c r="DH875" s="134"/>
      <c r="DI875" s="14"/>
    </row>
    <row r="876" spans="2:113" ht="15.75" customHeight="1">
      <c r="B876" s="15"/>
      <c r="C876" s="14"/>
      <c r="D876" s="54"/>
      <c r="E876" s="14"/>
      <c r="F876" s="14"/>
      <c r="G876" s="14"/>
      <c r="H876" s="14"/>
      <c r="I876" s="14"/>
      <c r="J876" s="135"/>
      <c r="K876" s="15"/>
      <c r="L876" s="15"/>
      <c r="M876" s="15"/>
      <c r="N876" s="15"/>
      <c r="O876" s="136"/>
      <c r="P876" s="15"/>
      <c r="Q876" s="15"/>
      <c r="R876" s="15"/>
      <c r="S876" s="15"/>
      <c r="T876" s="15"/>
      <c r="U876" s="137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37"/>
      <c r="AU876" s="137"/>
      <c r="AV876" s="137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53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4"/>
      <c r="CW876" s="14"/>
      <c r="CX876" s="14"/>
      <c r="CY876" s="14"/>
      <c r="CZ876" s="14"/>
      <c r="DA876" s="14"/>
      <c r="DB876" s="14"/>
      <c r="DC876" s="14"/>
      <c r="DD876" s="14"/>
      <c r="DE876" s="14"/>
      <c r="DF876" s="14"/>
      <c r="DG876" s="14"/>
      <c r="DH876" s="134"/>
      <c r="DI876" s="14"/>
    </row>
    <row r="877" spans="2:113" ht="15.75" customHeight="1">
      <c r="B877" s="15"/>
      <c r="C877" s="14"/>
      <c r="D877" s="54"/>
      <c r="E877" s="14"/>
      <c r="F877" s="14"/>
      <c r="G877" s="14"/>
      <c r="H877" s="14"/>
      <c r="I877" s="14"/>
      <c r="J877" s="135"/>
      <c r="K877" s="15"/>
      <c r="L877" s="15"/>
      <c r="M877" s="15"/>
      <c r="N877" s="15"/>
      <c r="O877" s="136"/>
      <c r="P877" s="15"/>
      <c r="Q877" s="15"/>
      <c r="R877" s="15"/>
      <c r="S877" s="15"/>
      <c r="T877" s="15"/>
      <c r="U877" s="137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37"/>
      <c r="AU877" s="137"/>
      <c r="AV877" s="137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53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4"/>
      <c r="CW877" s="14"/>
      <c r="CX877" s="14"/>
      <c r="CY877" s="14"/>
      <c r="CZ877" s="14"/>
      <c r="DA877" s="14"/>
      <c r="DB877" s="14"/>
      <c r="DC877" s="14"/>
      <c r="DD877" s="14"/>
      <c r="DE877" s="14"/>
      <c r="DF877" s="14"/>
      <c r="DG877" s="14"/>
      <c r="DH877" s="134"/>
      <c r="DI877" s="14"/>
    </row>
    <row r="878" spans="2:113" ht="15.75" customHeight="1">
      <c r="B878" s="15"/>
      <c r="C878" s="14"/>
      <c r="D878" s="54"/>
      <c r="E878" s="14"/>
      <c r="F878" s="14"/>
      <c r="G878" s="14"/>
      <c r="H878" s="14"/>
      <c r="I878" s="14"/>
      <c r="J878" s="135"/>
      <c r="K878" s="15"/>
      <c r="L878" s="15"/>
      <c r="M878" s="15"/>
      <c r="N878" s="15"/>
      <c r="O878" s="136"/>
      <c r="P878" s="15"/>
      <c r="Q878" s="15"/>
      <c r="R878" s="15"/>
      <c r="S878" s="15"/>
      <c r="T878" s="15"/>
      <c r="U878" s="137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37"/>
      <c r="AU878" s="137"/>
      <c r="AV878" s="137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53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4"/>
      <c r="CW878" s="14"/>
      <c r="CX878" s="14"/>
      <c r="CY878" s="14"/>
      <c r="CZ878" s="14"/>
      <c r="DA878" s="14"/>
      <c r="DB878" s="14"/>
      <c r="DC878" s="14"/>
      <c r="DD878" s="14"/>
      <c r="DE878" s="14"/>
      <c r="DF878" s="14"/>
      <c r="DG878" s="14"/>
      <c r="DH878" s="134"/>
      <c r="DI878" s="14"/>
    </row>
    <row r="879" spans="2:113" ht="15.75" customHeight="1">
      <c r="B879" s="15"/>
      <c r="C879" s="14"/>
      <c r="D879" s="54"/>
      <c r="E879" s="14"/>
      <c r="F879" s="14"/>
      <c r="G879" s="14"/>
      <c r="H879" s="14"/>
      <c r="I879" s="14"/>
      <c r="J879" s="135"/>
      <c r="K879" s="15"/>
      <c r="L879" s="15"/>
      <c r="M879" s="15"/>
      <c r="N879" s="15"/>
      <c r="O879" s="136"/>
      <c r="P879" s="15"/>
      <c r="Q879" s="15"/>
      <c r="R879" s="15"/>
      <c r="S879" s="15"/>
      <c r="T879" s="15"/>
      <c r="U879" s="137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37"/>
      <c r="AU879" s="137"/>
      <c r="AV879" s="137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53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4"/>
      <c r="CW879" s="14"/>
      <c r="CX879" s="14"/>
      <c r="CY879" s="14"/>
      <c r="CZ879" s="14"/>
      <c r="DA879" s="14"/>
      <c r="DB879" s="14"/>
      <c r="DC879" s="14"/>
      <c r="DD879" s="14"/>
      <c r="DE879" s="14"/>
      <c r="DF879" s="14"/>
      <c r="DG879" s="14"/>
      <c r="DH879" s="134"/>
      <c r="DI879" s="14"/>
    </row>
    <row r="880" spans="2:113" ht="15.75" customHeight="1">
      <c r="B880" s="15"/>
      <c r="C880" s="14"/>
      <c r="D880" s="54"/>
      <c r="E880" s="14"/>
      <c r="F880" s="14"/>
      <c r="G880" s="14"/>
      <c r="H880" s="14"/>
      <c r="I880" s="14"/>
      <c r="J880" s="135"/>
      <c r="K880" s="15"/>
      <c r="L880" s="15"/>
      <c r="M880" s="15"/>
      <c r="N880" s="15"/>
      <c r="O880" s="136"/>
      <c r="P880" s="15"/>
      <c r="Q880" s="15"/>
      <c r="R880" s="15"/>
      <c r="S880" s="15"/>
      <c r="T880" s="15"/>
      <c r="U880" s="137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37"/>
      <c r="AU880" s="137"/>
      <c r="AV880" s="137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53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4"/>
      <c r="CW880" s="14"/>
      <c r="CX880" s="14"/>
      <c r="CY880" s="14"/>
      <c r="CZ880" s="14"/>
      <c r="DA880" s="14"/>
      <c r="DB880" s="14"/>
      <c r="DC880" s="14"/>
      <c r="DD880" s="14"/>
      <c r="DE880" s="14"/>
      <c r="DF880" s="14"/>
      <c r="DG880" s="14"/>
      <c r="DH880" s="134"/>
      <c r="DI880" s="14"/>
    </row>
    <row r="881" spans="2:113" ht="15.75" customHeight="1">
      <c r="B881" s="15"/>
      <c r="C881" s="14"/>
      <c r="D881" s="54"/>
      <c r="E881" s="14"/>
      <c r="F881" s="14"/>
      <c r="G881" s="14"/>
      <c r="H881" s="14"/>
      <c r="I881" s="14"/>
      <c r="J881" s="135"/>
      <c r="K881" s="15"/>
      <c r="L881" s="15"/>
      <c r="M881" s="15"/>
      <c r="N881" s="15"/>
      <c r="O881" s="136"/>
      <c r="P881" s="15"/>
      <c r="Q881" s="15"/>
      <c r="R881" s="15"/>
      <c r="S881" s="15"/>
      <c r="T881" s="15"/>
      <c r="U881" s="137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37"/>
      <c r="AU881" s="137"/>
      <c r="AV881" s="137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53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4"/>
      <c r="CW881" s="14"/>
      <c r="CX881" s="14"/>
      <c r="CY881" s="14"/>
      <c r="CZ881" s="14"/>
      <c r="DA881" s="14"/>
      <c r="DB881" s="14"/>
      <c r="DC881" s="14"/>
      <c r="DD881" s="14"/>
      <c r="DE881" s="14"/>
      <c r="DF881" s="14"/>
      <c r="DG881" s="14"/>
      <c r="DH881" s="134"/>
      <c r="DI881" s="14"/>
    </row>
    <row r="882" spans="2:113" ht="15.75" customHeight="1">
      <c r="B882" s="15"/>
      <c r="C882" s="14"/>
      <c r="D882" s="54"/>
      <c r="E882" s="14"/>
      <c r="F882" s="14"/>
      <c r="G882" s="14"/>
      <c r="H882" s="14"/>
      <c r="I882" s="14"/>
      <c r="J882" s="135"/>
      <c r="K882" s="15"/>
      <c r="L882" s="15"/>
      <c r="M882" s="15"/>
      <c r="N882" s="15"/>
      <c r="O882" s="136"/>
      <c r="P882" s="15"/>
      <c r="Q882" s="15"/>
      <c r="R882" s="15"/>
      <c r="S882" s="15"/>
      <c r="T882" s="15"/>
      <c r="U882" s="137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37"/>
      <c r="AU882" s="137"/>
      <c r="AV882" s="137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53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4"/>
      <c r="CW882" s="14"/>
      <c r="CX882" s="14"/>
      <c r="CY882" s="14"/>
      <c r="CZ882" s="14"/>
      <c r="DA882" s="14"/>
      <c r="DB882" s="14"/>
      <c r="DC882" s="14"/>
      <c r="DD882" s="14"/>
      <c r="DE882" s="14"/>
      <c r="DF882" s="14"/>
      <c r="DG882" s="14"/>
      <c r="DH882" s="134"/>
      <c r="DI882" s="14"/>
    </row>
    <row r="883" spans="2:113" ht="15.75" customHeight="1">
      <c r="B883" s="15"/>
      <c r="C883" s="14"/>
      <c r="D883" s="54"/>
      <c r="E883" s="14"/>
      <c r="F883" s="14"/>
      <c r="G883" s="14"/>
      <c r="H883" s="14"/>
      <c r="I883" s="14"/>
      <c r="J883" s="135"/>
      <c r="K883" s="15"/>
      <c r="L883" s="15"/>
      <c r="M883" s="15"/>
      <c r="N883" s="15"/>
      <c r="O883" s="136"/>
      <c r="P883" s="15"/>
      <c r="Q883" s="15"/>
      <c r="R883" s="15"/>
      <c r="S883" s="15"/>
      <c r="T883" s="15"/>
      <c r="U883" s="137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37"/>
      <c r="AU883" s="137"/>
      <c r="AV883" s="137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53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4"/>
      <c r="CW883" s="14"/>
      <c r="CX883" s="14"/>
      <c r="CY883" s="14"/>
      <c r="CZ883" s="14"/>
      <c r="DA883" s="14"/>
      <c r="DB883" s="14"/>
      <c r="DC883" s="14"/>
      <c r="DD883" s="14"/>
      <c r="DE883" s="14"/>
      <c r="DF883" s="14"/>
      <c r="DG883" s="14"/>
      <c r="DH883" s="134"/>
      <c r="DI883" s="14"/>
    </row>
    <row r="884" spans="2:113" ht="15.75" customHeight="1">
      <c r="B884" s="15"/>
      <c r="C884" s="14"/>
      <c r="D884" s="54"/>
      <c r="E884" s="14"/>
      <c r="F884" s="14"/>
      <c r="G884" s="14"/>
      <c r="H884" s="14"/>
      <c r="I884" s="14"/>
      <c r="J884" s="135"/>
      <c r="K884" s="15"/>
      <c r="L884" s="15"/>
      <c r="M884" s="15"/>
      <c r="N884" s="15"/>
      <c r="O884" s="136"/>
      <c r="P884" s="15"/>
      <c r="Q884" s="15"/>
      <c r="R884" s="15"/>
      <c r="S884" s="15"/>
      <c r="T884" s="15"/>
      <c r="U884" s="137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37"/>
      <c r="AU884" s="137"/>
      <c r="AV884" s="137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53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4"/>
      <c r="CW884" s="14"/>
      <c r="CX884" s="14"/>
      <c r="CY884" s="14"/>
      <c r="CZ884" s="14"/>
      <c r="DA884" s="14"/>
      <c r="DB884" s="14"/>
      <c r="DC884" s="14"/>
      <c r="DD884" s="14"/>
      <c r="DE884" s="14"/>
      <c r="DF884" s="14"/>
      <c r="DG884" s="14"/>
      <c r="DH884" s="134"/>
      <c r="DI884" s="14"/>
    </row>
    <row r="885" spans="2:113" ht="15.75" customHeight="1">
      <c r="B885" s="15"/>
      <c r="C885" s="14"/>
      <c r="D885" s="54"/>
      <c r="E885" s="14"/>
      <c r="F885" s="14"/>
      <c r="G885" s="14"/>
      <c r="H885" s="14"/>
      <c r="I885" s="14"/>
      <c r="J885" s="135"/>
      <c r="K885" s="15"/>
      <c r="L885" s="15"/>
      <c r="M885" s="15"/>
      <c r="N885" s="15"/>
      <c r="O885" s="136"/>
      <c r="P885" s="15"/>
      <c r="Q885" s="15"/>
      <c r="R885" s="15"/>
      <c r="S885" s="15"/>
      <c r="T885" s="15"/>
      <c r="U885" s="137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37"/>
      <c r="AU885" s="137"/>
      <c r="AV885" s="137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53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4"/>
      <c r="CW885" s="14"/>
      <c r="CX885" s="14"/>
      <c r="CY885" s="14"/>
      <c r="CZ885" s="14"/>
      <c r="DA885" s="14"/>
      <c r="DB885" s="14"/>
      <c r="DC885" s="14"/>
      <c r="DD885" s="14"/>
      <c r="DE885" s="14"/>
      <c r="DF885" s="14"/>
      <c r="DG885" s="14"/>
      <c r="DH885" s="134"/>
      <c r="DI885" s="14"/>
    </row>
    <row r="886" spans="2:113" ht="15.75" customHeight="1">
      <c r="B886" s="15"/>
      <c r="C886" s="14"/>
      <c r="D886" s="54"/>
      <c r="E886" s="14"/>
      <c r="F886" s="14"/>
      <c r="G886" s="14"/>
      <c r="H886" s="14"/>
      <c r="I886" s="14"/>
      <c r="J886" s="135"/>
      <c r="K886" s="15"/>
      <c r="L886" s="15"/>
      <c r="M886" s="15"/>
      <c r="N886" s="15"/>
      <c r="O886" s="136"/>
      <c r="P886" s="15"/>
      <c r="Q886" s="15"/>
      <c r="R886" s="15"/>
      <c r="S886" s="15"/>
      <c r="T886" s="15"/>
      <c r="U886" s="137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37"/>
      <c r="AU886" s="137"/>
      <c r="AV886" s="137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53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4"/>
      <c r="CW886" s="14"/>
      <c r="CX886" s="14"/>
      <c r="CY886" s="14"/>
      <c r="CZ886" s="14"/>
      <c r="DA886" s="14"/>
      <c r="DB886" s="14"/>
      <c r="DC886" s="14"/>
      <c r="DD886" s="14"/>
      <c r="DE886" s="14"/>
      <c r="DF886" s="14"/>
      <c r="DG886" s="14"/>
      <c r="DH886" s="134"/>
      <c r="DI886" s="14"/>
    </row>
    <row r="887" spans="2:113" ht="15.75" customHeight="1">
      <c r="B887" s="15"/>
      <c r="C887" s="14"/>
      <c r="D887" s="54"/>
      <c r="E887" s="14"/>
      <c r="F887" s="14"/>
      <c r="G887" s="14"/>
      <c r="H887" s="14"/>
      <c r="I887" s="14"/>
      <c r="J887" s="135"/>
      <c r="K887" s="15"/>
      <c r="L887" s="15"/>
      <c r="M887" s="15"/>
      <c r="N887" s="15"/>
      <c r="O887" s="136"/>
      <c r="P887" s="15"/>
      <c r="Q887" s="15"/>
      <c r="R887" s="15"/>
      <c r="S887" s="15"/>
      <c r="T887" s="15"/>
      <c r="U887" s="137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37"/>
      <c r="AU887" s="137"/>
      <c r="AV887" s="137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53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4"/>
      <c r="CW887" s="14"/>
      <c r="CX887" s="14"/>
      <c r="CY887" s="14"/>
      <c r="CZ887" s="14"/>
      <c r="DA887" s="14"/>
      <c r="DB887" s="14"/>
      <c r="DC887" s="14"/>
      <c r="DD887" s="14"/>
      <c r="DE887" s="14"/>
      <c r="DF887" s="14"/>
      <c r="DG887" s="14"/>
      <c r="DH887" s="134"/>
      <c r="DI887" s="14"/>
    </row>
    <row r="888" spans="2:113" ht="15.75" customHeight="1">
      <c r="B888" s="15"/>
      <c r="C888" s="14"/>
      <c r="D888" s="54"/>
      <c r="E888" s="14"/>
      <c r="F888" s="14"/>
      <c r="G888" s="14"/>
      <c r="H888" s="14"/>
      <c r="I888" s="14"/>
      <c r="J888" s="135"/>
      <c r="K888" s="15"/>
      <c r="L888" s="15"/>
      <c r="M888" s="15"/>
      <c r="N888" s="15"/>
      <c r="O888" s="136"/>
      <c r="P888" s="15"/>
      <c r="Q888" s="15"/>
      <c r="R888" s="15"/>
      <c r="S888" s="15"/>
      <c r="T888" s="15"/>
      <c r="U888" s="137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37"/>
      <c r="AU888" s="137"/>
      <c r="AV888" s="137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53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4"/>
      <c r="CW888" s="14"/>
      <c r="CX888" s="14"/>
      <c r="CY888" s="14"/>
      <c r="CZ888" s="14"/>
      <c r="DA888" s="14"/>
      <c r="DB888" s="14"/>
      <c r="DC888" s="14"/>
      <c r="DD888" s="14"/>
      <c r="DE888" s="14"/>
      <c r="DF888" s="14"/>
      <c r="DG888" s="14"/>
      <c r="DH888" s="134"/>
      <c r="DI888" s="14"/>
    </row>
    <row r="889" spans="2:113" ht="15.75" customHeight="1">
      <c r="B889" s="15"/>
      <c r="C889" s="14"/>
      <c r="D889" s="54"/>
      <c r="E889" s="14"/>
      <c r="F889" s="14"/>
      <c r="G889" s="14"/>
      <c r="H889" s="14"/>
      <c r="I889" s="14"/>
      <c r="J889" s="135"/>
      <c r="K889" s="15"/>
      <c r="L889" s="15"/>
      <c r="M889" s="15"/>
      <c r="N889" s="15"/>
      <c r="O889" s="136"/>
      <c r="P889" s="15"/>
      <c r="Q889" s="15"/>
      <c r="R889" s="15"/>
      <c r="S889" s="15"/>
      <c r="T889" s="15"/>
      <c r="U889" s="137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37"/>
      <c r="AU889" s="137"/>
      <c r="AV889" s="137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53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4"/>
      <c r="CW889" s="14"/>
      <c r="CX889" s="14"/>
      <c r="CY889" s="14"/>
      <c r="CZ889" s="14"/>
      <c r="DA889" s="14"/>
      <c r="DB889" s="14"/>
      <c r="DC889" s="14"/>
      <c r="DD889" s="14"/>
      <c r="DE889" s="14"/>
      <c r="DF889" s="14"/>
      <c r="DG889" s="14"/>
      <c r="DH889" s="134"/>
      <c r="DI889" s="14"/>
    </row>
    <row r="890" spans="2:113" ht="15.75" customHeight="1">
      <c r="B890" s="15"/>
      <c r="C890" s="14"/>
      <c r="D890" s="54"/>
      <c r="E890" s="14"/>
      <c r="F890" s="14"/>
      <c r="G890" s="14"/>
      <c r="H890" s="14"/>
      <c r="I890" s="14"/>
      <c r="J890" s="135"/>
      <c r="K890" s="15"/>
      <c r="L890" s="15"/>
      <c r="M890" s="15"/>
      <c r="N890" s="15"/>
      <c r="O890" s="136"/>
      <c r="P890" s="15"/>
      <c r="Q890" s="15"/>
      <c r="R890" s="15"/>
      <c r="S890" s="15"/>
      <c r="T890" s="15"/>
      <c r="U890" s="137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37"/>
      <c r="AU890" s="137"/>
      <c r="AV890" s="137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53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4"/>
      <c r="CW890" s="14"/>
      <c r="CX890" s="14"/>
      <c r="CY890" s="14"/>
      <c r="CZ890" s="14"/>
      <c r="DA890" s="14"/>
      <c r="DB890" s="14"/>
      <c r="DC890" s="14"/>
      <c r="DD890" s="14"/>
      <c r="DE890" s="14"/>
      <c r="DF890" s="14"/>
      <c r="DG890" s="14"/>
      <c r="DH890" s="134"/>
      <c r="DI890" s="14"/>
    </row>
    <row r="891" spans="2:113" ht="15.75" customHeight="1">
      <c r="B891" s="15"/>
      <c r="C891" s="14"/>
      <c r="D891" s="54"/>
      <c r="E891" s="14"/>
      <c r="F891" s="14"/>
      <c r="G891" s="14"/>
      <c r="H891" s="14"/>
      <c r="I891" s="14"/>
      <c r="J891" s="135"/>
      <c r="K891" s="15"/>
      <c r="L891" s="15"/>
      <c r="M891" s="15"/>
      <c r="N891" s="15"/>
      <c r="O891" s="136"/>
      <c r="P891" s="15"/>
      <c r="Q891" s="15"/>
      <c r="R891" s="15"/>
      <c r="S891" s="15"/>
      <c r="T891" s="15"/>
      <c r="U891" s="137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37"/>
      <c r="AU891" s="137"/>
      <c r="AV891" s="137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53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4"/>
      <c r="CW891" s="14"/>
      <c r="CX891" s="14"/>
      <c r="CY891" s="14"/>
      <c r="CZ891" s="14"/>
      <c r="DA891" s="14"/>
      <c r="DB891" s="14"/>
      <c r="DC891" s="14"/>
      <c r="DD891" s="14"/>
      <c r="DE891" s="14"/>
      <c r="DF891" s="14"/>
      <c r="DG891" s="14"/>
      <c r="DH891" s="134"/>
      <c r="DI891" s="14"/>
    </row>
    <row r="892" spans="2:113" ht="15.75" customHeight="1">
      <c r="B892" s="15"/>
      <c r="C892" s="14"/>
      <c r="D892" s="54"/>
      <c r="E892" s="14"/>
      <c r="F892" s="14"/>
      <c r="G892" s="14"/>
      <c r="H892" s="14"/>
      <c r="I892" s="14"/>
      <c r="J892" s="135"/>
      <c r="K892" s="15"/>
      <c r="L892" s="15"/>
      <c r="M892" s="15"/>
      <c r="N892" s="15"/>
      <c r="O892" s="136"/>
      <c r="P892" s="15"/>
      <c r="Q892" s="15"/>
      <c r="R892" s="15"/>
      <c r="S892" s="15"/>
      <c r="T892" s="15"/>
      <c r="U892" s="137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37"/>
      <c r="AU892" s="137"/>
      <c r="AV892" s="137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53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4"/>
      <c r="CW892" s="14"/>
      <c r="CX892" s="14"/>
      <c r="CY892" s="14"/>
      <c r="CZ892" s="14"/>
      <c r="DA892" s="14"/>
      <c r="DB892" s="14"/>
      <c r="DC892" s="14"/>
      <c r="DD892" s="14"/>
      <c r="DE892" s="14"/>
      <c r="DF892" s="14"/>
      <c r="DG892" s="14"/>
      <c r="DH892" s="134"/>
      <c r="DI892" s="14"/>
    </row>
    <row r="893" spans="2:113" ht="15.75" customHeight="1">
      <c r="B893" s="15"/>
      <c r="C893" s="14"/>
      <c r="D893" s="54"/>
      <c r="E893" s="14"/>
      <c r="F893" s="14"/>
      <c r="G893" s="14"/>
      <c r="H893" s="14"/>
      <c r="I893" s="14"/>
      <c r="J893" s="135"/>
      <c r="K893" s="15"/>
      <c r="L893" s="15"/>
      <c r="M893" s="15"/>
      <c r="N893" s="15"/>
      <c r="O893" s="136"/>
      <c r="P893" s="15"/>
      <c r="Q893" s="15"/>
      <c r="R893" s="15"/>
      <c r="S893" s="15"/>
      <c r="T893" s="15"/>
      <c r="U893" s="137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37"/>
      <c r="AU893" s="137"/>
      <c r="AV893" s="137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53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4"/>
      <c r="CW893" s="14"/>
      <c r="CX893" s="14"/>
      <c r="CY893" s="14"/>
      <c r="CZ893" s="14"/>
      <c r="DA893" s="14"/>
      <c r="DB893" s="14"/>
      <c r="DC893" s="14"/>
      <c r="DD893" s="14"/>
      <c r="DE893" s="14"/>
      <c r="DF893" s="14"/>
      <c r="DG893" s="14"/>
      <c r="DH893" s="134"/>
      <c r="DI893" s="14"/>
    </row>
    <row r="894" spans="2:113" ht="15.75" customHeight="1">
      <c r="B894" s="15"/>
      <c r="C894" s="14"/>
      <c r="D894" s="54"/>
      <c r="E894" s="14"/>
      <c r="F894" s="14"/>
      <c r="G894" s="14"/>
      <c r="H894" s="14"/>
      <c r="I894" s="14"/>
      <c r="J894" s="135"/>
      <c r="K894" s="15"/>
      <c r="L894" s="15"/>
      <c r="M894" s="15"/>
      <c r="N894" s="15"/>
      <c r="O894" s="136"/>
      <c r="P894" s="15"/>
      <c r="Q894" s="15"/>
      <c r="R894" s="15"/>
      <c r="S894" s="15"/>
      <c r="T894" s="15"/>
      <c r="U894" s="137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37"/>
      <c r="AU894" s="137"/>
      <c r="AV894" s="137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53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4"/>
      <c r="CW894" s="14"/>
      <c r="CX894" s="14"/>
      <c r="CY894" s="14"/>
      <c r="CZ894" s="14"/>
      <c r="DA894" s="14"/>
      <c r="DB894" s="14"/>
      <c r="DC894" s="14"/>
      <c r="DD894" s="14"/>
      <c r="DE894" s="14"/>
      <c r="DF894" s="14"/>
      <c r="DG894" s="14"/>
      <c r="DH894" s="134"/>
      <c r="DI894" s="14"/>
    </row>
    <row r="895" spans="2:113" ht="15.75" customHeight="1">
      <c r="B895" s="15"/>
      <c r="C895" s="14"/>
      <c r="D895" s="54"/>
      <c r="E895" s="14"/>
      <c r="F895" s="14"/>
      <c r="G895" s="14"/>
      <c r="H895" s="14"/>
      <c r="I895" s="14"/>
      <c r="J895" s="135"/>
      <c r="K895" s="15"/>
      <c r="L895" s="15"/>
      <c r="M895" s="15"/>
      <c r="N895" s="15"/>
      <c r="O895" s="136"/>
      <c r="P895" s="15"/>
      <c r="Q895" s="15"/>
      <c r="R895" s="15"/>
      <c r="S895" s="15"/>
      <c r="T895" s="15"/>
      <c r="U895" s="137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37"/>
      <c r="AU895" s="137"/>
      <c r="AV895" s="137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53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4"/>
      <c r="CW895" s="14"/>
      <c r="CX895" s="14"/>
      <c r="CY895" s="14"/>
      <c r="CZ895" s="14"/>
      <c r="DA895" s="14"/>
      <c r="DB895" s="14"/>
      <c r="DC895" s="14"/>
      <c r="DD895" s="14"/>
      <c r="DE895" s="14"/>
      <c r="DF895" s="14"/>
      <c r="DG895" s="14"/>
      <c r="DH895" s="134"/>
      <c r="DI895" s="14"/>
    </row>
    <row r="896" spans="2:113" ht="15.75" customHeight="1">
      <c r="B896" s="15"/>
      <c r="C896" s="14"/>
      <c r="D896" s="54"/>
      <c r="E896" s="14"/>
      <c r="F896" s="14"/>
      <c r="G896" s="14"/>
      <c r="H896" s="14"/>
      <c r="I896" s="14"/>
      <c r="J896" s="135"/>
      <c r="K896" s="15"/>
      <c r="L896" s="15"/>
      <c r="M896" s="15"/>
      <c r="N896" s="15"/>
      <c r="O896" s="136"/>
      <c r="P896" s="15"/>
      <c r="Q896" s="15"/>
      <c r="R896" s="15"/>
      <c r="S896" s="15"/>
      <c r="T896" s="15"/>
      <c r="U896" s="137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37"/>
      <c r="AU896" s="137"/>
      <c r="AV896" s="137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53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4"/>
      <c r="CW896" s="14"/>
      <c r="CX896" s="14"/>
      <c r="CY896" s="14"/>
      <c r="CZ896" s="14"/>
      <c r="DA896" s="14"/>
      <c r="DB896" s="14"/>
      <c r="DC896" s="14"/>
      <c r="DD896" s="14"/>
      <c r="DE896" s="14"/>
      <c r="DF896" s="14"/>
      <c r="DG896" s="14"/>
      <c r="DH896" s="134"/>
      <c r="DI896" s="14"/>
    </row>
    <row r="897" spans="2:113" ht="15.75" customHeight="1">
      <c r="B897" s="15"/>
      <c r="C897" s="14"/>
      <c r="D897" s="54"/>
      <c r="E897" s="14"/>
      <c r="F897" s="14"/>
      <c r="G897" s="14"/>
      <c r="H897" s="14"/>
      <c r="I897" s="14"/>
      <c r="J897" s="135"/>
      <c r="K897" s="15"/>
      <c r="L897" s="15"/>
      <c r="M897" s="15"/>
      <c r="N897" s="15"/>
      <c r="O897" s="136"/>
      <c r="P897" s="15"/>
      <c r="Q897" s="15"/>
      <c r="R897" s="15"/>
      <c r="S897" s="15"/>
      <c r="T897" s="15"/>
      <c r="U897" s="137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37"/>
      <c r="AU897" s="137"/>
      <c r="AV897" s="137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53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4"/>
      <c r="CW897" s="14"/>
      <c r="CX897" s="14"/>
      <c r="CY897" s="14"/>
      <c r="CZ897" s="14"/>
      <c r="DA897" s="14"/>
      <c r="DB897" s="14"/>
      <c r="DC897" s="14"/>
      <c r="DD897" s="14"/>
      <c r="DE897" s="14"/>
      <c r="DF897" s="14"/>
      <c r="DG897" s="14"/>
      <c r="DH897" s="134"/>
      <c r="DI897" s="14"/>
    </row>
    <row r="898" spans="2:113" ht="15.75" customHeight="1">
      <c r="B898" s="15"/>
      <c r="C898" s="14"/>
      <c r="D898" s="54"/>
      <c r="E898" s="14"/>
      <c r="F898" s="14"/>
      <c r="G898" s="14"/>
      <c r="H898" s="14"/>
      <c r="I898" s="14"/>
      <c r="J898" s="135"/>
      <c r="K898" s="15"/>
      <c r="L898" s="15"/>
      <c r="M898" s="15"/>
      <c r="N898" s="15"/>
      <c r="O898" s="136"/>
      <c r="P898" s="15"/>
      <c r="Q898" s="15"/>
      <c r="R898" s="15"/>
      <c r="S898" s="15"/>
      <c r="T898" s="15"/>
      <c r="U898" s="137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37"/>
      <c r="AU898" s="137"/>
      <c r="AV898" s="137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53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4"/>
      <c r="CW898" s="14"/>
      <c r="CX898" s="14"/>
      <c r="CY898" s="14"/>
      <c r="CZ898" s="14"/>
      <c r="DA898" s="14"/>
      <c r="DB898" s="14"/>
      <c r="DC898" s="14"/>
      <c r="DD898" s="14"/>
      <c r="DE898" s="14"/>
      <c r="DF898" s="14"/>
      <c r="DG898" s="14"/>
      <c r="DH898" s="134"/>
      <c r="DI898" s="14"/>
    </row>
    <row r="899" spans="2:113" ht="15.75" customHeight="1">
      <c r="B899" s="15"/>
      <c r="C899" s="14"/>
      <c r="D899" s="54"/>
      <c r="E899" s="14"/>
      <c r="F899" s="14"/>
      <c r="G899" s="14"/>
      <c r="H899" s="14"/>
      <c r="I899" s="14"/>
      <c r="J899" s="135"/>
      <c r="K899" s="15"/>
      <c r="L899" s="15"/>
      <c r="M899" s="15"/>
      <c r="N899" s="15"/>
      <c r="O899" s="136"/>
      <c r="P899" s="15"/>
      <c r="Q899" s="15"/>
      <c r="R899" s="15"/>
      <c r="S899" s="15"/>
      <c r="T899" s="15"/>
      <c r="U899" s="137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37"/>
      <c r="AU899" s="137"/>
      <c r="AV899" s="137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53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4"/>
      <c r="CW899" s="14"/>
      <c r="CX899" s="14"/>
      <c r="CY899" s="14"/>
      <c r="CZ899" s="14"/>
      <c r="DA899" s="14"/>
      <c r="DB899" s="14"/>
      <c r="DC899" s="14"/>
      <c r="DD899" s="14"/>
      <c r="DE899" s="14"/>
      <c r="DF899" s="14"/>
      <c r="DG899" s="14"/>
      <c r="DH899" s="134"/>
      <c r="DI899" s="14"/>
    </row>
    <row r="900" spans="2:113" ht="15.75" customHeight="1">
      <c r="B900" s="15"/>
      <c r="C900" s="14"/>
      <c r="D900" s="54"/>
      <c r="E900" s="14"/>
      <c r="F900" s="14"/>
      <c r="G900" s="14"/>
      <c r="H900" s="14"/>
      <c r="I900" s="14"/>
      <c r="J900" s="135"/>
      <c r="K900" s="15"/>
      <c r="L900" s="15"/>
      <c r="M900" s="15"/>
      <c r="N900" s="15"/>
      <c r="O900" s="136"/>
      <c r="P900" s="15"/>
      <c r="Q900" s="15"/>
      <c r="R900" s="15"/>
      <c r="S900" s="15"/>
      <c r="T900" s="15"/>
      <c r="U900" s="137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37"/>
      <c r="AU900" s="137"/>
      <c r="AV900" s="137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53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4"/>
      <c r="CW900" s="14"/>
      <c r="CX900" s="14"/>
      <c r="CY900" s="14"/>
      <c r="CZ900" s="14"/>
      <c r="DA900" s="14"/>
      <c r="DB900" s="14"/>
      <c r="DC900" s="14"/>
      <c r="DD900" s="14"/>
      <c r="DE900" s="14"/>
      <c r="DF900" s="14"/>
      <c r="DG900" s="14"/>
      <c r="DH900" s="134"/>
      <c r="DI900" s="14"/>
    </row>
    <row r="901" spans="2:113" ht="15.75" customHeight="1">
      <c r="B901" s="15"/>
      <c r="C901" s="14"/>
      <c r="D901" s="54"/>
      <c r="E901" s="14"/>
      <c r="F901" s="14"/>
      <c r="G901" s="14"/>
      <c r="H901" s="14"/>
      <c r="I901" s="14"/>
      <c r="J901" s="135"/>
      <c r="K901" s="15"/>
      <c r="L901" s="15"/>
      <c r="M901" s="15"/>
      <c r="N901" s="15"/>
      <c r="O901" s="136"/>
      <c r="P901" s="15"/>
      <c r="Q901" s="15"/>
      <c r="R901" s="15"/>
      <c r="S901" s="15"/>
      <c r="T901" s="15"/>
      <c r="U901" s="137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37"/>
      <c r="AU901" s="137"/>
      <c r="AV901" s="137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53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4"/>
      <c r="CW901" s="14"/>
      <c r="CX901" s="14"/>
      <c r="CY901" s="14"/>
      <c r="CZ901" s="14"/>
      <c r="DA901" s="14"/>
      <c r="DB901" s="14"/>
      <c r="DC901" s="14"/>
      <c r="DD901" s="14"/>
      <c r="DE901" s="14"/>
      <c r="DF901" s="14"/>
      <c r="DG901" s="14"/>
      <c r="DH901" s="134"/>
      <c r="DI901" s="14"/>
    </row>
    <row r="902" spans="2:113" ht="15.75" customHeight="1">
      <c r="B902" s="15"/>
      <c r="C902" s="14"/>
      <c r="D902" s="54"/>
      <c r="E902" s="14"/>
      <c r="F902" s="14"/>
      <c r="G902" s="14"/>
      <c r="H902" s="14"/>
      <c r="I902" s="14"/>
      <c r="J902" s="135"/>
      <c r="K902" s="15"/>
      <c r="L902" s="15"/>
      <c r="M902" s="15"/>
      <c r="N902" s="15"/>
      <c r="O902" s="136"/>
      <c r="P902" s="15"/>
      <c r="Q902" s="15"/>
      <c r="R902" s="15"/>
      <c r="S902" s="15"/>
      <c r="T902" s="15"/>
      <c r="U902" s="137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37"/>
      <c r="AU902" s="137"/>
      <c r="AV902" s="137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53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4"/>
      <c r="CW902" s="14"/>
      <c r="CX902" s="14"/>
      <c r="CY902" s="14"/>
      <c r="CZ902" s="14"/>
      <c r="DA902" s="14"/>
      <c r="DB902" s="14"/>
      <c r="DC902" s="14"/>
      <c r="DD902" s="14"/>
      <c r="DE902" s="14"/>
      <c r="DF902" s="14"/>
      <c r="DG902" s="14"/>
      <c r="DH902" s="134"/>
      <c r="DI902" s="14"/>
    </row>
    <row r="903" spans="2:113" ht="15.75" customHeight="1">
      <c r="B903" s="15"/>
      <c r="C903" s="14"/>
      <c r="D903" s="54"/>
      <c r="E903" s="14"/>
      <c r="F903" s="14"/>
      <c r="G903" s="14"/>
      <c r="H903" s="14"/>
      <c r="I903" s="14"/>
      <c r="J903" s="135"/>
      <c r="K903" s="15"/>
      <c r="L903" s="15"/>
      <c r="M903" s="15"/>
      <c r="N903" s="15"/>
      <c r="O903" s="136"/>
      <c r="P903" s="15"/>
      <c r="Q903" s="15"/>
      <c r="R903" s="15"/>
      <c r="S903" s="15"/>
      <c r="T903" s="15"/>
      <c r="U903" s="137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37"/>
      <c r="AU903" s="137"/>
      <c r="AV903" s="137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53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4"/>
      <c r="CW903" s="14"/>
      <c r="CX903" s="14"/>
      <c r="CY903" s="14"/>
      <c r="CZ903" s="14"/>
      <c r="DA903" s="14"/>
      <c r="DB903" s="14"/>
      <c r="DC903" s="14"/>
      <c r="DD903" s="14"/>
      <c r="DE903" s="14"/>
      <c r="DF903" s="14"/>
      <c r="DG903" s="14"/>
      <c r="DH903" s="134"/>
      <c r="DI903" s="14"/>
    </row>
    <row r="904" spans="2:113" ht="15.75" customHeight="1">
      <c r="B904" s="15"/>
      <c r="C904" s="14"/>
      <c r="D904" s="54"/>
      <c r="E904" s="14"/>
      <c r="F904" s="14"/>
      <c r="G904" s="14"/>
      <c r="H904" s="14"/>
      <c r="I904" s="14"/>
      <c r="J904" s="135"/>
      <c r="K904" s="15"/>
      <c r="L904" s="15"/>
      <c r="M904" s="15"/>
      <c r="N904" s="15"/>
      <c r="O904" s="136"/>
      <c r="P904" s="15"/>
      <c r="Q904" s="15"/>
      <c r="R904" s="15"/>
      <c r="S904" s="15"/>
      <c r="T904" s="15"/>
      <c r="U904" s="137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37"/>
      <c r="AU904" s="137"/>
      <c r="AV904" s="137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53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4"/>
      <c r="CW904" s="14"/>
      <c r="CX904" s="14"/>
      <c r="CY904" s="14"/>
      <c r="CZ904" s="14"/>
      <c r="DA904" s="14"/>
      <c r="DB904" s="14"/>
      <c r="DC904" s="14"/>
      <c r="DD904" s="14"/>
      <c r="DE904" s="14"/>
      <c r="DF904" s="14"/>
      <c r="DG904" s="14"/>
      <c r="DH904" s="134"/>
      <c r="DI904" s="14"/>
    </row>
    <row r="905" spans="2:113" ht="15.75" customHeight="1">
      <c r="B905" s="15"/>
      <c r="C905" s="14"/>
      <c r="D905" s="54"/>
      <c r="E905" s="14"/>
      <c r="F905" s="14"/>
      <c r="G905" s="14"/>
      <c r="H905" s="14"/>
      <c r="I905" s="14"/>
      <c r="J905" s="135"/>
      <c r="K905" s="15"/>
      <c r="L905" s="15"/>
      <c r="M905" s="15"/>
      <c r="N905" s="15"/>
      <c r="O905" s="136"/>
      <c r="P905" s="15"/>
      <c r="Q905" s="15"/>
      <c r="R905" s="15"/>
      <c r="S905" s="15"/>
      <c r="T905" s="15"/>
      <c r="U905" s="137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37"/>
      <c r="AU905" s="137"/>
      <c r="AV905" s="137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53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4"/>
      <c r="CW905" s="14"/>
      <c r="CX905" s="14"/>
      <c r="CY905" s="14"/>
      <c r="CZ905" s="14"/>
      <c r="DA905" s="14"/>
      <c r="DB905" s="14"/>
      <c r="DC905" s="14"/>
      <c r="DD905" s="14"/>
      <c r="DE905" s="14"/>
      <c r="DF905" s="14"/>
      <c r="DG905" s="14"/>
      <c r="DH905" s="134"/>
      <c r="DI905" s="14"/>
    </row>
    <row r="906" spans="2:113" ht="15.75" customHeight="1">
      <c r="B906" s="15"/>
      <c r="C906" s="14"/>
      <c r="D906" s="54"/>
      <c r="E906" s="14"/>
      <c r="F906" s="14"/>
      <c r="G906" s="14"/>
      <c r="H906" s="14"/>
      <c r="I906" s="14"/>
      <c r="J906" s="135"/>
      <c r="K906" s="15"/>
      <c r="L906" s="15"/>
      <c r="M906" s="15"/>
      <c r="N906" s="15"/>
      <c r="O906" s="136"/>
      <c r="P906" s="15"/>
      <c r="Q906" s="15"/>
      <c r="R906" s="15"/>
      <c r="S906" s="15"/>
      <c r="T906" s="15"/>
      <c r="U906" s="137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37"/>
      <c r="AU906" s="137"/>
      <c r="AV906" s="137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53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4"/>
      <c r="CW906" s="14"/>
      <c r="CX906" s="14"/>
      <c r="CY906" s="14"/>
      <c r="CZ906" s="14"/>
      <c r="DA906" s="14"/>
      <c r="DB906" s="14"/>
      <c r="DC906" s="14"/>
      <c r="DD906" s="14"/>
      <c r="DE906" s="14"/>
      <c r="DF906" s="14"/>
      <c r="DG906" s="14"/>
      <c r="DH906" s="134"/>
      <c r="DI906" s="14"/>
    </row>
    <row r="907" spans="2:113" ht="15.75" customHeight="1">
      <c r="B907" s="15"/>
      <c r="C907" s="14"/>
      <c r="D907" s="54"/>
      <c r="E907" s="14"/>
      <c r="F907" s="14"/>
      <c r="G907" s="14"/>
      <c r="H907" s="14"/>
      <c r="I907" s="14"/>
      <c r="J907" s="135"/>
      <c r="K907" s="15"/>
      <c r="L907" s="15"/>
      <c r="M907" s="15"/>
      <c r="N907" s="15"/>
      <c r="O907" s="136"/>
      <c r="P907" s="15"/>
      <c r="Q907" s="15"/>
      <c r="R907" s="15"/>
      <c r="S907" s="15"/>
      <c r="T907" s="15"/>
      <c r="U907" s="137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37"/>
      <c r="AU907" s="137"/>
      <c r="AV907" s="137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53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4"/>
      <c r="CW907" s="14"/>
      <c r="CX907" s="14"/>
      <c r="CY907" s="14"/>
      <c r="CZ907" s="14"/>
      <c r="DA907" s="14"/>
      <c r="DB907" s="14"/>
      <c r="DC907" s="14"/>
      <c r="DD907" s="14"/>
      <c r="DE907" s="14"/>
      <c r="DF907" s="14"/>
      <c r="DG907" s="14"/>
      <c r="DH907" s="134"/>
      <c r="DI907" s="14"/>
    </row>
    <row r="908" spans="2:113" ht="15.75" customHeight="1">
      <c r="B908" s="15"/>
      <c r="C908" s="14"/>
      <c r="D908" s="54"/>
      <c r="E908" s="14"/>
      <c r="F908" s="14"/>
      <c r="G908" s="14"/>
      <c r="H908" s="14"/>
      <c r="I908" s="14"/>
      <c r="J908" s="135"/>
      <c r="K908" s="15"/>
      <c r="L908" s="15"/>
      <c r="M908" s="15"/>
      <c r="N908" s="15"/>
      <c r="O908" s="136"/>
      <c r="P908" s="15"/>
      <c r="Q908" s="15"/>
      <c r="R908" s="15"/>
      <c r="S908" s="15"/>
      <c r="T908" s="15"/>
      <c r="U908" s="137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37"/>
      <c r="AU908" s="137"/>
      <c r="AV908" s="137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53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4"/>
      <c r="CW908" s="14"/>
      <c r="CX908" s="14"/>
      <c r="CY908" s="14"/>
      <c r="CZ908" s="14"/>
      <c r="DA908" s="14"/>
      <c r="DB908" s="14"/>
      <c r="DC908" s="14"/>
      <c r="DD908" s="14"/>
      <c r="DE908" s="14"/>
      <c r="DF908" s="14"/>
      <c r="DG908" s="14"/>
      <c r="DH908" s="134"/>
      <c r="DI908" s="14"/>
    </row>
    <row r="909" spans="2:113" ht="15.75" customHeight="1">
      <c r="B909" s="15"/>
      <c r="C909" s="14"/>
      <c r="D909" s="54"/>
      <c r="E909" s="14"/>
      <c r="F909" s="14"/>
      <c r="G909" s="14"/>
      <c r="H909" s="14"/>
      <c r="I909" s="14"/>
      <c r="J909" s="135"/>
      <c r="K909" s="15"/>
      <c r="L909" s="15"/>
      <c r="M909" s="15"/>
      <c r="N909" s="15"/>
      <c r="O909" s="136"/>
      <c r="P909" s="15"/>
      <c r="Q909" s="15"/>
      <c r="R909" s="15"/>
      <c r="S909" s="15"/>
      <c r="T909" s="15"/>
      <c r="U909" s="137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37"/>
      <c r="AU909" s="137"/>
      <c r="AV909" s="137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53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4"/>
      <c r="CW909" s="14"/>
      <c r="CX909" s="14"/>
      <c r="CY909" s="14"/>
      <c r="CZ909" s="14"/>
      <c r="DA909" s="14"/>
      <c r="DB909" s="14"/>
      <c r="DC909" s="14"/>
      <c r="DD909" s="14"/>
      <c r="DE909" s="14"/>
      <c r="DF909" s="14"/>
      <c r="DG909" s="14"/>
      <c r="DH909" s="134"/>
      <c r="DI909" s="14"/>
    </row>
    <row r="910" spans="2:113" ht="15.75" customHeight="1">
      <c r="B910" s="15"/>
      <c r="C910" s="14"/>
      <c r="D910" s="54"/>
      <c r="E910" s="14"/>
      <c r="F910" s="14"/>
      <c r="G910" s="14"/>
      <c r="H910" s="14"/>
      <c r="I910" s="14"/>
      <c r="J910" s="135"/>
      <c r="K910" s="15"/>
      <c r="L910" s="15"/>
      <c r="M910" s="15"/>
      <c r="N910" s="15"/>
      <c r="O910" s="136"/>
      <c r="P910" s="15"/>
      <c r="Q910" s="15"/>
      <c r="R910" s="15"/>
      <c r="S910" s="15"/>
      <c r="T910" s="15"/>
      <c r="U910" s="137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37"/>
      <c r="AU910" s="137"/>
      <c r="AV910" s="137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53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4"/>
      <c r="CW910" s="14"/>
      <c r="CX910" s="14"/>
      <c r="CY910" s="14"/>
      <c r="CZ910" s="14"/>
      <c r="DA910" s="14"/>
      <c r="DB910" s="14"/>
      <c r="DC910" s="14"/>
      <c r="DD910" s="14"/>
      <c r="DE910" s="14"/>
      <c r="DF910" s="14"/>
      <c r="DG910" s="14"/>
      <c r="DH910" s="134"/>
      <c r="DI910" s="14"/>
    </row>
    <row r="911" spans="2:113" ht="15.75" customHeight="1">
      <c r="B911" s="15"/>
      <c r="C911" s="14"/>
      <c r="D911" s="54"/>
      <c r="E911" s="14"/>
      <c r="F911" s="14"/>
      <c r="G911" s="14"/>
      <c r="H911" s="14"/>
      <c r="I911" s="14"/>
      <c r="J911" s="135"/>
      <c r="K911" s="15"/>
      <c r="L911" s="15"/>
      <c r="M911" s="15"/>
      <c r="N911" s="15"/>
      <c r="O911" s="136"/>
      <c r="P911" s="15"/>
      <c r="Q911" s="15"/>
      <c r="R911" s="15"/>
      <c r="S911" s="15"/>
      <c r="T911" s="15"/>
      <c r="U911" s="137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37"/>
      <c r="AU911" s="137"/>
      <c r="AV911" s="137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53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4"/>
      <c r="CW911" s="14"/>
      <c r="CX911" s="14"/>
      <c r="CY911" s="14"/>
      <c r="CZ911" s="14"/>
      <c r="DA911" s="14"/>
      <c r="DB911" s="14"/>
      <c r="DC911" s="14"/>
      <c r="DD911" s="14"/>
      <c r="DE911" s="14"/>
      <c r="DF911" s="14"/>
      <c r="DG911" s="14"/>
      <c r="DH911" s="134"/>
      <c r="DI911" s="14"/>
    </row>
    <row r="912" spans="2:113" ht="15.75" customHeight="1">
      <c r="B912" s="15"/>
      <c r="C912" s="14"/>
      <c r="D912" s="54"/>
      <c r="E912" s="14"/>
      <c r="F912" s="14"/>
      <c r="G912" s="14"/>
      <c r="H912" s="14"/>
      <c r="I912" s="14"/>
      <c r="J912" s="135"/>
      <c r="K912" s="15"/>
      <c r="L912" s="15"/>
      <c r="M912" s="15"/>
      <c r="N912" s="15"/>
      <c r="O912" s="136"/>
      <c r="P912" s="15"/>
      <c r="Q912" s="15"/>
      <c r="R912" s="15"/>
      <c r="S912" s="15"/>
      <c r="T912" s="15"/>
      <c r="U912" s="137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37"/>
      <c r="AU912" s="137"/>
      <c r="AV912" s="137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53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4"/>
      <c r="CW912" s="14"/>
      <c r="CX912" s="14"/>
      <c r="CY912" s="14"/>
      <c r="CZ912" s="14"/>
      <c r="DA912" s="14"/>
      <c r="DB912" s="14"/>
      <c r="DC912" s="14"/>
      <c r="DD912" s="14"/>
      <c r="DE912" s="14"/>
      <c r="DF912" s="14"/>
      <c r="DG912" s="14"/>
      <c r="DH912" s="134"/>
      <c r="DI912" s="14"/>
    </row>
    <row r="913" spans="2:113" ht="15.75" customHeight="1">
      <c r="B913" s="15"/>
      <c r="C913" s="14"/>
      <c r="D913" s="54"/>
      <c r="E913" s="14"/>
      <c r="F913" s="14"/>
      <c r="G913" s="14"/>
      <c r="H913" s="14"/>
      <c r="I913" s="14"/>
      <c r="J913" s="135"/>
      <c r="K913" s="15"/>
      <c r="L913" s="15"/>
      <c r="M913" s="15"/>
      <c r="N913" s="15"/>
      <c r="O913" s="136"/>
      <c r="P913" s="15"/>
      <c r="Q913" s="15"/>
      <c r="R913" s="15"/>
      <c r="S913" s="15"/>
      <c r="T913" s="15"/>
      <c r="U913" s="137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37"/>
      <c r="AU913" s="137"/>
      <c r="AV913" s="137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53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4"/>
      <c r="CW913" s="14"/>
      <c r="CX913" s="14"/>
      <c r="CY913" s="14"/>
      <c r="CZ913" s="14"/>
      <c r="DA913" s="14"/>
      <c r="DB913" s="14"/>
      <c r="DC913" s="14"/>
      <c r="DD913" s="14"/>
      <c r="DE913" s="14"/>
      <c r="DF913" s="14"/>
      <c r="DG913" s="14"/>
      <c r="DH913" s="134"/>
      <c r="DI913" s="14"/>
    </row>
    <row r="914" spans="2:113" ht="15.75" customHeight="1">
      <c r="B914" s="15"/>
      <c r="C914" s="14"/>
      <c r="D914" s="54"/>
      <c r="E914" s="14"/>
      <c r="F914" s="14"/>
      <c r="G914" s="14"/>
      <c r="H914" s="14"/>
      <c r="I914" s="14"/>
      <c r="J914" s="135"/>
      <c r="K914" s="15"/>
      <c r="L914" s="15"/>
      <c r="M914" s="15"/>
      <c r="N914" s="15"/>
      <c r="O914" s="136"/>
      <c r="P914" s="15"/>
      <c r="Q914" s="15"/>
      <c r="R914" s="15"/>
      <c r="S914" s="15"/>
      <c r="T914" s="15"/>
      <c r="U914" s="137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37"/>
      <c r="AU914" s="137"/>
      <c r="AV914" s="137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53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4"/>
      <c r="CW914" s="14"/>
      <c r="CX914" s="14"/>
      <c r="CY914" s="14"/>
      <c r="CZ914" s="14"/>
      <c r="DA914" s="14"/>
      <c r="DB914" s="14"/>
      <c r="DC914" s="14"/>
      <c r="DD914" s="14"/>
      <c r="DE914" s="14"/>
      <c r="DF914" s="14"/>
      <c r="DG914" s="14"/>
      <c r="DH914" s="134"/>
      <c r="DI914" s="14"/>
    </row>
    <row r="915" spans="2:113" ht="15.75" customHeight="1">
      <c r="B915" s="15"/>
      <c r="C915" s="14"/>
      <c r="D915" s="54"/>
      <c r="E915" s="14"/>
      <c r="F915" s="14"/>
      <c r="G915" s="14"/>
      <c r="H915" s="14"/>
      <c r="I915" s="14"/>
      <c r="J915" s="135"/>
      <c r="K915" s="15"/>
      <c r="L915" s="15"/>
      <c r="M915" s="15"/>
      <c r="N915" s="15"/>
      <c r="O915" s="136"/>
      <c r="P915" s="15"/>
      <c r="Q915" s="15"/>
      <c r="R915" s="15"/>
      <c r="S915" s="15"/>
      <c r="T915" s="15"/>
      <c r="U915" s="137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37"/>
      <c r="AU915" s="137"/>
      <c r="AV915" s="137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53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4"/>
      <c r="CW915" s="14"/>
      <c r="CX915" s="14"/>
      <c r="CY915" s="14"/>
      <c r="CZ915" s="14"/>
      <c r="DA915" s="14"/>
      <c r="DB915" s="14"/>
      <c r="DC915" s="14"/>
      <c r="DD915" s="14"/>
      <c r="DE915" s="14"/>
      <c r="DF915" s="14"/>
      <c r="DG915" s="14"/>
      <c r="DH915" s="134"/>
      <c r="DI915" s="14"/>
    </row>
    <row r="916" spans="2:113" ht="15.75" customHeight="1">
      <c r="B916" s="15"/>
      <c r="C916" s="14"/>
      <c r="D916" s="54"/>
      <c r="E916" s="14"/>
      <c r="F916" s="14"/>
      <c r="G916" s="14"/>
      <c r="H916" s="14"/>
      <c r="I916" s="14"/>
      <c r="J916" s="135"/>
      <c r="K916" s="15"/>
      <c r="L916" s="15"/>
      <c r="M916" s="15"/>
      <c r="N916" s="15"/>
      <c r="O916" s="136"/>
      <c r="P916" s="15"/>
      <c r="Q916" s="15"/>
      <c r="R916" s="15"/>
      <c r="S916" s="15"/>
      <c r="T916" s="15"/>
      <c r="U916" s="137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37"/>
      <c r="AU916" s="137"/>
      <c r="AV916" s="137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53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4"/>
      <c r="CW916" s="14"/>
      <c r="CX916" s="14"/>
      <c r="CY916" s="14"/>
      <c r="CZ916" s="14"/>
      <c r="DA916" s="14"/>
      <c r="DB916" s="14"/>
      <c r="DC916" s="14"/>
      <c r="DD916" s="14"/>
      <c r="DE916" s="14"/>
      <c r="DF916" s="14"/>
      <c r="DG916" s="14"/>
      <c r="DH916" s="134"/>
      <c r="DI916" s="14"/>
    </row>
    <row r="917" spans="2:113" ht="15.75" customHeight="1">
      <c r="B917" s="15"/>
      <c r="C917" s="14"/>
      <c r="D917" s="54"/>
      <c r="E917" s="14"/>
      <c r="F917" s="14"/>
      <c r="G917" s="14"/>
      <c r="H917" s="14"/>
      <c r="I917" s="14"/>
      <c r="J917" s="135"/>
      <c r="K917" s="15"/>
      <c r="L917" s="15"/>
      <c r="M917" s="15"/>
      <c r="N917" s="15"/>
      <c r="O917" s="136"/>
      <c r="P917" s="15"/>
      <c r="Q917" s="15"/>
      <c r="R917" s="15"/>
      <c r="S917" s="15"/>
      <c r="T917" s="15"/>
      <c r="U917" s="137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37"/>
      <c r="AU917" s="137"/>
      <c r="AV917" s="137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53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4"/>
      <c r="CW917" s="14"/>
      <c r="CX917" s="14"/>
      <c r="CY917" s="14"/>
      <c r="CZ917" s="14"/>
      <c r="DA917" s="14"/>
      <c r="DB917" s="14"/>
      <c r="DC917" s="14"/>
      <c r="DD917" s="14"/>
      <c r="DE917" s="14"/>
      <c r="DF917" s="14"/>
      <c r="DG917" s="14"/>
      <c r="DH917" s="134"/>
      <c r="DI917" s="14"/>
    </row>
    <row r="918" spans="2:113" ht="15.75" customHeight="1">
      <c r="B918" s="15"/>
      <c r="C918" s="14"/>
      <c r="D918" s="54"/>
      <c r="E918" s="14"/>
      <c r="F918" s="14"/>
      <c r="G918" s="14"/>
      <c r="H918" s="14"/>
      <c r="I918" s="14"/>
      <c r="J918" s="135"/>
      <c r="K918" s="15"/>
      <c r="L918" s="15"/>
      <c r="M918" s="15"/>
      <c r="N918" s="15"/>
      <c r="O918" s="136"/>
      <c r="P918" s="15"/>
      <c r="Q918" s="15"/>
      <c r="R918" s="15"/>
      <c r="S918" s="15"/>
      <c r="T918" s="15"/>
      <c r="U918" s="137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37"/>
      <c r="AU918" s="137"/>
      <c r="AV918" s="137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53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4"/>
      <c r="CW918" s="14"/>
      <c r="CX918" s="14"/>
      <c r="CY918" s="14"/>
      <c r="CZ918" s="14"/>
      <c r="DA918" s="14"/>
      <c r="DB918" s="14"/>
      <c r="DC918" s="14"/>
      <c r="DD918" s="14"/>
      <c r="DE918" s="14"/>
      <c r="DF918" s="14"/>
      <c r="DG918" s="14"/>
      <c r="DH918" s="134"/>
      <c r="DI918" s="14"/>
    </row>
    <row r="919" spans="2:113" ht="15.75" customHeight="1">
      <c r="B919" s="15"/>
      <c r="C919" s="14"/>
      <c r="D919" s="54"/>
      <c r="E919" s="14"/>
      <c r="F919" s="14"/>
      <c r="G919" s="14"/>
      <c r="H919" s="14"/>
      <c r="I919" s="14"/>
      <c r="J919" s="135"/>
      <c r="K919" s="15"/>
      <c r="L919" s="15"/>
      <c r="M919" s="15"/>
      <c r="N919" s="15"/>
      <c r="O919" s="136"/>
      <c r="P919" s="15"/>
      <c r="Q919" s="15"/>
      <c r="R919" s="15"/>
      <c r="S919" s="15"/>
      <c r="T919" s="15"/>
      <c r="U919" s="137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37"/>
      <c r="AU919" s="137"/>
      <c r="AV919" s="137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53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4"/>
      <c r="CW919" s="14"/>
      <c r="CX919" s="14"/>
      <c r="CY919" s="14"/>
      <c r="CZ919" s="14"/>
      <c r="DA919" s="14"/>
      <c r="DB919" s="14"/>
      <c r="DC919" s="14"/>
      <c r="DD919" s="14"/>
      <c r="DE919" s="14"/>
      <c r="DF919" s="14"/>
      <c r="DG919" s="14"/>
      <c r="DH919" s="134"/>
      <c r="DI919" s="14"/>
    </row>
    <row r="920" spans="2:113" ht="15.75" customHeight="1">
      <c r="B920" s="15"/>
      <c r="C920" s="14"/>
      <c r="D920" s="54"/>
      <c r="E920" s="14"/>
      <c r="F920" s="14"/>
      <c r="G920" s="14"/>
      <c r="H920" s="14"/>
      <c r="I920" s="14"/>
      <c r="J920" s="135"/>
      <c r="K920" s="15"/>
      <c r="L920" s="15"/>
      <c r="M920" s="15"/>
      <c r="N920" s="15"/>
      <c r="O920" s="136"/>
      <c r="P920" s="15"/>
      <c r="Q920" s="15"/>
      <c r="R920" s="15"/>
      <c r="S920" s="15"/>
      <c r="T920" s="15"/>
      <c r="U920" s="137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37"/>
      <c r="AU920" s="137"/>
      <c r="AV920" s="137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53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4"/>
      <c r="CW920" s="14"/>
      <c r="CX920" s="14"/>
      <c r="CY920" s="14"/>
      <c r="CZ920" s="14"/>
      <c r="DA920" s="14"/>
      <c r="DB920" s="14"/>
      <c r="DC920" s="14"/>
      <c r="DD920" s="14"/>
      <c r="DE920" s="14"/>
      <c r="DF920" s="14"/>
      <c r="DG920" s="14"/>
      <c r="DH920" s="134"/>
      <c r="DI920" s="14"/>
    </row>
    <row r="921" spans="2:113" ht="15.75" customHeight="1">
      <c r="B921" s="15"/>
      <c r="C921" s="14"/>
      <c r="D921" s="54"/>
      <c r="E921" s="14"/>
      <c r="F921" s="14"/>
      <c r="G921" s="14"/>
      <c r="H921" s="14"/>
      <c r="I921" s="14"/>
      <c r="J921" s="135"/>
      <c r="K921" s="15"/>
      <c r="L921" s="15"/>
      <c r="M921" s="15"/>
      <c r="N921" s="15"/>
      <c r="O921" s="136"/>
      <c r="P921" s="15"/>
      <c r="Q921" s="15"/>
      <c r="R921" s="15"/>
      <c r="S921" s="15"/>
      <c r="T921" s="15"/>
      <c r="U921" s="137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37"/>
      <c r="AU921" s="137"/>
      <c r="AV921" s="137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53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4"/>
      <c r="CW921" s="14"/>
      <c r="CX921" s="14"/>
      <c r="CY921" s="14"/>
      <c r="CZ921" s="14"/>
      <c r="DA921" s="14"/>
      <c r="DB921" s="14"/>
      <c r="DC921" s="14"/>
      <c r="DD921" s="14"/>
      <c r="DE921" s="14"/>
      <c r="DF921" s="14"/>
      <c r="DG921" s="14"/>
      <c r="DH921" s="134"/>
      <c r="DI921" s="14"/>
    </row>
    <row r="922" spans="2:113" ht="15.75" customHeight="1">
      <c r="B922" s="15"/>
      <c r="C922" s="14"/>
      <c r="D922" s="54"/>
      <c r="E922" s="14"/>
      <c r="F922" s="14"/>
      <c r="G922" s="14"/>
      <c r="H922" s="14"/>
      <c r="I922" s="14"/>
      <c r="J922" s="135"/>
      <c r="K922" s="15"/>
      <c r="L922" s="15"/>
      <c r="M922" s="15"/>
      <c r="N922" s="15"/>
      <c r="O922" s="136"/>
      <c r="P922" s="15"/>
      <c r="Q922" s="15"/>
      <c r="R922" s="15"/>
      <c r="S922" s="15"/>
      <c r="T922" s="15"/>
      <c r="U922" s="137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37"/>
      <c r="AU922" s="137"/>
      <c r="AV922" s="137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53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4"/>
      <c r="CW922" s="14"/>
      <c r="CX922" s="14"/>
      <c r="CY922" s="14"/>
      <c r="CZ922" s="14"/>
      <c r="DA922" s="14"/>
      <c r="DB922" s="14"/>
      <c r="DC922" s="14"/>
      <c r="DD922" s="14"/>
      <c r="DE922" s="14"/>
      <c r="DF922" s="14"/>
      <c r="DG922" s="14"/>
      <c r="DH922" s="134"/>
      <c r="DI922" s="14"/>
    </row>
    <row r="923" spans="2:113" ht="15.75" customHeight="1">
      <c r="B923" s="15"/>
      <c r="C923" s="14"/>
      <c r="D923" s="54"/>
      <c r="E923" s="14"/>
      <c r="F923" s="14"/>
      <c r="G923" s="14"/>
      <c r="H923" s="14"/>
      <c r="I923" s="14"/>
      <c r="J923" s="135"/>
      <c r="K923" s="15"/>
      <c r="L923" s="15"/>
      <c r="M923" s="15"/>
      <c r="N923" s="15"/>
      <c r="O923" s="136"/>
      <c r="P923" s="15"/>
      <c r="Q923" s="15"/>
      <c r="R923" s="15"/>
      <c r="S923" s="15"/>
      <c r="T923" s="15"/>
      <c r="U923" s="137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37"/>
      <c r="AU923" s="137"/>
      <c r="AV923" s="137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53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4"/>
      <c r="CW923" s="14"/>
      <c r="CX923" s="14"/>
      <c r="CY923" s="14"/>
      <c r="CZ923" s="14"/>
      <c r="DA923" s="14"/>
      <c r="DB923" s="14"/>
      <c r="DC923" s="14"/>
      <c r="DD923" s="14"/>
      <c r="DE923" s="14"/>
      <c r="DF923" s="14"/>
      <c r="DG923" s="14"/>
      <c r="DH923" s="134"/>
      <c r="DI923" s="14"/>
    </row>
    <row r="924" spans="2:113" ht="15.75" customHeight="1">
      <c r="B924" s="15"/>
      <c r="C924" s="14"/>
      <c r="D924" s="54"/>
      <c r="E924" s="14"/>
      <c r="F924" s="14"/>
      <c r="G924" s="14"/>
      <c r="H924" s="14"/>
      <c r="I924" s="14"/>
      <c r="J924" s="135"/>
      <c r="K924" s="15"/>
      <c r="L924" s="15"/>
      <c r="M924" s="15"/>
      <c r="N924" s="15"/>
      <c r="O924" s="136"/>
      <c r="P924" s="15"/>
      <c r="Q924" s="15"/>
      <c r="R924" s="15"/>
      <c r="S924" s="15"/>
      <c r="T924" s="15"/>
      <c r="U924" s="137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37"/>
      <c r="AU924" s="137"/>
      <c r="AV924" s="137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53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4"/>
      <c r="CW924" s="14"/>
      <c r="CX924" s="14"/>
      <c r="CY924" s="14"/>
      <c r="CZ924" s="14"/>
      <c r="DA924" s="14"/>
      <c r="DB924" s="14"/>
      <c r="DC924" s="14"/>
      <c r="DD924" s="14"/>
      <c r="DE924" s="14"/>
      <c r="DF924" s="14"/>
      <c r="DG924" s="14"/>
      <c r="DH924" s="134"/>
      <c r="DI924" s="14"/>
    </row>
    <row r="925" spans="2:113" ht="15.75" customHeight="1">
      <c r="B925" s="15"/>
      <c r="C925" s="14"/>
      <c r="D925" s="54"/>
      <c r="E925" s="14"/>
      <c r="F925" s="14"/>
      <c r="G925" s="14"/>
      <c r="H925" s="14"/>
      <c r="I925" s="14"/>
      <c r="J925" s="135"/>
      <c r="K925" s="15"/>
      <c r="L925" s="15"/>
      <c r="M925" s="15"/>
      <c r="N925" s="15"/>
      <c r="O925" s="136"/>
      <c r="P925" s="15"/>
      <c r="Q925" s="15"/>
      <c r="R925" s="15"/>
      <c r="S925" s="15"/>
      <c r="T925" s="15"/>
      <c r="U925" s="137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37"/>
      <c r="AU925" s="137"/>
      <c r="AV925" s="137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53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4"/>
      <c r="CW925" s="14"/>
      <c r="CX925" s="14"/>
      <c r="CY925" s="14"/>
      <c r="CZ925" s="14"/>
      <c r="DA925" s="14"/>
      <c r="DB925" s="14"/>
      <c r="DC925" s="14"/>
      <c r="DD925" s="14"/>
      <c r="DE925" s="14"/>
      <c r="DF925" s="14"/>
      <c r="DG925" s="14"/>
      <c r="DH925" s="134"/>
      <c r="DI925" s="14"/>
    </row>
    <row r="926" spans="2:113" ht="15.75" customHeight="1">
      <c r="B926" s="15"/>
      <c r="C926" s="14"/>
      <c r="D926" s="54"/>
      <c r="E926" s="14"/>
      <c r="F926" s="14"/>
      <c r="G926" s="14"/>
      <c r="H926" s="14"/>
      <c r="I926" s="14"/>
      <c r="J926" s="135"/>
      <c r="K926" s="15"/>
      <c r="L926" s="15"/>
      <c r="M926" s="15"/>
      <c r="N926" s="15"/>
      <c r="O926" s="136"/>
      <c r="P926" s="15"/>
      <c r="Q926" s="15"/>
      <c r="R926" s="15"/>
      <c r="S926" s="15"/>
      <c r="T926" s="15"/>
      <c r="U926" s="137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37"/>
      <c r="AU926" s="137"/>
      <c r="AV926" s="137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53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4"/>
      <c r="CW926" s="14"/>
      <c r="CX926" s="14"/>
      <c r="CY926" s="14"/>
      <c r="CZ926" s="14"/>
      <c r="DA926" s="14"/>
      <c r="DB926" s="14"/>
      <c r="DC926" s="14"/>
      <c r="DD926" s="14"/>
      <c r="DE926" s="14"/>
      <c r="DF926" s="14"/>
      <c r="DG926" s="14"/>
      <c r="DH926" s="134"/>
      <c r="DI926" s="14"/>
    </row>
    <row r="927" spans="2:113" ht="15.75" customHeight="1">
      <c r="B927" s="15"/>
      <c r="C927" s="14"/>
      <c r="D927" s="54"/>
      <c r="E927" s="14"/>
      <c r="F927" s="14"/>
      <c r="G927" s="14"/>
      <c r="H927" s="14"/>
      <c r="I927" s="14"/>
      <c r="J927" s="135"/>
      <c r="K927" s="15"/>
      <c r="L927" s="15"/>
      <c r="M927" s="15"/>
      <c r="N927" s="15"/>
      <c r="O927" s="136"/>
      <c r="P927" s="15"/>
      <c r="Q927" s="15"/>
      <c r="R927" s="15"/>
      <c r="S927" s="15"/>
      <c r="T927" s="15"/>
      <c r="U927" s="137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37"/>
      <c r="AU927" s="137"/>
      <c r="AV927" s="137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53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4"/>
      <c r="CW927" s="14"/>
      <c r="CX927" s="14"/>
      <c r="CY927" s="14"/>
      <c r="CZ927" s="14"/>
      <c r="DA927" s="14"/>
      <c r="DB927" s="14"/>
      <c r="DC927" s="14"/>
      <c r="DD927" s="14"/>
      <c r="DE927" s="14"/>
      <c r="DF927" s="14"/>
      <c r="DG927" s="14"/>
      <c r="DH927" s="134"/>
      <c r="DI927" s="14"/>
    </row>
    <row r="928" spans="2:113" ht="15.75" customHeight="1">
      <c r="B928" s="15"/>
      <c r="C928" s="14"/>
      <c r="D928" s="54"/>
      <c r="E928" s="14"/>
      <c r="F928" s="14"/>
      <c r="G928" s="14"/>
      <c r="H928" s="14"/>
      <c r="I928" s="14"/>
      <c r="J928" s="135"/>
      <c r="K928" s="15"/>
      <c r="L928" s="15"/>
      <c r="M928" s="15"/>
      <c r="N928" s="15"/>
      <c r="O928" s="136"/>
      <c r="P928" s="15"/>
      <c r="Q928" s="15"/>
      <c r="R928" s="15"/>
      <c r="S928" s="15"/>
      <c r="T928" s="15"/>
      <c r="U928" s="137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37"/>
      <c r="AU928" s="137"/>
      <c r="AV928" s="137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53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4"/>
      <c r="CW928" s="14"/>
      <c r="CX928" s="14"/>
      <c r="CY928" s="14"/>
      <c r="CZ928" s="14"/>
      <c r="DA928" s="14"/>
      <c r="DB928" s="14"/>
      <c r="DC928" s="14"/>
      <c r="DD928" s="14"/>
      <c r="DE928" s="14"/>
      <c r="DF928" s="14"/>
      <c r="DG928" s="14"/>
      <c r="DH928" s="134"/>
      <c r="DI928" s="14"/>
    </row>
    <row r="929" spans="2:113" ht="15.75" customHeight="1">
      <c r="B929" s="15"/>
      <c r="C929" s="14"/>
      <c r="D929" s="54"/>
      <c r="E929" s="14"/>
      <c r="F929" s="14"/>
      <c r="G929" s="14"/>
      <c r="H929" s="14"/>
      <c r="I929" s="14"/>
      <c r="J929" s="135"/>
      <c r="K929" s="15"/>
      <c r="L929" s="15"/>
      <c r="M929" s="15"/>
      <c r="N929" s="15"/>
      <c r="O929" s="136"/>
      <c r="P929" s="15"/>
      <c r="Q929" s="15"/>
      <c r="R929" s="15"/>
      <c r="S929" s="15"/>
      <c r="T929" s="15"/>
      <c r="U929" s="137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37"/>
      <c r="AU929" s="137"/>
      <c r="AV929" s="137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53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4"/>
      <c r="CW929" s="14"/>
      <c r="CX929" s="14"/>
      <c r="CY929" s="14"/>
      <c r="CZ929" s="14"/>
      <c r="DA929" s="14"/>
      <c r="DB929" s="14"/>
      <c r="DC929" s="14"/>
      <c r="DD929" s="14"/>
      <c r="DE929" s="14"/>
      <c r="DF929" s="14"/>
      <c r="DG929" s="14"/>
      <c r="DH929" s="134"/>
      <c r="DI929" s="14"/>
    </row>
    <row r="930" spans="2:113" ht="15.75" customHeight="1">
      <c r="B930" s="15"/>
      <c r="C930" s="14"/>
      <c r="D930" s="54"/>
      <c r="E930" s="14"/>
      <c r="F930" s="14"/>
      <c r="G930" s="14"/>
      <c r="H930" s="14"/>
      <c r="I930" s="14"/>
      <c r="J930" s="135"/>
      <c r="K930" s="15"/>
      <c r="L930" s="15"/>
      <c r="M930" s="15"/>
      <c r="N930" s="15"/>
      <c r="O930" s="136"/>
      <c r="P930" s="15"/>
      <c r="Q930" s="15"/>
      <c r="R930" s="15"/>
      <c r="S930" s="15"/>
      <c r="T930" s="15"/>
      <c r="U930" s="137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37"/>
      <c r="AU930" s="137"/>
      <c r="AV930" s="137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53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4"/>
      <c r="CW930" s="14"/>
      <c r="CX930" s="14"/>
      <c r="CY930" s="14"/>
      <c r="CZ930" s="14"/>
      <c r="DA930" s="14"/>
      <c r="DB930" s="14"/>
      <c r="DC930" s="14"/>
      <c r="DD930" s="14"/>
      <c r="DE930" s="14"/>
      <c r="DF930" s="14"/>
      <c r="DG930" s="14"/>
      <c r="DH930" s="134"/>
      <c r="DI930" s="14"/>
    </row>
    <row r="931" spans="2:113" ht="15.75" customHeight="1">
      <c r="B931" s="15"/>
      <c r="C931" s="14"/>
      <c r="D931" s="54"/>
      <c r="E931" s="14"/>
      <c r="F931" s="14"/>
      <c r="G931" s="14"/>
      <c r="H931" s="14"/>
      <c r="I931" s="14"/>
      <c r="J931" s="135"/>
      <c r="K931" s="15"/>
      <c r="L931" s="15"/>
      <c r="M931" s="15"/>
      <c r="N931" s="15"/>
      <c r="O931" s="136"/>
      <c r="P931" s="15"/>
      <c r="Q931" s="15"/>
      <c r="R931" s="15"/>
      <c r="S931" s="15"/>
      <c r="T931" s="15"/>
      <c r="U931" s="137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37"/>
      <c r="AU931" s="137"/>
      <c r="AV931" s="137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53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4"/>
      <c r="CW931" s="14"/>
      <c r="CX931" s="14"/>
      <c r="CY931" s="14"/>
      <c r="CZ931" s="14"/>
      <c r="DA931" s="14"/>
      <c r="DB931" s="14"/>
      <c r="DC931" s="14"/>
      <c r="DD931" s="14"/>
      <c r="DE931" s="14"/>
      <c r="DF931" s="14"/>
      <c r="DG931" s="14"/>
      <c r="DH931" s="134"/>
      <c r="DI931" s="14"/>
    </row>
    <row r="932" spans="2:113" ht="15.75" customHeight="1">
      <c r="B932" s="15"/>
      <c r="C932" s="14"/>
      <c r="D932" s="54"/>
      <c r="E932" s="14"/>
      <c r="F932" s="14"/>
      <c r="G932" s="14"/>
      <c r="H932" s="14"/>
      <c r="I932" s="14"/>
      <c r="J932" s="135"/>
      <c r="K932" s="15"/>
      <c r="L932" s="15"/>
      <c r="M932" s="15"/>
      <c r="N932" s="15"/>
      <c r="O932" s="136"/>
      <c r="P932" s="15"/>
      <c r="Q932" s="15"/>
      <c r="R932" s="15"/>
      <c r="S932" s="15"/>
      <c r="T932" s="15"/>
      <c r="U932" s="137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37"/>
      <c r="AU932" s="137"/>
      <c r="AV932" s="137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53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4"/>
      <c r="CW932" s="14"/>
      <c r="CX932" s="14"/>
      <c r="CY932" s="14"/>
      <c r="CZ932" s="14"/>
      <c r="DA932" s="14"/>
      <c r="DB932" s="14"/>
      <c r="DC932" s="14"/>
      <c r="DD932" s="14"/>
      <c r="DE932" s="14"/>
      <c r="DF932" s="14"/>
      <c r="DG932" s="14"/>
      <c r="DH932" s="134"/>
      <c r="DI932" s="14"/>
    </row>
    <row r="933" spans="2:113" ht="15.75" customHeight="1">
      <c r="B933" s="15"/>
      <c r="C933" s="14"/>
      <c r="D933" s="54"/>
      <c r="E933" s="14"/>
      <c r="F933" s="14"/>
      <c r="G933" s="14"/>
      <c r="H933" s="14"/>
      <c r="I933" s="14"/>
      <c r="J933" s="135"/>
      <c r="K933" s="15"/>
      <c r="L933" s="15"/>
      <c r="M933" s="15"/>
      <c r="N933" s="15"/>
      <c r="O933" s="136"/>
      <c r="P933" s="15"/>
      <c r="Q933" s="15"/>
      <c r="R933" s="15"/>
      <c r="S933" s="15"/>
      <c r="T933" s="15"/>
      <c r="U933" s="137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37"/>
      <c r="AU933" s="137"/>
      <c r="AV933" s="137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53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4"/>
      <c r="CW933" s="14"/>
      <c r="CX933" s="14"/>
      <c r="CY933" s="14"/>
      <c r="CZ933" s="14"/>
      <c r="DA933" s="14"/>
      <c r="DB933" s="14"/>
      <c r="DC933" s="14"/>
      <c r="DD933" s="14"/>
      <c r="DE933" s="14"/>
      <c r="DF933" s="14"/>
      <c r="DG933" s="14"/>
      <c r="DH933" s="134"/>
      <c r="DI933" s="14"/>
    </row>
    <row r="934" spans="2:113" ht="15.75" customHeight="1">
      <c r="B934" s="15"/>
      <c r="C934" s="14"/>
      <c r="D934" s="54"/>
      <c r="E934" s="14"/>
      <c r="F934" s="14"/>
      <c r="G934" s="14"/>
      <c r="H934" s="14"/>
      <c r="I934" s="14"/>
      <c r="J934" s="135"/>
      <c r="K934" s="15"/>
      <c r="L934" s="15"/>
      <c r="M934" s="15"/>
      <c r="N934" s="15"/>
      <c r="O934" s="136"/>
      <c r="P934" s="15"/>
      <c r="Q934" s="15"/>
      <c r="R934" s="15"/>
      <c r="S934" s="15"/>
      <c r="T934" s="15"/>
      <c r="U934" s="137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37"/>
      <c r="AU934" s="137"/>
      <c r="AV934" s="137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53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4"/>
      <c r="CW934" s="14"/>
      <c r="CX934" s="14"/>
      <c r="CY934" s="14"/>
      <c r="CZ934" s="14"/>
      <c r="DA934" s="14"/>
      <c r="DB934" s="14"/>
      <c r="DC934" s="14"/>
      <c r="DD934" s="14"/>
      <c r="DE934" s="14"/>
      <c r="DF934" s="14"/>
      <c r="DG934" s="14"/>
      <c r="DH934" s="134"/>
      <c r="DI934" s="14"/>
    </row>
    <row r="935" spans="2:113" ht="15.75" customHeight="1">
      <c r="B935" s="15"/>
      <c r="C935" s="14"/>
      <c r="D935" s="54"/>
      <c r="E935" s="14"/>
      <c r="F935" s="14"/>
      <c r="G935" s="14"/>
      <c r="H935" s="14"/>
      <c r="I935" s="14"/>
      <c r="J935" s="135"/>
      <c r="K935" s="15"/>
      <c r="L935" s="15"/>
      <c r="M935" s="15"/>
      <c r="N935" s="15"/>
      <c r="O935" s="136"/>
      <c r="P935" s="15"/>
      <c r="Q935" s="15"/>
      <c r="R935" s="15"/>
      <c r="S935" s="15"/>
      <c r="T935" s="15"/>
      <c r="U935" s="137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37"/>
      <c r="AU935" s="137"/>
      <c r="AV935" s="137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53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4"/>
      <c r="CW935" s="14"/>
      <c r="CX935" s="14"/>
      <c r="CY935" s="14"/>
      <c r="CZ935" s="14"/>
      <c r="DA935" s="14"/>
      <c r="DB935" s="14"/>
      <c r="DC935" s="14"/>
      <c r="DD935" s="14"/>
      <c r="DE935" s="14"/>
      <c r="DF935" s="14"/>
      <c r="DG935" s="14"/>
      <c r="DH935" s="134"/>
      <c r="DI935" s="14"/>
    </row>
    <row r="936" spans="2:113" ht="15.75" customHeight="1">
      <c r="B936" s="15"/>
      <c r="C936" s="14"/>
      <c r="D936" s="54"/>
      <c r="E936" s="14"/>
      <c r="F936" s="14"/>
      <c r="G936" s="14"/>
      <c r="H936" s="14"/>
      <c r="I936" s="14"/>
      <c r="J936" s="135"/>
      <c r="K936" s="15"/>
      <c r="L936" s="15"/>
      <c r="M936" s="15"/>
      <c r="N936" s="15"/>
      <c r="O936" s="136"/>
      <c r="P936" s="15"/>
      <c r="Q936" s="15"/>
      <c r="R936" s="15"/>
      <c r="S936" s="15"/>
      <c r="T936" s="15"/>
      <c r="U936" s="137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37"/>
      <c r="AU936" s="137"/>
      <c r="AV936" s="137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53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4"/>
      <c r="CW936" s="14"/>
      <c r="CX936" s="14"/>
      <c r="CY936" s="14"/>
      <c r="CZ936" s="14"/>
      <c r="DA936" s="14"/>
      <c r="DB936" s="14"/>
      <c r="DC936" s="14"/>
      <c r="DD936" s="14"/>
      <c r="DE936" s="14"/>
      <c r="DF936" s="14"/>
      <c r="DG936" s="14"/>
      <c r="DH936" s="134"/>
      <c r="DI936" s="14"/>
    </row>
    <row r="937" spans="2:113" ht="15.75" customHeight="1">
      <c r="B937" s="15"/>
      <c r="C937" s="14"/>
      <c r="D937" s="54"/>
      <c r="E937" s="14"/>
      <c r="F937" s="14"/>
      <c r="G937" s="14"/>
      <c r="H937" s="14"/>
      <c r="I937" s="14"/>
      <c r="J937" s="135"/>
      <c r="K937" s="15"/>
      <c r="L937" s="15"/>
      <c r="M937" s="15"/>
      <c r="N937" s="15"/>
      <c r="O937" s="136"/>
      <c r="P937" s="15"/>
      <c r="Q937" s="15"/>
      <c r="R937" s="15"/>
      <c r="S937" s="15"/>
      <c r="T937" s="15"/>
      <c r="U937" s="137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37"/>
      <c r="AU937" s="137"/>
      <c r="AV937" s="137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53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4"/>
      <c r="CW937" s="14"/>
      <c r="CX937" s="14"/>
      <c r="CY937" s="14"/>
      <c r="CZ937" s="14"/>
      <c r="DA937" s="14"/>
      <c r="DB937" s="14"/>
      <c r="DC937" s="14"/>
      <c r="DD937" s="14"/>
      <c r="DE937" s="14"/>
      <c r="DF937" s="14"/>
      <c r="DG937" s="14"/>
      <c r="DH937" s="134"/>
      <c r="DI937" s="14"/>
    </row>
    <row r="938" spans="2:113" ht="15.75" customHeight="1">
      <c r="B938" s="15"/>
      <c r="C938" s="14"/>
      <c r="D938" s="54"/>
      <c r="E938" s="14"/>
      <c r="F938" s="14"/>
      <c r="G938" s="14"/>
      <c r="H938" s="14"/>
      <c r="I938" s="14"/>
      <c r="J938" s="135"/>
      <c r="K938" s="15"/>
      <c r="L938" s="15"/>
      <c r="M938" s="15"/>
      <c r="N938" s="15"/>
      <c r="O938" s="136"/>
      <c r="P938" s="15"/>
      <c r="Q938" s="15"/>
      <c r="R938" s="15"/>
      <c r="S938" s="15"/>
      <c r="T938" s="15"/>
      <c r="U938" s="137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37"/>
      <c r="AU938" s="137"/>
      <c r="AV938" s="137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53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4"/>
      <c r="CW938" s="14"/>
      <c r="CX938" s="14"/>
      <c r="CY938" s="14"/>
      <c r="CZ938" s="14"/>
      <c r="DA938" s="14"/>
      <c r="DB938" s="14"/>
      <c r="DC938" s="14"/>
      <c r="DD938" s="14"/>
      <c r="DE938" s="14"/>
      <c r="DF938" s="14"/>
      <c r="DG938" s="14"/>
      <c r="DH938" s="134"/>
      <c r="DI938" s="14"/>
    </row>
    <row r="939" spans="2:113" ht="15.75" customHeight="1">
      <c r="B939" s="15"/>
      <c r="C939" s="14"/>
      <c r="D939" s="54"/>
      <c r="E939" s="14"/>
      <c r="F939" s="14"/>
      <c r="G939" s="14"/>
      <c r="H939" s="14"/>
      <c r="I939" s="14"/>
      <c r="J939" s="135"/>
      <c r="K939" s="15"/>
      <c r="L939" s="15"/>
      <c r="M939" s="15"/>
      <c r="N939" s="15"/>
      <c r="O939" s="136"/>
      <c r="P939" s="15"/>
      <c r="Q939" s="15"/>
      <c r="R939" s="15"/>
      <c r="S939" s="15"/>
      <c r="T939" s="15"/>
      <c r="U939" s="137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37"/>
      <c r="AU939" s="137"/>
      <c r="AV939" s="137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53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4"/>
      <c r="CW939" s="14"/>
      <c r="CX939" s="14"/>
      <c r="CY939" s="14"/>
      <c r="CZ939" s="14"/>
      <c r="DA939" s="14"/>
      <c r="DB939" s="14"/>
      <c r="DC939" s="14"/>
      <c r="DD939" s="14"/>
      <c r="DE939" s="14"/>
      <c r="DF939" s="14"/>
      <c r="DG939" s="14"/>
      <c r="DH939" s="134"/>
      <c r="DI939" s="14"/>
    </row>
    <row r="940" spans="2:113" ht="15.75" customHeight="1">
      <c r="B940" s="15"/>
      <c r="C940" s="14"/>
      <c r="D940" s="54"/>
      <c r="E940" s="14"/>
      <c r="F940" s="14"/>
      <c r="G940" s="14"/>
      <c r="H940" s="14"/>
      <c r="I940" s="14"/>
      <c r="J940" s="135"/>
      <c r="K940" s="15"/>
      <c r="L940" s="15"/>
      <c r="M940" s="15"/>
      <c r="N940" s="15"/>
      <c r="O940" s="136"/>
      <c r="P940" s="15"/>
      <c r="Q940" s="15"/>
      <c r="R940" s="15"/>
      <c r="S940" s="15"/>
      <c r="T940" s="15"/>
      <c r="U940" s="137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37"/>
      <c r="AU940" s="137"/>
      <c r="AV940" s="137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53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4"/>
      <c r="CW940" s="14"/>
      <c r="CX940" s="14"/>
      <c r="CY940" s="14"/>
      <c r="CZ940" s="14"/>
      <c r="DA940" s="14"/>
      <c r="DB940" s="14"/>
      <c r="DC940" s="14"/>
      <c r="DD940" s="14"/>
      <c r="DE940" s="14"/>
      <c r="DF940" s="14"/>
      <c r="DG940" s="14"/>
      <c r="DH940" s="134"/>
      <c r="DI940" s="14"/>
    </row>
    <row r="941" spans="2:113" ht="15.75" customHeight="1">
      <c r="B941" s="15"/>
      <c r="C941" s="14"/>
      <c r="D941" s="54"/>
      <c r="E941" s="14"/>
      <c r="F941" s="14"/>
      <c r="G941" s="14"/>
      <c r="H941" s="14"/>
      <c r="I941" s="14"/>
      <c r="J941" s="135"/>
      <c r="K941" s="15"/>
      <c r="L941" s="15"/>
      <c r="M941" s="15"/>
      <c r="N941" s="15"/>
      <c r="O941" s="136"/>
      <c r="P941" s="15"/>
      <c r="Q941" s="15"/>
      <c r="R941" s="15"/>
      <c r="S941" s="15"/>
      <c r="T941" s="15"/>
      <c r="U941" s="137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37"/>
      <c r="AU941" s="137"/>
      <c r="AV941" s="137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53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4"/>
      <c r="CW941" s="14"/>
      <c r="CX941" s="14"/>
      <c r="CY941" s="14"/>
      <c r="CZ941" s="14"/>
      <c r="DA941" s="14"/>
      <c r="DB941" s="14"/>
      <c r="DC941" s="14"/>
      <c r="DD941" s="14"/>
      <c r="DE941" s="14"/>
      <c r="DF941" s="14"/>
      <c r="DG941" s="14"/>
      <c r="DH941" s="134"/>
      <c r="DI941" s="14"/>
    </row>
    <row r="942" spans="2:113" ht="15.75" customHeight="1">
      <c r="B942" s="15"/>
      <c r="C942" s="14"/>
      <c r="D942" s="54"/>
      <c r="E942" s="14"/>
      <c r="F942" s="14"/>
      <c r="G942" s="14"/>
      <c r="H942" s="14"/>
      <c r="I942" s="14"/>
      <c r="J942" s="135"/>
      <c r="K942" s="15"/>
      <c r="L942" s="15"/>
      <c r="M942" s="15"/>
      <c r="N942" s="15"/>
      <c r="O942" s="136"/>
      <c r="P942" s="15"/>
      <c r="Q942" s="15"/>
      <c r="R942" s="15"/>
      <c r="S942" s="15"/>
      <c r="T942" s="15"/>
      <c r="U942" s="137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37"/>
      <c r="AU942" s="137"/>
      <c r="AV942" s="137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53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4"/>
      <c r="CW942" s="14"/>
      <c r="CX942" s="14"/>
      <c r="CY942" s="14"/>
      <c r="CZ942" s="14"/>
      <c r="DA942" s="14"/>
      <c r="DB942" s="14"/>
      <c r="DC942" s="14"/>
      <c r="DD942" s="14"/>
      <c r="DE942" s="14"/>
      <c r="DF942" s="14"/>
      <c r="DG942" s="14"/>
      <c r="DH942" s="134"/>
      <c r="DI942" s="14"/>
    </row>
    <row r="943" spans="2:113" ht="15.75" customHeight="1">
      <c r="B943" s="15"/>
      <c r="C943" s="14"/>
      <c r="D943" s="54"/>
      <c r="E943" s="14"/>
      <c r="F943" s="14"/>
      <c r="G943" s="14"/>
      <c r="H943" s="14"/>
      <c r="I943" s="14"/>
      <c r="J943" s="135"/>
      <c r="K943" s="15"/>
      <c r="L943" s="15"/>
      <c r="M943" s="15"/>
      <c r="N943" s="15"/>
      <c r="O943" s="136"/>
      <c r="P943" s="15"/>
      <c r="Q943" s="15"/>
      <c r="R943" s="15"/>
      <c r="S943" s="15"/>
      <c r="T943" s="15"/>
      <c r="U943" s="137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37"/>
      <c r="AU943" s="137"/>
      <c r="AV943" s="137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53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4"/>
      <c r="CW943" s="14"/>
      <c r="CX943" s="14"/>
      <c r="CY943" s="14"/>
      <c r="CZ943" s="14"/>
      <c r="DA943" s="14"/>
      <c r="DB943" s="14"/>
      <c r="DC943" s="14"/>
      <c r="DD943" s="14"/>
      <c r="DE943" s="14"/>
      <c r="DF943" s="14"/>
      <c r="DG943" s="14"/>
      <c r="DH943" s="134"/>
      <c r="DI943" s="14"/>
    </row>
    <row r="944" spans="2:113" ht="15.75" customHeight="1">
      <c r="B944" s="15"/>
      <c r="C944" s="14"/>
      <c r="D944" s="54"/>
      <c r="E944" s="14"/>
      <c r="F944" s="14"/>
      <c r="G944" s="14"/>
      <c r="H944" s="14"/>
      <c r="I944" s="14"/>
      <c r="J944" s="135"/>
      <c r="K944" s="15"/>
      <c r="L944" s="15"/>
      <c r="M944" s="15"/>
      <c r="N944" s="15"/>
      <c r="O944" s="136"/>
      <c r="P944" s="15"/>
      <c r="Q944" s="15"/>
      <c r="R944" s="15"/>
      <c r="S944" s="15"/>
      <c r="T944" s="15"/>
      <c r="U944" s="137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37"/>
      <c r="AU944" s="137"/>
      <c r="AV944" s="137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53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4"/>
      <c r="CW944" s="14"/>
      <c r="CX944" s="14"/>
      <c r="CY944" s="14"/>
      <c r="CZ944" s="14"/>
      <c r="DA944" s="14"/>
      <c r="DB944" s="14"/>
      <c r="DC944" s="14"/>
      <c r="DD944" s="14"/>
      <c r="DE944" s="14"/>
      <c r="DF944" s="14"/>
      <c r="DG944" s="14"/>
      <c r="DH944" s="134"/>
      <c r="DI944" s="14"/>
    </row>
    <row r="945" spans="2:113" ht="15.75" customHeight="1">
      <c r="B945" s="15"/>
      <c r="C945" s="14"/>
      <c r="D945" s="54"/>
      <c r="E945" s="14"/>
      <c r="F945" s="14"/>
      <c r="G945" s="14"/>
      <c r="H945" s="14"/>
      <c r="I945" s="14"/>
      <c r="J945" s="135"/>
      <c r="K945" s="15"/>
      <c r="L945" s="15"/>
      <c r="M945" s="15"/>
      <c r="N945" s="15"/>
      <c r="O945" s="136"/>
      <c r="P945" s="15"/>
      <c r="Q945" s="15"/>
      <c r="R945" s="15"/>
      <c r="S945" s="15"/>
      <c r="T945" s="15"/>
      <c r="U945" s="137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37"/>
      <c r="AU945" s="137"/>
      <c r="AV945" s="137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53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4"/>
      <c r="CW945" s="14"/>
      <c r="CX945" s="14"/>
      <c r="CY945" s="14"/>
      <c r="CZ945" s="14"/>
      <c r="DA945" s="14"/>
      <c r="DB945" s="14"/>
      <c r="DC945" s="14"/>
      <c r="DD945" s="14"/>
      <c r="DE945" s="14"/>
      <c r="DF945" s="14"/>
      <c r="DG945" s="14"/>
      <c r="DH945" s="134"/>
      <c r="DI945" s="14"/>
    </row>
    <row r="946" spans="2:113" ht="15.75" customHeight="1">
      <c r="B946" s="15"/>
      <c r="C946" s="14"/>
      <c r="D946" s="54"/>
      <c r="E946" s="14"/>
      <c r="F946" s="14"/>
      <c r="G946" s="14"/>
      <c r="H946" s="14"/>
      <c r="I946" s="14"/>
      <c r="J946" s="135"/>
      <c r="K946" s="15"/>
      <c r="L946" s="15"/>
      <c r="M946" s="15"/>
      <c r="N946" s="15"/>
      <c r="O946" s="136"/>
      <c r="P946" s="15"/>
      <c r="Q946" s="15"/>
      <c r="R946" s="15"/>
      <c r="S946" s="15"/>
      <c r="T946" s="15"/>
      <c r="U946" s="137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37"/>
      <c r="AU946" s="137"/>
      <c r="AV946" s="137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53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4"/>
      <c r="CW946" s="14"/>
      <c r="CX946" s="14"/>
      <c r="CY946" s="14"/>
      <c r="CZ946" s="14"/>
      <c r="DA946" s="14"/>
      <c r="DB946" s="14"/>
      <c r="DC946" s="14"/>
      <c r="DD946" s="14"/>
      <c r="DE946" s="14"/>
      <c r="DF946" s="14"/>
      <c r="DG946" s="14"/>
      <c r="DH946" s="134"/>
      <c r="DI946" s="14"/>
    </row>
    <row r="947" spans="2:113" ht="15.75" customHeight="1">
      <c r="B947" s="15"/>
      <c r="C947" s="14"/>
      <c r="D947" s="54"/>
      <c r="E947" s="14"/>
      <c r="F947" s="14"/>
      <c r="G947" s="14"/>
      <c r="H947" s="14"/>
      <c r="I947" s="14"/>
      <c r="J947" s="135"/>
      <c r="K947" s="15"/>
      <c r="L947" s="15"/>
      <c r="M947" s="15"/>
      <c r="N947" s="15"/>
      <c r="O947" s="136"/>
      <c r="P947" s="15"/>
      <c r="Q947" s="15"/>
      <c r="R947" s="15"/>
      <c r="S947" s="15"/>
      <c r="T947" s="15"/>
      <c r="U947" s="137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37"/>
      <c r="AU947" s="137"/>
      <c r="AV947" s="137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53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4"/>
      <c r="CW947" s="14"/>
      <c r="CX947" s="14"/>
      <c r="CY947" s="14"/>
      <c r="CZ947" s="14"/>
      <c r="DA947" s="14"/>
      <c r="DB947" s="14"/>
      <c r="DC947" s="14"/>
      <c r="DD947" s="14"/>
      <c r="DE947" s="14"/>
      <c r="DF947" s="14"/>
      <c r="DG947" s="14"/>
      <c r="DH947" s="134"/>
      <c r="DI947" s="14"/>
    </row>
    <row r="948" spans="2:113" ht="15.75" customHeight="1">
      <c r="B948" s="15"/>
      <c r="C948" s="14"/>
      <c r="D948" s="54"/>
      <c r="E948" s="14"/>
      <c r="F948" s="14"/>
      <c r="G948" s="14"/>
      <c r="H948" s="14"/>
      <c r="I948" s="14"/>
      <c r="J948" s="135"/>
      <c r="K948" s="15"/>
      <c r="L948" s="15"/>
      <c r="M948" s="15"/>
      <c r="N948" s="15"/>
      <c r="O948" s="136"/>
      <c r="P948" s="15"/>
      <c r="Q948" s="15"/>
      <c r="R948" s="15"/>
      <c r="S948" s="15"/>
      <c r="T948" s="15"/>
      <c r="U948" s="137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37"/>
      <c r="AU948" s="137"/>
      <c r="AV948" s="137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53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4"/>
      <c r="CW948" s="14"/>
      <c r="CX948" s="14"/>
      <c r="CY948" s="14"/>
      <c r="CZ948" s="14"/>
      <c r="DA948" s="14"/>
      <c r="DB948" s="14"/>
      <c r="DC948" s="14"/>
      <c r="DD948" s="14"/>
      <c r="DE948" s="14"/>
      <c r="DF948" s="14"/>
      <c r="DG948" s="14"/>
      <c r="DH948" s="134"/>
      <c r="DI948" s="14"/>
    </row>
    <row r="949" spans="2:113" ht="15.75" customHeight="1">
      <c r="B949" s="15"/>
      <c r="C949" s="14"/>
      <c r="D949" s="54"/>
      <c r="E949" s="14"/>
      <c r="F949" s="14"/>
      <c r="G949" s="14"/>
      <c r="H949" s="14"/>
      <c r="I949" s="14"/>
      <c r="J949" s="135"/>
      <c r="K949" s="15"/>
      <c r="L949" s="15"/>
      <c r="M949" s="15"/>
      <c r="N949" s="15"/>
      <c r="O949" s="136"/>
      <c r="P949" s="15"/>
      <c r="Q949" s="15"/>
      <c r="R949" s="15"/>
      <c r="S949" s="15"/>
      <c r="T949" s="15"/>
      <c r="U949" s="137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37"/>
      <c r="AU949" s="137"/>
      <c r="AV949" s="137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53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4"/>
      <c r="CW949" s="14"/>
      <c r="CX949" s="14"/>
      <c r="CY949" s="14"/>
      <c r="CZ949" s="14"/>
      <c r="DA949" s="14"/>
      <c r="DB949" s="14"/>
      <c r="DC949" s="14"/>
      <c r="DD949" s="14"/>
      <c r="DE949" s="14"/>
      <c r="DF949" s="14"/>
      <c r="DG949" s="14"/>
      <c r="DH949" s="134"/>
      <c r="DI949" s="14"/>
    </row>
    <row r="950" spans="2:113" ht="15.75" customHeight="1">
      <c r="B950" s="15"/>
      <c r="C950" s="14"/>
      <c r="D950" s="54"/>
      <c r="E950" s="14"/>
      <c r="F950" s="14"/>
      <c r="G950" s="14"/>
      <c r="H950" s="14"/>
      <c r="I950" s="14"/>
      <c r="J950" s="135"/>
      <c r="K950" s="15"/>
      <c r="L950" s="15"/>
      <c r="M950" s="15"/>
      <c r="N950" s="15"/>
      <c r="O950" s="136"/>
      <c r="P950" s="15"/>
      <c r="Q950" s="15"/>
      <c r="R950" s="15"/>
      <c r="S950" s="15"/>
      <c r="T950" s="15"/>
      <c r="U950" s="137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37"/>
      <c r="AU950" s="137"/>
      <c r="AV950" s="137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53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4"/>
      <c r="CW950" s="14"/>
      <c r="CX950" s="14"/>
      <c r="CY950" s="14"/>
      <c r="CZ950" s="14"/>
      <c r="DA950" s="14"/>
      <c r="DB950" s="14"/>
      <c r="DC950" s="14"/>
      <c r="DD950" s="14"/>
      <c r="DE950" s="14"/>
      <c r="DF950" s="14"/>
      <c r="DG950" s="14"/>
      <c r="DH950" s="134"/>
      <c r="DI950" s="14"/>
    </row>
    <row r="951" spans="2:113" ht="15.75" customHeight="1">
      <c r="B951" s="15"/>
      <c r="C951" s="14"/>
      <c r="D951" s="54"/>
      <c r="E951" s="14"/>
      <c r="F951" s="14"/>
      <c r="G951" s="14"/>
      <c r="H951" s="14"/>
      <c r="I951" s="14"/>
      <c r="J951" s="135"/>
      <c r="K951" s="15"/>
      <c r="L951" s="15"/>
      <c r="M951" s="15"/>
      <c r="N951" s="15"/>
      <c r="O951" s="136"/>
      <c r="P951" s="15"/>
      <c r="Q951" s="15"/>
      <c r="R951" s="15"/>
      <c r="S951" s="15"/>
      <c r="T951" s="15"/>
      <c r="U951" s="137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37"/>
      <c r="AU951" s="137"/>
      <c r="AV951" s="137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53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4"/>
      <c r="CW951" s="14"/>
      <c r="CX951" s="14"/>
      <c r="CY951" s="14"/>
      <c r="CZ951" s="14"/>
      <c r="DA951" s="14"/>
      <c r="DB951" s="14"/>
      <c r="DC951" s="14"/>
      <c r="DD951" s="14"/>
      <c r="DE951" s="14"/>
      <c r="DF951" s="14"/>
      <c r="DG951" s="14"/>
      <c r="DH951" s="134"/>
      <c r="DI951" s="14"/>
    </row>
    <row r="952" spans="2:113" ht="15.75" customHeight="1">
      <c r="B952" s="15"/>
      <c r="C952" s="14"/>
      <c r="D952" s="54"/>
      <c r="E952" s="14"/>
      <c r="F952" s="14"/>
      <c r="G952" s="14"/>
      <c r="H952" s="14"/>
      <c r="I952" s="14"/>
      <c r="J952" s="135"/>
      <c r="K952" s="15"/>
      <c r="L952" s="15"/>
      <c r="M952" s="15"/>
      <c r="N952" s="15"/>
      <c r="O952" s="136"/>
      <c r="P952" s="15"/>
      <c r="Q952" s="15"/>
      <c r="R952" s="15"/>
      <c r="S952" s="15"/>
      <c r="T952" s="15"/>
      <c r="U952" s="137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37"/>
      <c r="AU952" s="137"/>
      <c r="AV952" s="137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53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4"/>
      <c r="CW952" s="14"/>
      <c r="CX952" s="14"/>
      <c r="CY952" s="14"/>
      <c r="CZ952" s="14"/>
      <c r="DA952" s="14"/>
      <c r="DB952" s="14"/>
      <c r="DC952" s="14"/>
      <c r="DD952" s="14"/>
      <c r="DE952" s="14"/>
      <c r="DF952" s="14"/>
      <c r="DG952" s="14"/>
      <c r="DH952" s="134"/>
      <c r="DI952" s="14"/>
    </row>
    <row r="953" spans="2:113" ht="15.75" customHeight="1">
      <c r="B953" s="15"/>
      <c r="C953" s="14"/>
      <c r="D953" s="54"/>
      <c r="E953" s="14"/>
      <c r="F953" s="14"/>
      <c r="G953" s="14"/>
      <c r="H953" s="14"/>
      <c r="I953" s="14"/>
      <c r="J953" s="135"/>
      <c r="K953" s="15"/>
      <c r="L953" s="15"/>
      <c r="M953" s="15"/>
      <c r="N953" s="15"/>
      <c r="O953" s="136"/>
      <c r="P953" s="15"/>
      <c r="Q953" s="15"/>
      <c r="R953" s="15"/>
      <c r="S953" s="15"/>
      <c r="T953" s="15"/>
      <c r="U953" s="137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37"/>
      <c r="AU953" s="137"/>
      <c r="AV953" s="137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53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4"/>
      <c r="CW953" s="14"/>
      <c r="CX953" s="14"/>
      <c r="CY953" s="14"/>
      <c r="CZ953" s="14"/>
      <c r="DA953" s="14"/>
      <c r="DB953" s="14"/>
      <c r="DC953" s="14"/>
      <c r="DD953" s="14"/>
      <c r="DE953" s="14"/>
      <c r="DF953" s="14"/>
      <c r="DG953" s="14"/>
      <c r="DH953" s="134"/>
      <c r="DI953" s="14"/>
    </row>
    <row r="954" spans="2:113" ht="15.75" customHeight="1">
      <c r="B954" s="15"/>
      <c r="C954" s="14"/>
      <c r="D954" s="54"/>
      <c r="E954" s="14"/>
      <c r="F954" s="14"/>
      <c r="G954" s="14"/>
      <c r="H954" s="14"/>
      <c r="I954" s="14"/>
      <c r="J954" s="135"/>
      <c r="K954" s="15"/>
      <c r="L954" s="15"/>
      <c r="M954" s="15"/>
      <c r="N954" s="15"/>
      <c r="O954" s="136"/>
      <c r="P954" s="15"/>
      <c r="Q954" s="15"/>
      <c r="R954" s="15"/>
      <c r="S954" s="15"/>
      <c r="T954" s="15"/>
      <c r="U954" s="137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37"/>
      <c r="AU954" s="137"/>
      <c r="AV954" s="137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53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4"/>
      <c r="CW954" s="14"/>
      <c r="CX954" s="14"/>
      <c r="CY954" s="14"/>
      <c r="CZ954" s="14"/>
      <c r="DA954" s="14"/>
      <c r="DB954" s="14"/>
      <c r="DC954" s="14"/>
      <c r="DD954" s="14"/>
      <c r="DE954" s="14"/>
      <c r="DF954" s="14"/>
      <c r="DG954" s="14"/>
      <c r="DH954" s="134"/>
      <c r="DI954" s="14"/>
    </row>
    <row r="955" spans="2:113" ht="15.75" customHeight="1">
      <c r="B955" s="15"/>
      <c r="C955" s="14"/>
      <c r="D955" s="54"/>
      <c r="E955" s="14"/>
      <c r="F955" s="14"/>
      <c r="G955" s="14"/>
      <c r="H955" s="14"/>
      <c r="I955" s="14"/>
      <c r="J955" s="135"/>
      <c r="K955" s="15"/>
      <c r="L955" s="15"/>
      <c r="M955" s="15"/>
      <c r="N955" s="15"/>
      <c r="O955" s="136"/>
      <c r="P955" s="15"/>
      <c r="Q955" s="15"/>
      <c r="R955" s="15"/>
      <c r="S955" s="15"/>
      <c r="T955" s="15"/>
      <c r="U955" s="137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37"/>
      <c r="AU955" s="137"/>
      <c r="AV955" s="137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53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4"/>
      <c r="CW955" s="14"/>
      <c r="CX955" s="14"/>
      <c r="CY955" s="14"/>
      <c r="CZ955" s="14"/>
      <c r="DA955" s="14"/>
      <c r="DB955" s="14"/>
      <c r="DC955" s="14"/>
      <c r="DD955" s="14"/>
      <c r="DE955" s="14"/>
      <c r="DF955" s="14"/>
      <c r="DG955" s="14"/>
      <c r="DH955" s="134"/>
      <c r="DI955" s="14"/>
    </row>
    <row r="956" spans="2:113" ht="15.75" customHeight="1">
      <c r="B956" s="15"/>
      <c r="C956" s="14"/>
      <c r="D956" s="54"/>
      <c r="E956" s="14"/>
      <c r="F956" s="14"/>
      <c r="G956" s="14"/>
      <c r="H956" s="14"/>
      <c r="I956" s="14"/>
      <c r="J956" s="135"/>
      <c r="K956" s="15"/>
      <c r="L956" s="15"/>
      <c r="M956" s="15"/>
      <c r="N956" s="15"/>
      <c r="O956" s="136"/>
      <c r="P956" s="15"/>
      <c r="Q956" s="15"/>
      <c r="R956" s="15"/>
      <c r="S956" s="15"/>
      <c r="T956" s="15"/>
      <c r="U956" s="137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37"/>
      <c r="AU956" s="137"/>
      <c r="AV956" s="137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53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4"/>
      <c r="CW956" s="14"/>
      <c r="CX956" s="14"/>
      <c r="CY956" s="14"/>
      <c r="CZ956" s="14"/>
      <c r="DA956" s="14"/>
      <c r="DB956" s="14"/>
      <c r="DC956" s="14"/>
      <c r="DD956" s="14"/>
      <c r="DE956" s="14"/>
      <c r="DF956" s="14"/>
      <c r="DG956" s="14"/>
      <c r="DH956" s="134"/>
      <c r="DI956" s="14"/>
    </row>
    <row r="957" spans="2:113" ht="15.75" customHeight="1">
      <c r="B957" s="15"/>
      <c r="C957" s="14"/>
      <c r="D957" s="54"/>
      <c r="E957" s="14"/>
      <c r="F957" s="14"/>
      <c r="G957" s="14"/>
      <c r="H957" s="14"/>
      <c r="I957" s="14"/>
      <c r="J957" s="135"/>
      <c r="K957" s="15"/>
      <c r="L957" s="15"/>
      <c r="M957" s="15"/>
      <c r="N957" s="15"/>
      <c r="O957" s="136"/>
      <c r="P957" s="15"/>
      <c r="Q957" s="15"/>
      <c r="R957" s="15"/>
      <c r="S957" s="15"/>
      <c r="T957" s="15"/>
      <c r="U957" s="137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37"/>
      <c r="AU957" s="137"/>
      <c r="AV957" s="137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53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4"/>
      <c r="CW957" s="14"/>
      <c r="CX957" s="14"/>
      <c r="CY957" s="14"/>
      <c r="CZ957" s="14"/>
      <c r="DA957" s="14"/>
      <c r="DB957" s="14"/>
      <c r="DC957" s="14"/>
      <c r="DD957" s="14"/>
      <c r="DE957" s="14"/>
      <c r="DF957" s="14"/>
      <c r="DG957" s="14"/>
      <c r="DH957" s="134"/>
      <c r="DI957" s="14"/>
    </row>
    <row r="958" spans="2:113" ht="15.75" customHeight="1">
      <c r="B958" s="15"/>
      <c r="C958" s="14"/>
      <c r="D958" s="54"/>
      <c r="E958" s="14"/>
      <c r="F958" s="14"/>
      <c r="G958" s="14"/>
      <c r="H958" s="14"/>
      <c r="I958" s="14"/>
      <c r="J958" s="135"/>
      <c r="K958" s="15"/>
      <c r="L958" s="15"/>
      <c r="M958" s="15"/>
      <c r="N958" s="15"/>
      <c r="O958" s="136"/>
      <c r="P958" s="15"/>
      <c r="Q958" s="15"/>
      <c r="R958" s="15"/>
      <c r="S958" s="15"/>
      <c r="T958" s="15"/>
      <c r="U958" s="137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37"/>
      <c r="AU958" s="137"/>
      <c r="AV958" s="137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53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4"/>
      <c r="CW958" s="14"/>
      <c r="CX958" s="14"/>
      <c r="CY958" s="14"/>
      <c r="CZ958" s="14"/>
      <c r="DA958" s="14"/>
      <c r="DB958" s="14"/>
      <c r="DC958" s="14"/>
      <c r="DD958" s="14"/>
      <c r="DE958" s="14"/>
      <c r="DF958" s="14"/>
      <c r="DG958" s="14"/>
      <c r="DH958" s="134"/>
      <c r="DI958" s="14"/>
    </row>
    <row r="959" spans="2:113" ht="15.75" customHeight="1">
      <c r="B959" s="15"/>
      <c r="C959" s="14"/>
      <c r="D959" s="54"/>
      <c r="E959" s="14"/>
      <c r="F959" s="14"/>
      <c r="G959" s="14"/>
      <c r="H959" s="14"/>
      <c r="I959" s="14"/>
      <c r="J959" s="135"/>
      <c r="K959" s="15"/>
      <c r="L959" s="15"/>
      <c r="M959" s="15"/>
      <c r="N959" s="15"/>
      <c r="O959" s="136"/>
      <c r="P959" s="15"/>
      <c r="Q959" s="15"/>
      <c r="R959" s="15"/>
      <c r="S959" s="15"/>
      <c r="T959" s="15"/>
      <c r="U959" s="137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37"/>
      <c r="AU959" s="137"/>
      <c r="AV959" s="137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53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4"/>
      <c r="CW959" s="14"/>
      <c r="CX959" s="14"/>
      <c r="CY959" s="14"/>
      <c r="CZ959" s="14"/>
      <c r="DA959" s="14"/>
      <c r="DB959" s="14"/>
      <c r="DC959" s="14"/>
      <c r="DD959" s="14"/>
      <c r="DE959" s="14"/>
      <c r="DF959" s="14"/>
      <c r="DG959" s="14"/>
      <c r="DH959" s="134"/>
      <c r="DI959" s="14"/>
    </row>
    <row r="960" spans="2:113" ht="15.75" customHeight="1">
      <c r="B960" s="15"/>
      <c r="C960" s="14"/>
      <c r="D960" s="54"/>
      <c r="E960" s="14"/>
      <c r="F960" s="14"/>
      <c r="G960" s="14"/>
      <c r="H960" s="14"/>
      <c r="I960" s="14"/>
      <c r="J960" s="135"/>
      <c r="K960" s="15"/>
      <c r="L960" s="15"/>
      <c r="M960" s="15"/>
      <c r="N960" s="15"/>
      <c r="O960" s="136"/>
      <c r="P960" s="15"/>
      <c r="Q960" s="15"/>
      <c r="R960" s="15"/>
      <c r="S960" s="15"/>
      <c r="T960" s="15"/>
      <c r="U960" s="137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37"/>
      <c r="AU960" s="137"/>
      <c r="AV960" s="137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53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4"/>
      <c r="CW960" s="14"/>
      <c r="CX960" s="14"/>
      <c r="CY960" s="14"/>
      <c r="CZ960" s="14"/>
      <c r="DA960" s="14"/>
      <c r="DB960" s="14"/>
      <c r="DC960" s="14"/>
      <c r="DD960" s="14"/>
      <c r="DE960" s="14"/>
      <c r="DF960" s="14"/>
      <c r="DG960" s="14"/>
      <c r="DH960" s="134"/>
      <c r="DI960" s="14"/>
    </row>
    <row r="961" spans="2:113" ht="15.75" customHeight="1">
      <c r="B961" s="15"/>
      <c r="C961" s="14"/>
      <c r="D961" s="54"/>
      <c r="E961" s="14"/>
      <c r="F961" s="14"/>
      <c r="G961" s="14"/>
      <c r="H961" s="14"/>
      <c r="I961" s="14"/>
      <c r="J961" s="135"/>
      <c r="K961" s="15"/>
      <c r="L961" s="15"/>
      <c r="M961" s="15"/>
      <c r="N961" s="15"/>
      <c r="O961" s="136"/>
      <c r="P961" s="15"/>
      <c r="Q961" s="15"/>
      <c r="R961" s="15"/>
      <c r="S961" s="15"/>
      <c r="T961" s="15"/>
      <c r="U961" s="137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37"/>
      <c r="AU961" s="137"/>
      <c r="AV961" s="137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53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4"/>
      <c r="CW961" s="14"/>
      <c r="CX961" s="14"/>
      <c r="CY961" s="14"/>
      <c r="CZ961" s="14"/>
      <c r="DA961" s="14"/>
      <c r="DB961" s="14"/>
      <c r="DC961" s="14"/>
      <c r="DD961" s="14"/>
      <c r="DE961" s="14"/>
      <c r="DF961" s="14"/>
      <c r="DG961" s="14"/>
      <c r="DH961" s="134"/>
      <c r="DI961" s="14"/>
    </row>
    <row r="962" spans="2:113" ht="15.75" customHeight="1">
      <c r="B962" s="15"/>
      <c r="C962" s="14"/>
      <c r="D962" s="54"/>
      <c r="E962" s="14"/>
      <c r="F962" s="14"/>
      <c r="G962" s="14"/>
      <c r="H962" s="14"/>
      <c r="I962" s="14"/>
      <c r="J962" s="135"/>
      <c r="K962" s="15"/>
      <c r="L962" s="15"/>
      <c r="M962" s="15"/>
      <c r="N962" s="15"/>
      <c r="O962" s="136"/>
      <c r="P962" s="15"/>
      <c r="Q962" s="15"/>
      <c r="R962" s="15"/>
      <c r="S962" s="15"/>
      <c r="T962" s="15"/>
      <c r="U962" s="137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37"/>
      <c r="AU962" s="137"/>
      <c r="AV962" s="137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53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4"/>
      <c r="CW962" s="14"/>
      <c r="CX962" s="14"/>
      <c r="CY962" s="14"/>
      <c r="CZ962" s="14"/>
      <c r="DA962" s="14"/>
      <c r="DB962" s="14"/>
      <c r="DC962" s="14"/>
      <c r="DD962" s="14"/>
      <c r="DE962" s="14"/>
      <c r="DF962" s="14"/>
      <c r="DG962" s="14"/>
      <c r="DH962" s="134"/>
      <c r="DI962" s="14"/>
    </row>
    <row r="963" spans="2:113" ht="15.75" customHeight="1">
      <c r="B963" s="15"/>
      <c r="C963" s="14"/>
      <c r="D963" s="54"/>
      <c r="E963" s="14"/>
      <c r="F963" s="14"/>
      <c r="G963" s="14"/>
      <c r="H963" s="14"/>
      <c r="I963" s="14"/>
      <c r="J963" s="135"/>
      <c r="K963" s="15"/>
      <c r="L963" s="15"/>
      <c r="M963" s="15"/>
      <c r="N963" s="15"/>
      <c r="O963" s="136"/>
      <c r="P963" s="15"/>
      <c r="Q963" s="15"/>
      <c r="R963" s="15"/>
      <c r="S963" s="15"/>
      <c r="T963" s="15"/>
      <c r="U963" s="137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37"/>
      <c r="AU963" s="137"/>
      <c r="AV963" s="137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53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4"/>
      <c r="CW963" s="14"/>
      <c r="CX963" s="14"/>
      <c r="CY963" s="14"/>
      <c r="CZ963" s="14"/>
      <c r="DA963" s="14"/>
      <c r="DB963" s="14"/>
      <c r="DC963" s="14"/>
      <c r="DD963" s="14"/>
      <c r="DE963" s="14"/>
      <c r="DF963" s="14"/>
      <c r="DG963" s="14"/>
      <c r="DH963" s="134"/>
      <c r="DI963" s="14"/>
    </row>
    <row r="964" spans="2:113" ht="15.75" customHeight="1">
      <c r="B964" s="15"/>
      <c r="C964" s="14"/>
      <c r="D964" s="54"/>
      <c r="E964" s="14"/>
      <c r="F964" s="14"/>
      <c r="G964" s="14"/>
      <c r="H964" s="14"/>
      <c r="I964" s="14"/>
      <c r="J964" s="135"/>
      <c r="K964" s="15"/>
      <c r="L964" s="15"/>
      <c r="M964" s="15"/>
      <c r="N964" s="15"/>
      <c r="O964" s="136"/>
      <c r="P964" s="15"/>
      <c r="Q964" s="15"/>
      <c r="R964" s="15"/>
      <c r="S964" s="15"/>
      <c r="T964" s="15"/>
      <c r="U964" s="137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37"/>
      <c r="AU964" s="137"/>
      <c r="AV964" s="137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53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4"/>
      <c r="CW964" s="14"/>
      <c r="CX964" s="14"/>
      <c r="CY964" s="14"/>
      <c r="CZ964" s="14"/>
      <c r="DA964" s="14"/>
      <c r="DB964" s="14"/>
      <c r="DC964" s="14"/>
      <c r="DD964" s="14"/>
      <c r="DE964" s="14"/>
      <c r="DF964" s="14"/>
      <c r="DG964" s="14"/>
      <c r="DH964" s="134"/>
      <c r="DI964" s="14"/>
    </row>
    <row r="965" spans="2:113" ht="15.75" customHeight="1">
      <c r="B965" s="15"/>
      <c r="C965" s="14"/>
      <c r="D965" s="54"/>
      <c r="E965" s="14"/>
      <c r="F965" s="14"/>
      <c r="G965" s="14"/>
      <c r="H965" s="14"/>
      <c r="I965" s="14"/>
      <c r="J965" s="135"/>
      <c r="K965" s="15"/>
      <c r="L965" s="15"/>
      <c r="M965" s="15"/>
      <c r="N965" s="15"/>
      <c r="O965" s="136"/>
      <c r="P965" s="15"/>
      <c r="Q965" s="15"/>
      <c r="R965" s="15"/>
      <c r="S965" s="15"/>
      <c r="T965" s="15"/>
      <c r="U965" s="137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37"/>
      <c r="AU965" s="137"/>
      <c r="AV965" s="137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53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4"/>
      <c r="CW965" s="14"/>
      <c r="CX965" s="14"/>
      <c r="CY965" s="14"/>
      <c r="CZ965" s="14"/>
      <c r="DA965" s="14"/>
      <c r="DB965" s="14"/>
      <c r="DC965" s="14"/>
      <c r="DD965" s="14"/>
      <c r="DE965" s="14"/>
      <c r="DF965" s="14"/>
      <c r="DG965" s="14"/>
      <c r="DH965" s="134"/>
      <c r="DI965" s="14"/>
    </row>
    <row r="966" spans="2:113" ht="15.75" customHeight="1">
      <c r="B966" s="15"/>
      <c r="C966" s="14"/>
      <c r="D966" s="54"/>
      <c r="E966" s="14"/>
      <c r="F966" s="14"/>
      <c r="G966" s="14"/>
      <c r="H966" s="14"/>
      <c r="I966" s="14"/>
      <c r="J966" s="135"/>
      <c r="K966" s="15"/>
      <c r="L966" s="15"/>
      <c r="M966" s="15"/>
      <c r="N966" s="15"/>
      <c r="O966" s="136"/>
      <c r="P966" s="15"/>
      <c r="Q966" s="15"/>
      <c r="R966" s="15"/>
      <c r="S966" s="15"/>
      <c r="T966" s="15"/>
      <c r="U966" s="137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37"/>
      <c r="AU966" s="137"/>
      <c r="AV966" s="137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53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4"/>
      <c r="CW966" s="14"/>
      <c r="CX966" s="14"/>
      <c r="CY966" s="14"/>
      <c r="CZ966" s="14"/>
      <c r="DA966" s="14"/>
      <c r="DB966" s="14"/>
      <c r="DC966" s="14"/>
      <c r="DD966" s="14"/>
      <c r="DE966" s="14"/>
      <c r="DF966" s="14"/>
      <c r="DG966" s="14"/>
      <c r="DH966" s="134"/>
      <c r="DI966" s="14"/>
    </row>
    <row r="967" spans="2:113" ht="15.75" customHeight="1">
      <c r="B967" s="15"/>
      <c r="C967" s="14"/>
      <c r="D967" s="54"/>
      <c r="E967" s="14"/>
      <c r="F967" s="14"/>
      <c r="G967" s="14"/>
      <c r="H967" s="14"/>
      <c r="I967" s="14"/>
      <c r="J967" s="135"/>
      <c r="K967" s="15"/>
      <c r="L967" s="15"/>
      <c r="M967" s="15"/>
      <c r="N967" s="15"/>
      <c r="O967" s="136"/>
      <c r="P967" s="15"/>
      <c r="Q967" s="15"/>
      <c r="R967" s="15"/>
      <c r="S967" s="15"/>
      <c r="T967" s="15"/>
      <c r="U967" s="137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37"/>
      <c r="AU967" s="137"/>
      <c r="AV967" s="137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53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4"/>
      <c r="CW967" s="14"/>
      <c r="CX967" s="14"/>
      <c r="CY967" s="14"/>
      <c r="CZ967" s="14"/>
      <c r="DA967" s="14"/>
      <c r="DB967" s="14"/>
      <c r="DC967" s="14"/>
      <c r="DD967" s="14"/>
      <c r="DE967" s="14"/>
      <c r="DF967" s="14"/>
      <c r="DG967" s="14"/>
      <c r="DH967" s="134"/>
      <c r="DI967" s="14"/>
    </row>
    <row r="968" spans="2:113" ht="15.75" customHeight="1">
      <c r="B968" s="15"/>
      <c r="C968" s="14"/>
      <c r="D968" s="54"/>
      <c r="E968" s="14"/>
      <c r="F968" s="14"/>
      <c r="G968" s="14"/>
      <c r="H968" s="14"/>
      <c r="I968" s="14"/>
      <c r="J968" s="135"/>
      <c r="K968" s="15"/>
      <c r="L968" s="15"/>
      <c r="M968" s="15"/>
      <c r="N968" s="15"/>
      <c r="O968" s="136"/>
      <c r="P968" s="15"/>
      <c r="Q968" s="15"/>
      <c r="R968" s="15"/>
      <c r="S968" s="15"/>
      <c r="T968" s="15"/>
      <c r="U968" s="137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37"/>
      <c r="AU968" s="137"/>
      <c r="AV968" s="137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53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4"/>
      <c r="CW968" s="14"/>
      <c r="CX968" s="14"/>
      <c r="CY968" s="14"/>
      <c r="CZ968" s="14"/>
      <c r="DA968" s="14"/>
      <c r="DB968" s="14"/>
      <c r="DC968" s="14"/>
      <c r="DD968" s="14"/>
      <c r="DE968" s="14"/>
      <c r="DF968" s="14"/>
      <c r="DG968" s="14"/>
      <c r="DH968" s="134"/>
      <c r="DI968" s="14"/>
    </row>
    <row r="969" spans="2:113" ht="15.75" customHeight="1">
      <c r="B969" s="15"/>
      <c r="C969" s="14"/>
      <c r="D969" s="54"/>
      <c r="E969" s="14"/>
      <c r="F969" s="14"/>
      <c r="G969" s="14"/>
      <c r="H969" s="14"/>
      <c r="I969" s="14"/>
      <c r="J969" s="135"/>
      <c r="K969" s="15"/>
      <c r="L969" s="15"/>
      <c r="M969" s="15"/>
      <c r="N969" s="15"/>
      <c r="O969" s="136"/>
      <c r="P969" s="15"/>
      <c r="Q969" s="15"/>
      <c r="R969" s="15"/>
      <c r="S969" s="15"/>
      <c r="T969" s="15"/>
      <c r="U969" s="137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37"/>
      <c r="AU969" s="137"/>
      <c r="AV969" s="137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53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4"/>
      <c r="CW969" s="14"/>
      <c r="CX969" s="14"/>
      <c r="CY969" s="14"/>
      <c r="CZ969" s="14"/>
      <c r="DA969" s="14"/>
      <c r="DB969" s="14"/>
      <c r="DC969" s="14"/>
      <c r="DD969" s="14"/>
      <c r="DE969" s="14"/>
      <c r="DF969" s="14"/>
      <c r="DG969" s="14"/>
      <c r="DH969" s="134"/>
      <c r="DI969" s="14"/>
    </row>
    <row r="970" spans="2:113" ht="15.75" customHeight="1">
      <c r="B970" s="15"/>
      <c r="C970" s="14"/>
      <c r="D970" s="54"/>
      <c r="E970" s="14"/>
      <c r="F970" s="14"/>
      <c r="G970" s="14"/>
      <c r="H970" s="14"/>
      <c r="I970" s="14"/>
      <c r="J970" s="135"/>
      <c r="K970" s="15"/>
      <c r="L970" s="15"/>
      <c r="M970" s="15"/>
      <c r="N970" s="15"/>
      <c r="O970" s="136"/>
      <c r="P970" s="15"/>
      <c r="Q970" s="15"/>
      <c r="R970" s="15"/>
      <c r="S970" s="15"/>
      <c r="T970" s="15"/>
      <c r="U970" s="137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37"/>
      <c r="AU970" s="137"/>
      <c r="AV970" s="137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53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4"/>
      <c r="CW970" s="14"/>
      <c r="CX970" s="14"/>
      <c r="CY970" s="14"/>
      <c r="CZ970" s="14"/>
      <c r="DA970" s="14"/>
      <c r="DB970" s="14"/>
      <c r="DC970" s="14"/>
      <c r="DD970" s="14"/>
      <c r="DE970" s="14"/>
      <c r="DF970" s="14"/>
      <c r="DG970" s="14"/>
      <c r="DH970" s="134"/>
      <c r="DI970" s="14"/>
    </row>
    <row r="971" spans="2:113" ht="15.75" customHeight="1">
      <c r="B971" s="15"/>
      <c r="C971" s="14"/>
      <c r="D971" s="54"/>
      <c r="E971" s="14"/>
      <c r="F971" s="14"/>
      <c r="G971" s="14"/>
      <c r="H971" s="14"/>
      <c r="I971" s="14"/>
      <c r="J971" s="135"/>
      <c r="K971" s="15"/>
      <c r="L971" s="15"/>
      <c r="M971" s="15"/>
      <c r="N971" s="15"/>
      <c r="O971" s="136"/>
      <c r="P971" s="15"/>
      <c r="Q971" s="15"/>
      <c r="R971" s="15"/>
      <c r="S971" s="15"/>
      <c r="T971" s="15"/>
      <c r="U971" s="137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37"/>
      <c r="AU971" s="137"/>
      <c r="AV971" s="137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53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4"/>
      <c r="CW971" s="14"/>
      <c r="CX971" s="14"/>
      <c r="CY971" s="14"/>
      <c r="CZ971" s="14"/>
      <c r="DA971" s="14"/>
      <c r="DB971" s="14"/>
      <c r="DC971" s="14"/>
      <c r="DD971" s="14"/>
      <c r="DE971" s="14"/>
      <c r="DF971" s="14"/>
      <c r="DG971" s="14"/>
      <c r="DH971" s="134"/>
      <c r="DI971" s="14"/>
    </row>
    <row r="972" spans="2:113" ht="15.75" customHeight="1">
      <c r="B972" s="15"/>
      <c r="C972" s="14"/>
      <c r="D972" s="54"/>
      <c r="E972" s="14"/>
      <c r="F972" s="14"/>
      <c r="G972" s="14"/>
      <c r="H972" s="14"/>
      <c r="I972" s="14"/>
      <c r="J972" s="135"/>
      <c r="K972" s="15"/>
      <c r="L972" s="15"/>
      <c r="M972" s="15"/>
      <c r="N972" s="15"/>
      <c r="O972" s="136"/>
      <c r="P972" s="15"/>
      <c r="Q972" s="15"/>
      <c r="R972" s="15"/>
      <c r="S972" s="15"/>
      <c r="T972" s="15"/>
      <c r="U972" s="137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37"/>
      <c r="AU972" s="137"/>
      <c r="AV972" s="137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53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4"/>
      <c r="CW972" s="14"/>
      <c r="CX972" s="14"/>
      <c r="CY972" s="14"/>
      <c r="CZ972" s="14"/>
      <c r="DA972" s="14"/>
      <c r="DB972" s="14"/>
      <c r="DC972" s="14"/>
      <c r="DD972" s="14"/>
      <c r="DE972" s="14"/>
      <c r="DF972" s="14"/>
      <c r="DG972" s="14"/>
      <c r="DH972" s="134"/>
      <c r="DI972" s="14"/>
    </row>
    <row r="973" spans="2:113" ht="15.75" customHeight="1">
      <c r="B973" s="15"/>
      <c r="C973" s="14"/>
      <c r="D973" s="54"/>
      <c r="E973" s="14"/>
      <c r="F973" s="14"/>
      <c r="G973" s="14"/>
      <c r="H973" s="14"/>
      <c r="I973" s="14"/>
      <c r="J973" s="135"/>
      <c r="K973" s="15"/>
      <c r="L973" s="15"/>
      <c r="M973" s="15"/>
      <c r="N973" s="15"/>
      <c r="O973" s="136"/>
      <c r="P973" s="15"/>
      <c r="Q973" s="15"/>
      <c r="R973" s="15"/>
      <c r="S973" s="15"/>
      <c r="T973" s="15"/>
      <c r="U973" s="137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37"/>
      <c r="AU973" s="137"/>
      <c r="AV973" s="137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53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4"/>
      <c r="CW973" s="14"/>
      <c r="CX973" s="14"/>
      <c r="CY973" s="14"/>
      <c r="CZ973" s="14"/>
      <c r="DA973" s="14"/>
      <c r="DB973" s="14"/>
      <c r="DC973" s="14"/>
      <c r="DD973" s="14"/>
      <c r="DE973" s="14"/>
      <c r="DF973" s="14"/>
      <c r="DG973" s="14"/>
      <c r="DH973" s="134"/>
      <c r="DI973" s="14"/>
    </row>
    <row r="974" spans="2:113" ht="15.75" customHeight="1">
      <c r="B974" s="15"/>
      <c r="C974" s="14"/>
      <c r="D974" s="54"/>
      <c r="E974" s="14"/>
      <c r="F974" s="14"/>
      <c r="G974" s="14"/>
      <c r="H974" s="14"/>
      <c r="I974" s="14"/>
      <c r="J974" s="135"/>
      <c r="K974" s="15"/>
      <c r="L974" s="15"/>
      <c r="M974" s="15"/>
      <c r="N974" s="15"/>
      <c r="O974" s="136"/>
      <c r="P974" s="15"/>
      <c r="Q974" s="15"/>
      <c r="R974" s="15"/>
      <c r="S974" s="15"/>
      <c r="T974" s="15"/>
      <c r="U974" s="137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37"/>
      <c r="AU974" s="137"/>
      <c r="AV974" s="137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53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4"/>
      <c r="CW974" s="14"/>
      <c r="CX974" s="14"/>
      <c r="CY974" s="14"/>
      <c r="CZ974" s="14"/>
      <c r="DA974" s="14"/>
      <c r="DB974" s="14"/>
      <c r="DC974" s="14"/>
      <c r="DD974" s="14"/>
      <c r="DE974" s="14"/>
      <c r="DF974" s="14"/>
      <c r="DG974" s="14"/>
      <c r="DH974" s="134"/>
      <c r="DI974" s="14"/>
    </row>
    <row r="975" spans="2:113" ht="15.75" customHeight="1">
      <c r="B975" s="15"/>
      <c r="C975" s="14"/>
      <c r="D975" s="54"/>
      <c r="E975" s="14"/>
      <c r="F975" s="14"/>
      <c r="G975" s="14"/>
      <c r="H975" s="14"/>
      <c r="I975" s="14"/>
      <c r="J975" s="135"/>
      <c r="K975" s="15"/>
      <c r="L975" s="15"/>
      <c r="M975" s="15"/>
      <c r="N975" s="15"/>
      <c r="O975" s="136"/>
      <c r="P975" s="15"/>
      <c r="Q975" s="15"/>
      <c r="R975" s="15"/>
      <c r="S975" s="15"/>
      <c r="T975" s="15"/>
      <c r="U975" s="137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37"/>
      <c r="AU975" s="137"/>
      <c r="AV975" s="137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53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4"/>
      <c r="CW975" s="14"/>
      <c r="CX975" s="14"/>
      <c r="CY975" s="14"/>
      <c r="CZ975" s="14"/>
      <c r="DA975" s="14"/>
      <c r="DB975" s="14"/>
      <c r="DC975" s="14"/>
      <c r="DD975" s="14"/>
      <c r="DE975" s="14"/>
      <c r="DF975" s="14"/>
      <c r="DG975" s="14"/>
      <c r="DH975" s="134"/>
      <c r="DI975" s="14"/>
    </row>
    <row r="976" spans="2:113" ht="15.75" customHeight="1">
      <c r="B976" s="15"/>
      <c r="C976" s="14"/>
      <c r="D976" s="54"/>
      <c r="E976" s="14"/>
      <c r="F976" s="14"/>
      <c r="G976" s="14"/>
      <c r="H976" s="14"/>
      <c r="I976" s="14"/>
      <c r="J976" s="135"/>
      <c r="K976" s="15"/>
      <c r="L976" s="15"/>
      <c r="M976" s="15"/>
      <c r="N976" s="15"/>
      <c r="O976" s="136"/>
      <c r="P976" s="15"/>
      <c r="Q976" s="15"/>
      <c r="R976" s="15"/>
      <c r="S976" s="15"/>
      <c r="T976" s="15"/>
      <c r="U976" s="137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37"/>
      <c r="AU976" s="137"/>
      <c r="AV976" s="137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53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4"/>
      <c r="CW976" s="14"/>
      <c r="CX976" s="14"/>
      <c r="CY976" s="14"/>
      <c r="CZ976" s="14"/>
      <c r="DA976" s="14"/>
      <c r="DB976" s="14"/>
      <c r="DC976" s="14"/>
      <c r="DD976" s="14"/>
      <c r="DE976" s="14"/>
      <c r="DF976" s="14"/>
      <c r="DG976" s="14"/>
      <c r="DH976" s="134"/>
      <c r="DI976" s="14"/>
    </row>
    <row r="977" spans="2:113" ht="15.75" customHeight="1">
      <c r="B977" s="15"/>
      <c r="C977" s="14"/>
      <c r="D977" s="54"/>
      <c r="E977" s="14"/>
      <c r="F977" s="14"/>
      <c r="G977" s="14"/>
      <c r="H977" s="14"/>
      <c r="I977" s="14"/>
      <c r="J977" s="135"/>
      <c r="K977" s="15"/>
      <c r="L977" s="15"/>
      <c r="M977" s="15"/>
      <c r="N977" s="15"/>
      <c r="O977" s="136"/>
      <c r="P977" s="15"/>
      <c r="Q977" s="15"/>
      <c r="R977" s="15"/>
      <c r="S977" s="15"/>
      <c r="T977" s="15"/>
      <c r="U977" s="137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37"/>
      <c r="AU977" s="137"/>
      <c r="AV977" s="137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53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4"/>
      <c r="CW977" s="14"/>
      <c r="CX977" s="14"/>
      <c r="CY977" s="14"/>
      <c r="CZ977" s="14"/>
      <c r="DA977" s="14"/>
      <c r="DB977" s="14"/>
      <c r="DC977" s="14"/>
      <c r="DD977" s="14"/>
      <c r="DE977" s="14"/>
      <c r="DF977" s="14"/>
      <c r="DG977" s="14"/>
      <c r="DH977" s="134"/>
      <c r="DI977" s="14"/>
    </row>
    <row r="978" spans="2:113" ht="15.75" customHeight="1">
      <c r="B978" s="15"/>
      <c r="C978" s="14"/>
      <c r="D978" s="54"/>
      <c r="E978" s="14"/>
      <c r="F978" s="14"/>
      <c r="G978" s="14"/>
      <c r="H978" s="14"/>
      <c r="I978" s="14"/>
      <c r="J978" s="135"/>
      <c r="K978" s="15"/>
      <c r="L978" s="15"/>
      <c r="M978" s="15"/>
      <c r="N978" s="15"/>
      <c r="O978" s="136"/>
      <c r="P978" s="15"/>
      <c r="Q978" s="15"/>
      <c r="R978" s="15"/>
      <c r="S978" s="15"/>
      <c r="T978" s="15"/>
      <c r="U978" s="137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37"/>
      <c r="AU978" s="137"/>
      <c r="AV978" s="137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53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4"/>
      <c r="CW978" s="14"/>
      <c r="CX978" s="14"/>
      <c r="CY978" s="14"/>
      <c r="CZ978" s="14"/>
      <c r="DA978" s="14"/>
      <c r="DB978" s="14"/>
      <c r="DC978" s="14"/>
      <c r="DD978" s="14"/>
      <c r="DE978" s="14"/>
      <c r="DF978" s="14"/>
      <c r="DG978" s="14"/>
      <c r="DH978" s="134"/>
      <c r="DI978" s="14"/>
    </row>
    <row r="979" spans="2:113" ht="15.75" customHeight="1">
      <c r="B979" s="15"/>
      <c r="C979" s="14"/>
      <c r="D979" s="54"/>
      <c r="E979" s="14"/>
      <c r="F979" s="14"/>
      <c r="G979" s="14"/>
      <c r="H979" s="14"/>
      <c r="I979" s="14"/>
      <c r="J979" s="135"/>
      <c r="K979" s="15"/>
      <c r="L979" s="15"/>
      <c r="M979" s="15"/>
      <c r="N979" s="15"/>
      <c r="O979" s="136"/>
      <c r="P979" s="15"/>
      <c r="Q979" s="15"/>
      <c r="R979" s="15"/>
      <c r="S979" s="15"/>
      <c r="T979" s="15"/>
      <c r="U979" s="137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37"/>
      <c r="AU979" s="137"/>
      <c r="AV979" s="137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53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4"/>
      <c r="CW979" s="14"/>
      <c r="CX979" s="14"/>
      <c r="CY979" s="14"/>
      <c r="CZ979" s="14"/>
      <c r="DA979" s="14"/>
      <c r="DB979" s="14"/>
      <c r="DC979" s="14"/>
      <c r="DD979" s="14"/>
      <c r="DE979" s="14"/>
      <c r="DF979" s="14"/>
      <c r="DG979" s="14"/>
      <c r="DH979" s="134"/>
      <c r="DI979" s="14"/>
    </row>
    <row r="980" spans="2:113" ht="15.75" customHeight="1">
      <c r="B980" s="15"/>
      <c r="C980" s="14"/>
      <c r="D980" s="54"/>
      <c r="E980" s="14"/>
      <c r="F980" s="14"/>
      <c r="G980" s="14"/>
      <c r="H980" s="14"/>
      <c r="I980" s="14"/>
      <c r="J980" s="135"/>
      <c r="K980" s="15"/>
      <c r="L980" s="15"/>
      <c r="M980" s="15"/>
      <c r="N980" s="15"/>
      <c r="O980" s="136"/>
      <c r="P980" s="15"/>
      <c r="Q980" s="15"/>
      <c r="R980" s="15"/>
      <c r="S980" s="15"/>
      <c r="T980" s="15"/>
      <c r="U980" s="137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37"/>
      <c r="AU980" s="137"/>
      <c r="AV980" s="137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53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4"/>
      <c r="CW980" s="14"/>
      <c r="CX980" s="14"/>
      <c r="CY980" s="14"/>
      <c r="CZ980" s="14"/>
      <c r="DA980" s="14"/>
      <c r="DB980" s="14"/>
      <c r="DC980" s="14"/>
      <c r="DD980" s="14"/>
      <c r="DE980" s="14"/>
      <c r="DF980" s="14"/>
      <c r="DG980" s="14"/>
      <c r="DH980" s="134"/>
      <c r="DI980" s="14"/>
    </row>
    <row r="981" spans="2:113" ht="15.75" customHeight="1">
      <c r="B981" s="15"/>
      <c r="C981" s="14"/>
      <c r="D981" s="54"/>
      <c r="E981" s="14"/>
      <c r="F981" s="14"/>
      <c r="G981" s="14"/>
      <c r="H981" s="14"/>
      <c r="I981" s="14"/>
      <c r="J981" s="135"/>
      <c r="K981" s="15"/>
      <c r="L981" s="15"/>
      <c r="M981" s="15"/>
      <c r="N981" s="15"/>
      <c r="O981" s="136"/>
      <c r="P981" s="15"/>
      <c r="Q981" s="15"/>
      <c r="R981" s="15"/>
      <c r="S981" s="15"/>
      <c r="T981" s="15"/>
      <c r="U981" s="137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37"/>
      <c r="AU981" s="137"/>
      <c r="AV981" s="137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53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4"/>
      <c r="CW981" s="14"/>
      <c r="CX981" s="14"/>
      <c r="CY981" s="14"/>
      <c r="CZ981" s="14"/>
      <c r="DA981" s="14"/>
      <c r="DB981" s="14"/>
      <c r="DC981" s="14"/>
      <c r="DD981" s="14"/>
      <c r="DE981" s="14"/>
      <c r="DF981" s="14"/>
      <c r="DG981" s="14"/>
      <c r="DH981" s="134"/>
      <c r="DI981" s="14"/>
    </row>
    <row r="982" spans="2:113" ht="15.75" customHeight="1">
      <c r="B982" s="15"/>
      <c r="C982" s="14"/>
      <c r="D982" s="54"/>
      <c r="E982" s="14"/>
      <c r="F982" s="14"/>
      <c r="G982" s="14"/>
      <c r="H982" s="14"/>
      <c r="I982" s="14"/>
      <c r="J982" s="135"/>
      <c r="K982" s="15"/>
      <c r="L982" s="15"/>
      <c r="M982" s="15"/>
      <c r="N982" s="15"/>
      <c r="O982" s="136"/>
      <c r="P982" s="15"/>
      <c r="Q982" s="15"/>
      <c r="R982" s="15"/>
      <c r="S982" s="15"/>
      <c r="T982" s="15"/>
      <c r="U982" s="137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37"/>
      <c r="AU982" s="137"/>
      <c r="AV982" s="137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53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4"/>
      <c r="CW982" s="14"/>
      <c r="CX982" s="14"/>
      <c r="CY982" s="14"/>
      <c r="CZ982" s="14"/>
      <c r="DA982" s="14"/>
      <c r="DB982" s="14"/>
      <c r="DC982" s="14"/>
      <c r="DD982" s="14"/>
      <c r="DE982" s="14"/>
      <c r="DF982" s="14"/>
      <c r="DG982" s="14"/>
      <c r="DH982" s="134"/>
      <c r="DI982" s="14"/>
    </row>
    <row r="983" spans="2:113" ht="15.75" customHeight="1">
      <c r="B983" s="15"/>
      <c r="C983" s="14"/>
      <c r="D983" s="54"/>
      <c r="E983" s="14"/>
      <c r="F983" s="14"/>
      <c r="G983" s="14"/>
      <c r="H983" s="14"/>
      <c r="I983" s="14"/>
      <c r="J983" s="135"/>
      <c r="K983" s="15"/>
      <c r="L983" s="15"/>
      <c r="M983" s="15"/>
      <c r="N983" s="15"/>
      <c r="O983" s="136"/>
      <c r="P983" s="15"/>
      <c r="Q983" s="15"/>
      <c r="R983" s="15"/>
      <c r="S983" s="15"/>
      <c r="T983" s="15"/>
      <c r="U983" s="137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37"/>
      <c r="AU983" s="137"/>
      <c r="AV983" s="137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53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4"/>
      <c r="CW983" s="14"/>
      <c r="CX983" s="14"/>
      <c r="CY983" s="14"/>
      <c r="CZ983" s="14"/>
      <c r="DA983" s="14"/>
      <c r="DB983" s="14"/>
      <c r="DC983" s="14"/>
      <c r="DD983" s="14"/>
      <c r="DE983" s="14"/>
      <c r="DF983" s="14"/>
      <c r="DG983" s="14"/>
      <c r="DH983" s="134"/>
      <c r="DI983" s="14"/>
    </row>
    <row r="984" spans="2:113" ht="15.75" customHeight="1">
      <c r="B984" s="15"/>
      <c r="C984" s="14"/>
      <c r="D984" s="54"/>
      <c r="E984" s="14"/>
      <c r="F984" s="14"/>
      <c r="G984" s="14"/>
      <c r="H984" s="14"/>
      <c r="I984" s="14"/>
      <c r="J984" s="135"/>
      <c r="K984" s="15"/>
      <c r="L984" s="15"/>
      <c r="M984" s="15"/>
      <c r="N984" s="15"/>
      <c r="O984" s="136"/>
      <c r="P984" s="15"/>
      <c r="Q984" s="15"/>
      <c r="R984" s="15"/>
      <c r="S984" s="15"/>
      <c r="T984" s="15"/>
      <c r="U984" s="137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37"/>
      <c r="AU984" s="137"/>
      <c r="AV984" s="137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53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4"/>
      <c r="CW984" s="14"/>
      <c r="CX984" s="14"/>
      <c r="CY984" s="14"/>
      <c r="CZ984" s="14"/>
      <c r="DA984" s="14"/>
      <c r="DB984" s="14"/>
      <c r="DC984" s="14"/>
      <c r="DD984" s="14"/>
      <c r="DE984" s="14"/>
      <c r="DF984" s="14"/>
      <c r="DG984" s="14"/>
      <c r="DH984" s="134"/>
      <c r="DI984" s="14"/>
    </row>
    <row r="985" spans="2:113" ht="15.75" customHeight="1">
      <c r="B985" s="15"/>
      <c r="C985" s="14"/>
      <c r="D985" s="54"/>
      <c r="E985" s="14"/>
      <c r="F985" s="14"/>
      <c r="G985" s="14"/>
      <c r="H985" s="14"/>
      <c r="I985" s="14"/>
      <c r="J985" s="135"/>
      <c r="K985" s="15"/>
      <c r="L985" s="15"/>
      <c r="M985" s="15"/>
      <c r="N985" s="15"/>
      <c r="O985" s="136"/>
      <c r="P985" s="15"/>
      <c r="Q985" s="15"/>
      <c r="R985" s="15"/>
      <c r="S985" s="15"/>
      <c r="T985" s="15"/>
      <c r="U985" s="137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37"/>
      <c r="AU985" s="137"/>
      <c r="AV985" s="137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53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4"/>
      <c r="CW985" s="14"/>
      <c r="CX985" s="14"/>
      <c r="CY985" s="14"/>
      <c r="CZ985" s="14"/>
      <c r="DA985" s="14"/>
      <c r="DB985" s="14"/>
      <c r="DC985" s="14"/>
      <c r="DD985" s="14"/>
      <c r="DE985" s="14"/>
      <c r="DF985" s="14"/>
      <c r="DG985" s="14"/>
      <c r="DH985" s="134"/>
      <c r="DI985" s="14"/>
    </row>
    <row r="986" spans="2:113" ht="15.75" customHeight="1">
      <c r="B986" s="15"/>
      <c r="C986" s="14"/>
      <c r="D986" s="54"/>
      <c r="E986" s="14"/>
      <c r="F986" s="14"/>
      <c r="G986" s="14"/>
      <c r="H986" s="14"/>
      <c r="I986" s="14"/>
      <c r="J986" s="135"/>
      <c r="K986" s="15"/>
      <c r="L986" s="15"/>
      <c r="M986" s="15"/>
      <c r="N986" s="15"/>
      <c r="O986" s="136"/>
      <c r="P986" s="15"/>
      <c r="Q986" s="15"/>
      <c r="R986" s="15"/>
      <c r="S986" s="15"/>
      <c r="T986" s="15"/>
      <c r="U986" s="137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37"/>
      <c r="AU986" s="137"/>
      <c r="AV986" s="137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53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4"/>
      <c r="CW986" s="14"/>
      <c r="CX986" s="14"/>
      <c r="CY986" s="14"/>
      <c r="CZ986" s="14"/>
      <c r="DA986" s="14"/>
      <c r="DB986" s="14"/>
      <c r="DC986" s="14"/>
      <c r="DD986" s="14"/>
      <c r="DE986" s="14"/>
      <c r="DF986" s="14"/>
      <c r="DG986" s="14"/>
      <c r="DH986" s="134"/>
      <c r="DI986" s="14"/>
    </row>
    <row r="987" spans="2:113" ht="15.75" customHeight="1">
      <c r="B987" s="15"/>
      <c r="C987" s="14"/>
      <c r="D987" s="54"/>
      <c r="E987" s="14"/>
      <c r="F987" s="14"/>
      <c r="G987" s="14"/>
      <c r="H987" s="14"/>
      <c r="I987" s="14"/>
      <c r="J987" s="135"/>
      <c r="K987" s="15"/>
      <c r="L987" s="15"/>
      <c r="M987" s="15"/>
      <c r="N987" s="15"/>
      <c r="O987" s="136"/>
      <c r="P987" s="15"/>
      <c r="Q987" s="15"/>
      <c r="R987" s="15"/>
      <c r="S987" s="15"/>
      <c r="T987" s="15"/>
      <c r="U987" s="137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37"/>
      <c r="AU987" s="137"/>
      <c r="AV987" s="137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53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4"/>
      <c r="CW987" s="14"/>
      <c r="CX987" s="14"/>
      <c r="CY987" s="14"/>
      <c r="CZ987" s="14"/>
      <c r="DA987" s="14"/>
      <c r="DB987" s="14"/>
      <c r="DC987" s="14"/>
      <c r="DD987" s="14"/>
      <c r="DE987" s="14"/>
      <c r="DF987" s="14"/>
      <c r="DG987" s="14"/>
      <c r="DH987" s="134"/>
      <c r="DI987" s="14"/>
    </row>
    <row r="988" spans="2:113" ht="15.75" customHeight="1">
      <c r="B988" s="15"/>
      <c r="C988" s="14"/>
      <c r="D988" s="54"/>
      <c r="E988" s="14"/>
      <c r="F988" s="14"/>
      <c r="G988" s="14"/>
      <c r="H988" s="14"/>
      <c r="I988" s="14"/>
      <c r="J988" s="135"/>
      <c r="K988" s="15"/>
      <c r="L988" s="15"/>
      <c r="M988" s="15"/>
      <c r="N988" s="15"/>
      <c r="O988" s="136"/>
      <c r="P988" s="15"/>
      <c r="Q988" s="15"/>
      <c r="R988" s="15"/>
      <c r="S988" s="15"/>
      <c r="T988" s="15"/>
      <c r="U988" s="137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37"/>
      <c r="AU988" s="137"/>
      <c r="AV988" s="137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53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4"/>
      <c r="CW988" s="14"/>
      <c r="CX988" s="14"/>
      <c r="CY988" s="14"/>
      <c r="CZ988" s="14"/>
      <c r="DA988" s="14"/>
      <c r="DB988" s="14"/>
      <c r="DC988" s="14"/>
      <c r="DD988" s="14"/>
      <c r="DE988" s="14"/>
      <c r="DF988" s="14"/>
      <c r="DG988" s="14"/>
      <c r="DH988" s="134"/>
      <c r="DI988" s="14"/>
    </row>
    <row r="989" spans="2:113" ht="15.75" customHeight="1">
      <c r="B989" s="15"/>
      <c r="C989" s="14"/>
      <c r="D989" s="54"/>
      <c r="E989" s="14"/>
      <c r="F989" s="14"/>
      <c r="G989" s="14"/>
      <c r="H989" s="14"/>
      <c r="I989" s="14"/>
      <c r="J989" s="135"/>
      <c r="K989" s="15"/>
      <c r="L989" s="15"/>
      <c r="M989" s="15"/>
      <c r="N989" s="15"/>
      <c r="O989" s="136"/>
      <c r="P989" s="15"/>
      <c r="Q989" s="15"/>
      <c r="R989" s="15"/>
      <c r="S989" s="15"/>
      <c r="T989" s="15"/>
      <c r="U989" s="137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37"/>
      <c r="AU989" s="137"/>
      <c r="AV989" s="137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53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4"/>
      <c r="CW989" s="14"/>
      <c r="CX989" s="14"/>
      <c r="CY989" s="14"/>
      <c r="CZ989" s="14"/>
      <c r="DA989" s="14"/>
      <c r="DB989" s="14"/>
      <c r="DC989" s="14"/>
      <c r="DD989" s="14"/>
      <c r="DE989" s="14"/>
      <c r="DF989" s="14"/>
      <c r="DG989" s="14"/>
      <c r="DH989" s="134"/>
      <c r="DI989" s="14"/>
    </row>
    <row r="990" spans="2:113" ht="15.75" customHeight="1">
      <c r="B990" s="15"/>
      <c r="C990" s="14"/>
      <c r="D990" s="54"/>
      <c r="E990" s="14"/>
      <c r="F990" s="14"/>
      <c r="G990" s="14"/>
      <c r="H990" s="14"/>
      <c r="I990" s="14"/>
      <c r="J990" s="135"/>
      <c r="K990" s="15"/>
      <c r="L990" s="15"/>
      <c r="M990" s="15"/>
      <c r="N990" s="15"/>
      <c r="O990" s="136"/>
      <c r="P990" s="15"/>
      <c r="Q990" s="15"/>
      <c r="R990" s="15"/>
      <c r="S990" s="15"/>
      <c r="T990" s="15"/>
      <c r="U990" s="137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37"/>
      <c r="AU990" s="137"/>
      <c r="AV990" s="137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53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4"/>
      <c r="CW990" s="14"/>
      <c r="CX990" s="14"/>
      <c r="CY990" s="14"/>
      <c r="CZ990" s="14"/>
      <c r="DA990" s="14"/>
      <c r="DB990" s="14"/>
      <c r="DC990" s="14"/>
      <c r="DD990" s="14"/>
      <c r="DE990" s="14"/>
      <c r="DF990" s="14"/>
      <c r="DG990" s="14"/>
      <c r="DH990" s="134"/>
      <c r="DI990" s="14"/>
    </row>
    <row r="991" spans="2:113" ht="15.75" customHeight="1">
      <c r="B991" s="15"/>
      <c r="C991" s="14"/>
      <c r="D991" s="54"/>
      <c r="E991" s="14"/>
      <c r="F991" s="14"/>
      <c r="G991" s="14"/>
      <c r="H991" s="14"/>
      <c r="I991" s="14"/>
      <c r="J991" s="135"/>
      <c r="K991" s="15"/>
      <c r="L991" s="15"/>
      <c r="M991" s="15"/>
      <c r="N991" s="15"/>
      <c r="O991" s="136"/>
      <c r="P991" s="15"/>
      <c r="Q991" s="15"/>
      <c r="R991" s="15"/>
      <c r="S991" s="15"/>
      <c r="T991" s="15"/>
      <c r="U991" s="137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37"/>
      <c r="AU991" s="137"/>
      <c r="AV991" s="137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53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4"/>
      <c r="CW991" s="14"/>
      <c r="CX991" s="14"/>
      <c r="CY991" s="14"/>
      <c r="CZ991" s="14"/>
      <c r="DA991" s="14"/>
      <c r="DB991" s="14"/>
      <c r="DC991" s="14"/>
      <c r="DD991" s="14"/>
      <c r="DE991" s="14"/>
      <c r="DF991" s="14"/>
      <c r="DG991" s="14"/>
      <c r="DH991" s="134"/>
      <c r="DI991" s="14"/>
    </row>
    <row r="992" spans="2:113" ht="15.75" customHeight="1">
      <c r="B992" s="15"/>
      <c r="C992" s="14"/>
      <c r="D992" s="54"/>
      <c r="E992" s="14"/>
      <c r="F992" s="14"/>
      <c r="G992" s="14"/>
      <c r="H992" s="14"/>
      <c r="I992" s="14"/>
      <c r="J992" s="135"/>
      <c r="K992" s="15"/>
      <c r="L992" s="15"/>
      <c r="M992" s="15"/>
      <c r="N992" s="15"/>
      <c r="O992" s="136"/>
      <c r="P992" s="15"/>
      <c r="Q992" s="15"/>
      <c r="R992" s="15"/>
      <c r="S992" s="15"/>
      <c r="T992" s="15"/>
      <c r="U992" s="137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37"/>
      <c r="AU992" s="137"/>
      <c r="AV992" s="137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53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4"/>
      <c r="CW992" s="14"/>
      <c r="CX992" s="14"/>
      <c r="CY992" s="14"/>
      <c r="CZ992" s="14"/>
      <c r="DA992" s="14"/>
      <c r="DB992" s="14"/>
      <c r="DC992" s="14"/>
      <c r="DD992" s="14"/>
      <c r="DE992" s="14"/>
      <c r="DF992" s="14"/>
      <c r="DG992" s="14"/>
      <c r="DH992" s="134"/>
      <c r="DI992" s="14"/>
    </row>
    <row r="993" spans="2:113" ht="15.75" customHeight="1">
      <c r="B993" s="15"/>
      <c r="C993" s="14"/>
      <c r="D993" s="54"/>
      <c r="E993" s="14"/>
      <c r="F993" s="14"/>
      <c r="G993" s="14"/>
      <c r="H993" s="14"/>
      <c r="I993" s="14"/>
      <c r="J993" s="135"/>
      <c r="K993" s="15"/>
      <c r="L993" s="15"/>
      <c r="M993" s="15"/>
      <c r="N993" s="15"/>
      <c r="O993" s="136"/>
      <c r="P993" s="15"/>
      <c r="Q993" s="15"/>
      <c r="R993" s="15"/>
      <c r="S993" s="15"/>
      <c r="T993" s="15"/>
      <c r="U993" s="137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37"/>
      <c r="AU993" s="137"/>
      <c r="AV993" s="137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53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4"/>
      <c r="CW993" s="14"/>
      <c r="CX993" s="14"/>
      <c r="CY993" s="14"/>
      <c r="CZ993" s="14"/>
      <c r="DA993" s="14"/>
      <c r="DB993" s="14"/>
      <c r="DC993" s="14"/>
      <c r="DD993" s="14"/>
      <c r="DE993" s="14"/>
      <c r="DF993" s="14"/>
      <c r="DG993" s="14"/>
      <c r="DH993" s="134"/>
      <c r="DI993" s="14"/>
    </row>
    <row r="994" spans="2:113" ht="15.75" customHeight="1">
      <c r="B994" s="15"/>
      <c r="C994" s="14"/>
      <c r="D994" s="54"/>
      <c r="E994" s="14"/>
      <c r="F994" s="14"/>
      <c r="G994" s="14"/>
      <c r="H994" s="14"/>
      <c r="I994" s="14"/>
      <c r="J994" s="135"/>
      <c r="K994" s="15"/>
      <c r="L994" s="15"/>
      <c r="M994" s="15"/>
      <c r="N994" s="15"/>
      <c r="O994" s="136"/>
      <c r="P994" s="15"/>
      <c r="Q994" s="15"/>
      <c r="R994" s="15"/>
      <c r="S994" s="15"/>
      <c r="T994" s="15"/>
      <c r="U994" s="137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37"/>
      <c r="AU994" s="137"/>
      <c r="AV994" s="137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53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4"/>
      <c r="CW994" s="14"/>
      <c r="CX994" s="14"/>
      <c r="CY994" s="14"/>
      <c r="CZ994" s="14"/>
      <c r="DA994" s="14"/>
      <c r="DB994" s="14"/>
      <c r="DC994" s="14"/>
      <c r="DD994" s="14"/>
      <c r="DE994" s="14"/>
      <c r="DF994" s="14"/>
      <c r="DG994" s="14"/>
      <c r="DH994" s="134"/>
      <c r="DI994" s="14"/>
    </row>
    <row r="995" spans="2:113" ht="15.75" customHeight="1">
      <c r="B995" s="15"/>
      <c r="C995" s="14"/>
      <c r="D995" s="54"/>
      <c r="E995" s="14"/>
      <c r="F995" s="14"/>
      <c r="G995" s="14"/>
      <c r="H995" s="14"/>
      <c r="I995" s="14"/>
      <c r="J995" s="135"/>
      <c r="K995" s="15"/>
      <c r="L995" s="15"/>
      <c r="M995" s="15"/>
      <c r="N995" s="15"/>
      <c r="O995" s="136"/>
      <c r="P995" s="15"/>
      <c r="Q995" s="15"/>
      <c r="R995" s="15"/>
      <c r="S995" s="15"/>
      <c r="T995" s="15"/>
      <c r="U995" s="137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37"/>
      <c r="AU995" s="137"/>
      <c r="AV995" s="137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53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4"/>
      <c r="CW995" s="14"/>
      <c r="CX995" s="14"/>
      <c r="CY995" s="14"/>
      <c r="CZ995" s="14"/>
      <c r="DA995" s="14"/>
      <c r="DB995" s="14"/>
      <c r="DC995" s="14"/>
      <c r="DD995" s="14"/>
      <c r="DE995" s="14"/>
      <c r="DF995" s="14"/>
      <c r="DG995" s="14"/>
      <c r="DH995" s="134"/>
      <c r="DI995" s="14"/>
    </row>
    <row r="996" spans="2:113" ht="15.75" customHeight="1">
      <c r="B996" s="15"/>
      <c r="C996" s="14"/>
      <c r="D996" s="54"/>
      <c r="E996" s="14"/>
      <c r="F996" s="14"/>
      <c r="G996" s="14"/>
      <c r="H996" s="14"/>
      <c r="I996" s="14"/>
      <c r="J996" s="135"/>
      <c r="K996" s="15"/>
      <c r="L996" s="15"/>
      <c r="M996" s="15"/>
      <c r="N996" s="15"/>
      <c r="O996" s="136"/>
      <c r="P996" s="15"/>
      <c r="Q996" s="15"/>
      <c r="R996" s="15"/>
      <c r="S996" s="15"/>
      <c r="T996" s="15"/>
      <c r="U996" s="137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37"/>
      <c r="AU996" s="137"/>
      <c r="AV996" s="137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53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4"/>
      <c r="CW996" s="14"/>
      <c r="CX996" s="14"/>
      <c r="CY996" s="14"/>
      <c r="CZ996" s="14"/>
      <c r="DA996" s="14"/>
      <c r="DB996" s="14"/>
      <c r="DC996" s="14"/>
      <c r="DD996" s="14"/>
      <c r="DE996" s="14"/>
      <c r="DF996" s="14"/>
      <c r="DG996" s="14"/>
      <c r="DH996" s="134"/>
      <c r="DI996" s="14"/>
    </row>
    <row r="997" spans="2:113" ht="15.75" customHeight="1">
      <c r="B997" s="15"/>
      <c r="C997" s="14"/>
      <c r="D997" s="54"/>
      <c r="E997" s="14"/>
      <c r="F997" s="14"/>
      <c r="G997" s="14"/>
      <c r="H997" s="14"/>
      <c r="I997" s="14"/>
      <c r="J997" s="135"/>
      <c r="K997" s="15"/>
      <c r="L997" s="15"/>
      <c r="M997" s="15"/>
      <c r="N997" s="15"/>
      <c r="O997" s="136"/>
      <c r="P997" s="15"/>
      <c r="Q997" s="15"/>
      <c r="R997" s="15"/>
      <c r="S997" s="15"/>
      <c r="T997" s="15"/>
      <c r="U997" s="137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37"/>
      <c r="AU997" s="137"/>
      <c r="AV997" s="137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53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4"/>
      <c r="CW997" s="14"/>
      <c r="CX997" s="14"/>
      <c r="CY997" s="14"/>
      <c r="CZ997" s="14"/>
      <c r="DA997" s="14"/>
      <c r="DB997" s="14"/>
      <c r="DC997" s="14"/>
      <c r="DD997" s="14"/>
      <c r="DE997" s="14"/>
      <c r="DF997" s="14"/>
      <c r="DG997" s="14"/>
      <c r="DH997" s="134"/>
      <c r="DI997" s="14"/>
    </row>
    <row r="998" spans="2:113" ht="15.75" customHeight="1">
      <c r="B998" s="15"/>
      <c r="C998" s="14"/>
      <c r="D998" s="54"/>
      <c r="E998" s="14"/>
      <c r="F998" s="14"/>
      <c r="G998" s="14"/>
      <c r="H998" s="14"/>
      <c r="I998" s="14"/>
      <c r="J998" s="135"/>
      <c r="K998" s="15"/>
      <c r="L998" s="15"/>
      <c r="M998" s="15"/>
      <c r="N998" s="15"/>
      <c r="O998" s="136"/>
      <c r="P998" s="15"/>
      <c r="Q998" s="15"/>
      <c r="R998" s="15"/>
      <c r="S998" s="15"/>
      <c r="T998" s="15"/>
      <c r="U998" s="137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37"/>
      <c r="AU998" s="137"/>
      <c r="AV998" s="137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53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4"/>
      <c r="CW998" s="14"/>
      <c r="CX998" s="14"/>
      <c r="CY998" s="14"/>
      <c r="CZ998" s="14"/>
      <c r="DA998" s="14"/>
      <c r="DB998" s="14"/>
      <c r="DC998" s="14"/>
      <c r="DD998" s="14"/>
      <c r="DE998" s="14"/>
      <c r="DF998" s="14"/>
      <c r="DG998" s="14"/>
      <c r="DH998" s="134"/>
      <c r="DI998" s="14"/>
    </row>
    <row r="999" spans="2:113" ht="15.75" customHeight="1">
      <c r="B999" s="15"/>
      <c r="C999" s="14"/>
      <c r="D999" s="54"/>
      <c r="E999" s="14"/>
      <c r="F999" s="14"/>
      <c r="G999" s="14"/>
      <c r="H999" s="14"/>
      <c r="I999" s="14"/>
      <c r="J999" s="135"/>
      <c r="K999" s="15"/>
      <c r="L999" s="15"/>
      <c r="M999" s="15"/>
      <c r="N999" s="15"/>
      <c r="O999" s="136"/>
      <c r="P999" s="15"/>
      <c r="Q999" s="15"/>
      <c r="R999" s="15"/>
      <c r="S999" s="15"/>
      <c r="T999" s="15"/>
      <c r="U999" s="137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37"/>
      <c r="AU999" s="137"/>
      <c r="AV999" s="137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53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4"/>
      <c r="CW999" s="14"/>
      <c r="CX999" s="14"/>
      <c r="CY999" s="14"/>
      <c r="CZ999" s="14"/>
      <c r="DA999" s="14"/>
      <c r="DB999" s="14"/>
      <c r="DC999" s="14"/>
      <c r="DD999" s="14"/>
      <c r="DE999" s="14"/>
      <c r="DF999" s="14"/>
      <c r="DG999" s="14"/>
      <c r="DH999" s="134"/>
      <c r="DI999" s="14"/>
    </row>
    <row r="1000" spans="2:113" ht="15.75" customHeight="1">
      <c r="B1000" s="15"/>
      <c r="C1000" s="14"/>
      <c r="D1000" s="54"/>
      <c r="E1000" s="14"/>
      <c r="F1000" s="14"/>
      <c r="G1000" s="14"/>
      <c r="H1000" s="14"/>
      <c r="I1000" s="14"/>
      <c r="J1000" s="135"/>
      <c r="K1000" s="15"/>
      <c r="L1000" s="15"/>
      <c r="M1000" s="15"/>
      <c r="N1000" s="15"/>
      <c r="O1000" s="136"/>
      <c r="P1000" s="15"/>
      <c r="Q1000" s="15"/>
      <c r="R1000" s="15"/>
      <c r="S1000" s="15"/>
      <c r="T1000" s="15"/>
      <c r="U1000" s="137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37"/>
      <c r="AU1000" s="137"/>
      <c r="AV1000" s="137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53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4"/>
      <c r="CW1000" s="14"/>
      <c r="CX1000" s="14"/>
      <c r="CY1000" s="14"/>
      <c r="CZ1000" s="14"/>
      <c r="DA1000" s="14"/>
      <c r="DB1000" s="14"/>
      <c r="DC1000" s="14"/>
      <c r="DD1000" s="14"/>
      <c r="DE1000" s="14"/>
      <c r="DF1000" s="14"/>
      <c r="DG1000" s="14"/>
      <c r="DH1000" s="134"/>
      <c r="DI1000" s="14"/>
    </row>
    <row r="1001" spans="2:113" ht="15.75" customHeight="1">
      <c r="B1001" s="15"/>
      <c r="C1001" s="14"/>
      <c r="D1001" s="54"/>
      <c r="E1001" s="14"/>
      <c r="F1001" s="14"/>
      <c r="G1001" s="14"/>
      <c r="H1001" s="14"/>
      <c r="I1001" s="14"/>
      <c r="J1001" s="135"/>
      <c r="K1001" s="15"/>
      <c r="L1001" s="15"/>
      <c r="M1001" s="15"/>
      <c r="N1001" s="15"/>
      <c r="O1001" s="136"/>
      <c r="P1001" s="15"/>
      <c r="Q1001" s="15"/>
      <c r="R1001" s="15"/>
      <c r="S1001" s="15"/>
      <c r="T1001" s="15"/>
      <c r="U1001" s="137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37"/>
      <c r="AU1001" s="137"/>
      <c r="AV1001" s="137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53"/>
      <c r="BH1001" s="15"/>
      <c r="BI1001" s="15"/>
      <c r="BJ1001" s="15"/>
      <c r="BK1001" s="15"/>
      <c r="BL1001" s="15"/>
      <c r="BM1001" s="15"/>
      <c r="BN1001" s="15"/>
      <c r="BO1001" s="15"/>
      <c r="BP1001" s="15"/>
      <c r="BQ1001" s="15"/>
      <c r="BR1001" s="15"/>
      <c r="BS1001" s="15"/>
      <c r="BT1001" s="15"/>
      <c r="BU1001" s="15"/>
      <c r="BV1001" s="15"/>
      <c r="BW1001" s="15"/>
      <c r="BX1001" s="15"/>
      <c r="BY1001" s="15"/>
      <c r="BZ1001" s="15"/>
      <c r="CA1001" s="15"/>
      <c r="CB1001" s="15"/>
      <c r="CC1001" s="15"/>
      <c r="CD1001" s="15"/>
      <c r="CE1001" s="15"/>
      <c r="CF1001" s="15"/>
      <c r="CG1001" s="15"/>
      <c r="CH1001" s="15"/>
      <c r="CI1001" s="15"/>
      <c r="CJ1001" s="15"/>
      <c r="CK1001" s="15"/>
      <c r="CL1001" s="15"/>
      <c r="CM1001" s="15"/>
      <c r="CN1001" s="15"/>
      <c r="CO1001" s="15"/>
      <c r="CP1001" s="15"/>
      <c r="CQ1001" s="15"/>
      <c r="CR1001" s="15"/>
      <c r="CS1001" s="15"/>
      <c r="CT1001" s="15"/>
      <c r="CU1001" s="15"/>
      <c r="CV1001" s="14"/>
      <c r="CW1001" s="14"/>
      <c r="CX1001" s="14"/>
      <c r="CY1001" s="14"/>
      <c r="CZ1001" s="14"/>
      <c r="DA1001" s="14"/>
      <c r="DB1001" s="14"/>
      <c r="DC1001" s="14"/>
      <c r="DD1001" s="14"/>
      <c r="DE1001" s="14"/>
      <c r="DF1001" s="14"/>
      <c r="DG1001" s="14"/>
      <c r="DH1001" s="134"/>
      <c r="DI1001" s="14"/>
    </row>
  </sheetData>
  <mergeCells count="32">
    <mergeCell ref="BR1:BT1"/>
    <mergeCell ref="CP1:CR1"/>
    <mergeCell ref="CS1:CU1"/>
    <mergeCell ref="CV1:CX1"/>
    <mergeCell ref="DC1:DF1"/>
    <mergeCell ref="BU1:BW1"/>
    <mergeCell ref="BX1:BZ1"/>
    <mergeCell ref="CA1:CC1"/>
    <mergeCell ref="CD1:CF1"/>
    <mergeCell ref="CG1:CI1"/>
    <mergeCell ref="CJ1:CL1"/>
    <mergeCell ref="CM1:CO1"/>
    <mergeCell ref="BC1:BE1"/>
    <mergeCell ref="BF1:BH1"/>
    <mergeCell ref="BI1:BK1"/>
    <mergeCell ref="BL1:BN1"/>
    <mergeCell ref="BO1:BQ1"/>
    <mergeCell ref="AN1:AP1"/>
    <mergeCell ref="AQ1:AS1"/>
    <mergeCell ref="AT1:AV1"/>
    <mergeCell ref="AW1:AY1"/>
    <mergeCell ref="AZ1:BB1"/>
    <mergeCell ref="Y1:AA1"/>
    <mergeCell ref="AB1:AD1"/>
    <mergeCell ref="AE1:AG1"/>
    <mergeCell ref="AH1:AJ1"/>
    <mergeCell ref="AK1:AM1"/>
    <mergeCell ref="J1:L1"/>
    <mergeCell ref="M1:O1"/>
    <mergeCell ref="P1:R1"/>
    <mergeCell ref="S1:U1"/>
    <mergeCell ref="V1:X1"/>
  </mergeCells>
  <conditionalFormatting sqref="J3:DB22">
    <cfRule type="cellIs" dxfId="4" priority="1" operator="equal">
      <formula>"P"</formula>
    </cfRule>
  </conditionalFormatting>
  <conditionalFormatting sqref="J3:DB22">
    <cfRule type="cellIs" dxfId="3" priority="2" operator="equal">
      <formula>"H"</formula>
    </cfRule>
  </conditionalFormatting>
  <conditionalFormatting sqref="J3:DB22">
    <cfRule type="cellIs" dxfId="2" priority="3" operator="equal">
      <formula>"L"</formula>
    </cfRule>
  </conditionalFormatting>
  <conditionalFormatting sqref="J3:DB22">
    <cfRule type="cellIs" dxfId="1" priority="4" operator="equal">
      <formula>"A"</formula>
    </cfRule>
  </conditionalFormatting>
  <conditionalFormatting sqref="J3:DB22">
    <cfRule type="cellIs" dxfId="0" priority="5" operator="greaterThan">
      <formula>"9:45:00 AM"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DF1002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" customHeight="1" outlineLevelCol="1"/>
  <cols>
    <col min="1" max="1" width="4.140625" customWidth="1"/>
    <col min="2" max="2" width="23.5703125" customWidth="1"/>
    <col min="3" max="3" width="17" customWidth="1"/>
    <col min="4" max="4" width="38.140625" customWidth="1"/>
    <col min="5" max="5" width="9" customWidth="1"/>
    <col min="6" max="6" width="9.28515625" customWidth="1"/>
    <col min="7" max="7" width="9.140625" customWidth="1"/>
    <col min="8" max="25" width="5.85546875" customWidth="1" outlineLevel="1"/>
    <col min="26" max="26" width="7" customWidth="1"/>
    <col min="27" max="27" width="6.7109375" customWidth="1"/>
    <col min="28" max="28" width="9.7109375" customWidth="1"/>
    <col min="29" max="33" width="6.28515625" customWidth="1" outlineLevel="1"/>
    <col min="34" max="34" width="4.5703125" customWidth="1" outlineLevel="1"/>
    <col min="35" max="35" width="5.85546875" customWidth="1" outlineLevel="1"/>
    <col min="36" max="36" width="5.42578125" customWidth="1" outlineLevel="1"/>
    <col min="37" max="40" width="5.85546875" customWidth="1" outlineLevel="1"/>
    <col min="41" max="41" width="4.5703125" customWidth="1" outlineLevel="1"/>
    <col min="42" max="42" width="5.28515625" customWidth="1" outlineLevel="1"/>
    <col min="43" max="45" width="4.5703125" customWidth="1" outlineLevel="1"/>
    <col min="46" max="46" width="5.140625" customWidth="1" outlineLevel="1"/>
    <col min="47" max="56" width="4.5703125" customWidth="1" outlineLevel="1"/>
    <col min="57" max="57" width="6.28515625" customWidth="1" outlineLevel="1"/>
    <col min="58" max="64" width="4.5703125" customWidth="1" outlineLevel="1"/>
    <col min="65" max="65" width="3.7109375" customWidth="1"/>
    <col min="66" max="66" width="4.5703125" customWidth="1" outlineLevel="1"/>
    <col min="67" max="67" width="4.42578125" customWidth="1" outlineLevel="1"/>
    <col min="68" max="68" width="4.5703125" customWidth="1" outlineLevel="1"/>
    <col min="69" max="69" width="3.85546875" customWidth="1" outlineLevel="1"/>
    <col min="70" max="70" width="4" customWidth="1" outlineLevel="1"/>
    <col min="71" max="71" width="5" customWidth="1" outlineLevel="1"/>
    <col min="72" max="72" width="4.7109375" customWidth="1" outlineLevel="1"/>
    <col min="73" max="73" width="5.42578125" customWidth="1" outlineLevel="1"/>
    <col min="74" max="74" width="5" customWidth="1" outlineLevel="1"/>
    <col min="75" max="75" width="4.5703125" customWidth="1" outlineLevel="1"/>
    <col min="76" max="76" width="5.5703125" customWidth="1" outlineLevel="1"/>
    <col min="77" max="77" width="6.28515625" customWidth="1" outlineLevel="1"/>
    <col min="78" max="78" width="4" customWidth="1" outlineLevel="1"/>
    <col min="79" max="79" width="6.140625" customWidth="1" outlineLevel="1"/>
    <col min="80" max="80" width="6.7109375" customWidth="1" outlineLevel="1"/>
    <col min="81" max="81" width="8.28515625" customWidth="1" outlineLevel="1"/>
    <col min="82" max="82" width="6.28515625" customWidth="1" outlineLevel="1"/>
    <col min="83" max="83" width="6" customWidth="1" outlineLevel="1"/>
    <col min="84" max="84" width="7.140625" customWidth="1" outlineLevel="1"/>
    <col min="85" max="85" width="6.7109375" customWidth="1" outlineLevel="1"/>
    <col min="86" max="86" width="4.85546875" customWidth="1" outlineLevel="1"/>
    <col min="87" max="87" width="6.28515625" customWidth="1" outlineLevel="1"/>
    <col min="88" max="88" width="5.5703125" customWidth="1" outlineLevel="1"/>
    <col min="89" max="89" width="7.85546875" customWidth="1" outlineLevel="1"/>
    <col min="90" max="90" width="9.140625" customWidth="1" outlineLevel="1"/>
    <col min="91" max="91" width="9.42578125" customWidth="1" outlineLevel="1"/>
    <col min="92" max="92" width="4.140625" customWidth="1" outlineLevel="1"/>
    <col min="93" max="93" width="8.42578125" customWidth="1" outlineLevel="1"/>
    <col min="94" max="94" width="5" customWidth="1" outlineLevel="1"/>
    <col min="95" max="95" width="4.85546875" customWidth="1" outlineLevel="1"/>
    <col min="96" max="96" width="8.140625" customWidth="1" outlineLevel="1"/>
    <col min="97" max="97" width="8.42578125" customWidth="1" outlineLevel="1"/>
    <col min="98" max="98" width="4.140625" customWidth="1"/>
    <col min="99" max="99" width="9.42578125" customWidth="1"/>
    <col min="100" max="100" width="8.140625" customWidth="1"/>
    <col min="101" max="101" width="8.42578125" customWidth="1"/>
    <col min="102" max="103" width="5.7109375" customWidth="1"/>
    <col min="104" max="104" width="5.5703125" customWidth="1"/>
    <col min="105" max="105" width="8.42578125" customWidth="1"/>
    <col min="106" max="106" width="7.140625" customWidth="1"/>
    <col min="107" max="107" width="8.28515625" customWidth="1"/>
    <col min="108" max="108" width="6.140625" customWidth="1"/>
    <col min="109" max="110" width="22.42578125" customWidth="1"/>
  </cols>
  <sheetData>
    <row r="1" spans="1:110">
      <c r="A1" s="1"/>
      <c r="B1" s="2"/>
      <c r="C1" s="2"/>
      <c r="D1" s="2"/>
      <c r="E1" s="2"/>
      <c r="F1" s="2"/>
      <c r="G1" s="2"/>
      <c r="H1" s="224">
        <v>45474</v>
      </c>
      <c r="I1" s="221"/>
      <c r="J1" s="222"/>
      <c r="K1" s="224">
        <v>45475</v>
      </c>
      <c r="L1" s="221"/>
      <c r="M1" s="222"/>
      <c r="N1" s="224">
        <v>45476</v>
      </c>
      <c r="O1" s="221"/>
      <c r="P1" s="222"/>
      <c r="Q1" s="224">
        <v>45477</v>
      </c>
      <c r="R1" s="221"/>
      <c r="S1" s="222"/>
      <c r="T1" s="224">
        <v>45478</v>
      </c>
      <c r="U1" s="221"/>
      <c r="V1" s="222"/>
      <c r="W1" s="224">
        <v>45479</v>
      </c>
      <c r="X1" s="221"/>
      <c r="Y1" s="222"/>
      <c r="Z1" s="224">
        <v>45480</v>
      </c>
      <c r="AA1" s="221"/>
      <c r="AB1" s="222"/>
      <c r="AC1" s="224">
        <v>45481</v>
      </c>
      <c r="AD1" s="221"/>
      <c r="AE1" s="222"/>
      <c r="AF1" s="224">
        <v>45482</v>
      </c>
      <c r="AG1" s="221"/>
      <c r="AH1" s="222"/>
      <c r="AI1" s="224">
        <v>45483</v>
      </c>
      <c r="AJ1" s="221"/>
      <c r="AK1" s="222"/>
      <c r="AL1" s="224">
        <v>45484</v>
      </c>
      <c r="AM1" s="221"/>
      <c r="AN1" s="222"/>
      <c r="AO1" s="224">
        <v>45485</v>
      </c>
      <c r="AP1" s="221"/>
      <c r="AQ1" s="222"/>
      <c r="AR1" s="224">
        <v>45486</v>
      </c>
      <c r="AS1" s="221"/>
      <c r="AT1" s="222"/>
      <c r="AU1" s="224">
        <v>45487</v>
      </c>
      <c r="AV1" s="221"/>
      <c r="AW1" s="222"/>
      <c r="AX1" s="224">
        <v>45488</v>
      </c>
      <c r="AY1" s="221"/>
      <c r="AZ1" s="222"/>
      <c r="BA1" s="224">
        <v>45489</v>
      </c>
      <c r="BB1" s="221"/>
      <c r="BC1" s="222"/>
      <c r="BD1" s="224">
        <v>45490</v>
      </c>
      <c r="BE1" s="221"/>
      <c r="BF1" s="222"/>
      <c r="BG1" s="224">
        <v>45491</v>
      </c>
      <c r="BH1" s="221"/>
      <c r="BI1" s="222"/>
      <c r="BJ1" s="225">
        <v>45492</v>
      </c>
      <c r="BK1" s="221"/>
      <c r="BL1" s="222"/>
      <c r="BM1" s="225">
        <v>45493</v>
      </c>
      <c r="BN1" s="221"/>
      <c r="BO1" s="222"/>
      <c r="BP1" s="225">
        <v>45494</v>
      </c>
      <c r="BQ1" s="221"/>
      <c r="BR1" s="222"/>
      <c r="BS1" s="225">
        <v>45495</v>
      </c>
      <c r="BT1" s="221"/>
      <c r="BU1" s="222"/>
      <c r="BV1" s="225">
        <v>45496</v>
      </c>
      <c r="BW1" s="221"/>
      <c r="BX1" s="222"/>
      <c r="BY1" s="224">
        <v>45497</v>
      </c>
      <c r="BZ1" s="221"/>
      <c r="CA1" s="222"/>
      <c r="CB1" s="224">
        <v>45498</v>
      </c>
      <c r="CC1" s="221"/>
      <c r="CD1" s="222"/>
      <c r="CE1" s="224">
        <v>45499</v>
      </c>
      <c r="CF1" s="221"/>
      <c r="CG1" s="222"/>
      <c r="CH1" s="224">
        <v>45500</v>
      </c>
      <c r="CI1" s="221"/>
      <c r="CJ1" s="222"/>
      <c r="CK1" s="224">
        <v>45501</v>
      </c>
      <c r="CL1" s="221"/>
      <c r="CM1" s="222"/>
      <c r="CN1" s="225">
        <v>45502</v>
      </c>
      <c r="CO1" s="221"/>
      <c r="CP1" s="222"/>
      <c r="CQ1" s="224">
        <v>45503</v>
      </c>
      <c r="CR1" s="221"/>
      <c r="CS1" s="222"/>
      <c r="CT1" s="225">
        <v>45504</v>
      </c>
      <c r="CU1" s="221"/>
      <c r="CV1" s="222"/>
      <c r="CW1" s="139"/>
      <c r="CX1" s="139"/>
      <c r="CY1" s="139"/>
      <c r="CZ1" s="139"/>
      <c r="DA1" s="226"/>
      <c r="DB1" s="221"/>
      <c r="DC1" s="221"/>
      <c r="DD1" s="222"/>
    </row>
    <row r="2" spans="1:110" ht="78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61" t="s">
        <v>47</v>
      </c>
      <c r="H2" s="140" t="s">
        <v>48</v>
      </c>
      <c r="I2" s="140" t="s">
        <v>49</v>
      </c>
      <c r="J2" s="140" t="s">
        <v>6</v>
      </c>
      <c r="K2" s="140" t="s">
        <v>48</v>
      </c>
      <c r="L2" s="140" t="s">
        <v>49</v>
      </c>
      <c r="M2" s="141" t="s">
        <v>6</v>
      </c>
      <c r="N2" s="140" t="s">
        <v>48</v>
      </c>
      <c r="O2" s="140" t="s">
        <v>49</v>
      </c>
      <c r="P2" s="140" t="s">
        <v>6</v>
      </c>
      <c r="Q2" s="140" t="s">
        <v>48</v>
      </c>
      <c r="R2" s="140" t="s">
        <v>49</v>
      </c>
      <c r="S2" s="140" t="s">
        <v>6</v>
      </c>
      <c r="T2" s="140" t="s">
        <v>48</v>
      </c>
      <c r="U2" s="140" t="s">
        <v>49</v>
      </c>
      <c r="V2" s="140" t="s">
        <v>6</v>
      </c>
      <c r="W2" s="140" t="s">
        <v>48</v>
      </c>
      <c r="X2" s="140" t="s">
        <v>49</v>
      </c>
      <c r="Y2" s="140" t="s">
        <v>6</v>
      </c>
      <c r="Z2" s="141" t="s">
        <v>48</v>
      </c>
      <c r="AA2" s="141" t="s">
        <v>49</v>
      </c>
      <c r="AB2" s="141" t="s">
        <v>6</v>
      </c>
      <c r="AC2" s="141" t="s">
        <v>48</v>
      </c>
      <c r="AD2" s="141" t="s">
        <v>49</v>
      </c>
      <c r="AE2" s="141" t="s">
        <v>6</v>
      </c>
      <c r="AF2" s="141" t="s">
        <v>48</v>
      </c>
      <c r="AG2" s="141" t="s">
        <v>49</v>
      </c>
      <c r="AH2" s="141" t="s">
        <v>6</v>
      </c>
      <c r="AI2" s="141" t="s">
        <v>48</v>
      </c>
      <c r="AJ2" s="141" t="s">
        <v>49</v>
      </c>
      <c r="AK2" s="141" t="s">
        <v>6</v>
      </c>
      <c r="AL2" s="141" t="s">
        <v>48</v>
      </c>
      <c r="AM2" s="141" t="s">
        <v>49</v>
      </c>
      <c r="AN2" s="141" t="s">
        <v>6</v>
      </c>
      <c r="AO2" s="141" t="s">
        <v>48</v>
      </c>
      <c r="AP2" s="141" t="s">
        <v>49</v>
      </c>
      <c r="AQ2" s="141" t="s">
        <v>6</v>
      </c>
      <c r="AR2" s="141" t="s">
        <v>48</v>
      </c>
      <c r="AS2" s="141" t="s">
        <v>49</v>
      </c>
      <c r="AT2" s="141" t="s">
        <v>6</v>
      </c>
      <c r="AU2" s="141" t="s">
        <v>48</v>
      </c>
      <c r="AV2" s="141" t="s">
        <v>49</v>
      </c>
      <c r="AW2" s="141" t="s">
        <v>6</v>
      </c>
      <c r="AX2" s="141" t="s">
        <v>48</v>
      </c>
      <c r="AY2" s="141" t="s">
        <v>49</v>
      </c>
      <c r="AZ2" s="141" t="s">
        <v>6</v>
      </c>
      <c r="BA2" s="141" t="s">
        <v>48</v>
      </c>
      <c r="BB2" s="141" t="s">
        <v>49</v>
      </c>
      <c r="BC2" s="141" t="s">
        <v>6</v>
      </c>
      <c r="BD2" s="141" t="s">
        <v>48</v>
      </c>
      <c r="BE2" s="140" t="s">
        <v>49</v>
      </c>
      <c r="BF2" s="140" t="s">
        <v>6</v>
      </c>
      <c r="BG2" s="140" t="s">
        <v>48</v>
      </c>
      <c r="BH2" s="140" t="s">
        <v>49</v>
      </c>
      <c r="BI2" s="140" t="s">
        <v>6</v>
      </c>
      <c r="BJ2" s="142" t="s">
        <v>48</v>
      </c>
      <c r="BK2" s="142" t="s">
        <v>49</v>
      </c>
      <c r="BL2" s="142" t="s">
        <v>6</v>
      </c>
      <c r="BM2" s="142" t="s">
        <v>48</v>
      </c>
      <c r="BN2" s="142" t="s">
        <v>49</v>
      </c>
      <c r="BO2" s="142" t="s">
        <v>6</v>
      </c>
      <c r="BP2" s="142" t="s">
        <v>48</v>
      </c>
      <c r="BQ2" s="142" t="s">
        <v>49</v>
      </c>
      <c r="BR2" s="142" t="s">
        <v>6</v>
      </c>
      <c r="BS2" s="142" t="s">
        <v>48</v>
      </c>
      <c r="BT2" s="142" t="s">
        <v>49</v>
      </c>
      <c r="BU2" s="142" t="s">
        <v>6</v>
      </c>
      <c r="BV2" s="142" t="s">
        <v>48</v>
      </c>
      <c r="BW2" s="142" t="s">
        <v>49</v>
      </c>
      <c r="BX2" s="142" t="s">
        <v>6</v>
      </c>
      <c r="BY2" s="140" t="s">
        <v>48</v>
      </c>
      <c r="BZ2" s="140" t="s">
        <v>49</v>
      </c>
      <c r="CA2" s="140" t="s">
        <v>6</v>
      </c>
      <c r="CB2" s="140" t="s">
        <v>48</v>
      </c>
      <c r="CC2" s="140" t="s">
        <v>49</v>
      </c>
      <c r="CD2" s="140" t="s">
        <v>6</v>
      </c>
      <c r="CE2" s="140" t="s">
        <v>48</v>
      </c>
      <c r="CF2" s="140" t="s">
        <v>49</v>
      </c>
      <c r="CG2" s="140" t="s">
        <v>6</v>
      </c>
      <c r="CH2" s="140" t="s">
        <v>48</v>
      </c>
      <c r="CI2" s="140" t="s">
        <v>49</v>
      </c>
      <c r="CJ2" s="140" t="s">
        <v>6</v>
      </c>
      <c r="CK2" s="140" t="s">
        <v>48</v>
      </c>
      <c r="CL2" s="140" t="s">
        <v>49</v>
      </c>
      <c r="CM2" s="140" t="s">
        <v>6</v>
      </c>
      <c r="CN2" s="140" t="s">
        <v>48</v>
      </c>
      <c r="CO2" s="140" t="s">
        <v>49</v>
      </c>
      <c r="CP2" s="140" t="s">
        <v>6</v>
      </c>
      <c r="CQ2" s="140" t="s">
        <v>48</v>
      </c>
      <c r="CR2" s="140" t="s">
        <v>49</v>
      </c>
      <c r="CS2" s="140" t="s">
        <v>6</v>
      </c>
      <c r="CT2" s="142" t="s">
        <v>48</v>
      </c>
      <c r="CU2" s="142" t="s">
        <v>49</v>
      </c>
      <c r="CV2" s="142" t="s">
        <v>6</v>
      </c>
      <c r="CW2" s="3" t="s">
        <v>18</v>
      </c>
      <c r="CX2" s="3" t="s">
        <v>7</v>
      </c>
      <c r="CY2" s="3" t="s">
        <v>22</v>
      </c>
      <c r="CZ2" s="3" t="s">
        <v>17</v>
      </c>
      <c r="DA2" s="4" t="s">
        <v>8</v>
      </c>
      <c r="DB2" s="4" t="s">
        <v>9</v>
      </c>
      <c r="DC2" s="3" t="s">
        <v>10</v>
      </c>
      <c r="DD2" s="3" t="s">
        <v>11</v>
      </c>
      <c r="DE2" s="143" t="s">
        <v>103</v>
      </c>
      <c r="DF2" s="144" t="s">
        <v>12</v>
      </c>
    </row>
    <row r="3" spans="1:110" ht="35.25" customHeight="1">
      <c r="A3" s="5">
        <v>1</v>
      </c>
      <c r="B3" s="6" t="s">
        <v>13</v>
      </c>
      <c r="C3" s="7" t="s">
        <v>14</v>
      </c>
      <c r="D3" s="8" t="s">
        <v>15</v>
      </c>
      <c r="E3" s="5"/>
      <c r="F3" s="70">
        <v>0.39583333333333331</v>
      </c>
      <c r="G3" s="70">
        <v>0.77083333333333337</v>
      </c>
      <c r="H3" s="145" t="s">
        <v>18</v>
      </c>
      <c r="I3" s="146">
        <v>0.4513888888888889</v>
      </c>
      <c r="J3" s="146">
        <v>0.43402777777777779</v>
      </c>
      <c r="K3" s="145" t="s">
        <v>18</v>
      </c>
      <c r="L3" s="146">
        <v>0.4236111111111111</v>
      </c>
      <c r="M3" s="147">
        <v>0.28125</v>
      </c>
      <c r="N3" s="145" t="s">
        <v>18</v>
      </c>
      <c r="O3" s="146">
        <v>0.4375</v>
      </c>
      <c r="P3" s="146">
        <v>0.31944444444444442</v>
      </c>
      <c r="Q3" s="145" t="s">
        <v>18</v>
      </c>
      <c r="R3" s="146">
        <v>0.47569444444444442</v>
      </c>
      <c r="S3" s="148"/>
      <c r="T3" s="145" t="s">
        <v>22</v>
      </c>
      <c r="U3" s="148"/>
      <c r="V3" s="148"/>
      <c r="W3" s="145" t="s">
        <v>18</v>
      </c>
      <c r="X3" s="146">
        <v>0.39930555555555558</v>
      </c>
      <c r="Y3" s="146">
        <v>0.25694444444444442</v>
      </c>
      <c r="Z3" s="149" t="s">
        <v>18</v>
      </c>
      <c r="AA3" s="147">
        <v>0.40277777777777779</v>
      </c>
      <c r="AB3" s="147">
        <v>0.3298611111111111</v>
      </c>
      <c r="AC3" s="149" t="s">
        <v>16</v>
      </c>
      <c r="AD3" s="147">
        <v>0.39930555555555558</v>
      </c>
      <c r="AE3" s="147">
        <v>0.35416666666666669</v>
      </c>
      <c r="AF3" s="149" t="s">
        <v>18</v>
      </c>
      <c r="AG3" s="147">
        <v>0.41666666666666669</v>
      </c>
      <c r="AH3" s="147">
        <v>0.3125</v>
      </c>
      <c r="AI3" s="149" t="s">
        <v>18</v>
      </c>
      <c r="AJ3" s="147">
        <v>0.4861111111111111</v>
      </c>
      <c r="AK3" s="147">
        <v>0.27777777777777779</v>
      </c>
      <c r="AL3" s="149" t="s">
        <v>18</v>
      </c>
      <c r="AM3" s="147">
        <v>0.41666666666666669</v>
      </c>
      <c r="AN3" s="147">
        <v>0.3125</v>
      </c>
      <c r="AO3" s="149" t="s">
        <v>22</v>
      </c>
      <c r="AP3" s="147"/>
      <c r="AQ3" s="149"/>
      <c r="AR3" s="149" t="s">
        <v>16</v>
      </c>
      <c r="AS3" s="147">
        <v>0.41666666666666669</v>
      </c>
      <c r="AT3" s="147">
        <v>0.25694444444444442</v>
      </c>
      <c r="AU3" s="149" t="s">
        <v>18</v>
      </c>
      <c r="AV3" s="147">
        <v>0.45833333333333331</v>
      </c>
      <c r="AW3" s="147">
        <v>0.375</v>
      </c>
      <c r="AX3" s="149" t="s">
        <v>18</v>
      </c>
      <c r="AY3" s="147">
        <v>0.40277777777777779</v>
      </c>
      <c r="AZ3" s="147">
        <v>0.27777777777777779</v>
      </c>
      <c r="BA3" s="149" t="s">
        <v>7</v>
      </c>
      <c r="BB3" s="149"/>
      <c r="BC3" s="149"/>
      <c r="BD3" s="149" t="s">
        <v>18</v>
      </c>
      <c r="BE3" s="150">
        <v>0.40972222222222221</v>
      </c>
      <c r="BF3" s="150">
        <v>0.4513888888888889</v>
      </c>
      <c r="BG3" s="151" t="s">
        <v>18</v>
      </c>
      <c r="BH3" s="152">
        <v>0.27777777777777779</v>
      </c>
      <c r="BI3" s="151"/>
      <c r="BJ3" s="153" t="s">
        <v>22</v>
      </c>
      <c r="BK3" s="153"/>
      <c r="BL3" s="153"/>
      <c r="BM3" s="154" t="s">
        <v>17</v>
      </c>
      <c r="BN3" s="154"/>
      <c r="BO3" s="154"/>
      <c r="BP3" s="154" t="s">
        <v>17</v>
      </c>
      <c r="BQ3" s="154"/>
      <c r="BR3" s="154"/>
      <c r="BS3" s="154" t="s">
        <v>17</v>
      </c>
      <c r="BT3" s="155"/>
      <c r="BU3" s="155"/>
      <c r="BV3" s="154" t="s">
        <v>17</v>
      </c>
      <c r="BW3" s="155"/>
      <c r="BX3" s="155"/>
      <c r="BY3" s="149" t="s">
        <v>18</v>
      </c>
      <c r="BZ3" s="147">
        <v>0.4861111111111111</v>
      </c>
      <c r="CA3" s="147">
        <v>0.3888888888888889</v>
      </c>
      <c r="CB3" s="149" t="s">
        <v>18</v>
      </c>
      <c r="CC3" s="147">
        <v>0.45833333333333331</v>
      </c>
      <c r="CD3" s="147">
        <v>0.47916666666666669</v>
      </c>
      <c r="CE3" s="149" t="s">
        <v>18</v>
      </c>
      <c r="CF3" s="147">
        <v>0.53472222222222221</v>
      </c>
      <c r="CG3" s="147">
        <v>0.27083333333333331</v>
      </c>
      <c r="CH3" s="149" t="s">
        <v>18</v>
      </c>
      <c r="CI3" s="147">
        <v>0.4236111111111111</v>
      </c>
      <c r="CJ3" s="156"/>
      <c r="CK3" s="149" t="s">
        <v>16</v>
      </c>
      <c r="CL3" s="156">
        <v>0.45833333333333331</v>
      </c>
      <c r="CM3" s="156">
        <v>0.73958333333333337</v>
      </c>
      <c r="CN3" s="149" t="s">
        <v>18</v>
      </c>
      <c r="CO3" s="156">
        <v>0.64583333333333337</v>
      </c>
      <c r="CP3" s="147">
        <v>0.46875</v>
      </c>
      <c r="CQ3" s="149" t="s">
        <v>16</v>
      </c>
      <c r="CR3" s="156">
        <v>0.46527777777777779</v>
      </c>
      <c r="CS3" s="147">
        <v>0.34375</v>
      </c>
      <c r="CT3" s="3" t="s">
        <v>16</v>
      </c>
      <c r="CU3" s="157">
        <v>0.45833333333333331</v>
      </c>
      <c r="CV3" s="157">
        <v>0.70138888888888884</v>
      </c>
      <c r="CW3" s="3" t="s">
        <v>18</v>
      </c>
      <c r="CX3" s="3" t="s">
        <v>7</v>
      </c>
      <c r="CY3" s="3" t="s">
        <v>22</v>
      </c>
      <c r="CZ3" s="3" t="s">
        <v>17</v>
      </c>
      <c r="DA3" s="9">
        <f t="shared" ref="DA3:DA17" si="0">COUNTIF(H3:CT3,CW3)</f>
        <v>23</v>
      </c>
      <c r="DB3" s="9">
        <f t="shared" ref="DB3:DB17" si="1">COUNTIF(I3:CS3,CX3)</f>
        <v>1</v>
      </c>
      <c r="DC3" s="9">
        <f t="shared" ref="DC3:DC17" si="2">COUNTIF(J3:CS3,CY3)</f>
        <v>3</v>
      </c>
      <c r="DD3" s="9">
        <f t="shared" ref="DD3:DD17" si="3">COUNTIF(K3:CS3,CZ3)</f>
        <v>4</v>
      </c>
      <c r="DE3" s="158">
        <f t="shared" ref="DE3:DE17" si="4">(DB3/(DA3+DB3+DD3))*100%</f>
        <v>3.5714285714285712E-2</v>
      </c>
      <c r="DF3" s="159">
        <f t="shared" ref="DF3:DF17" si="5">(DA3/(DA3+DB3+DD3))*100</f>
        <v>82.142857142857139</v>
      </c>
    </row>
    <row r="4" spans="1:110" ht="35.25" customHeight="1">
      <c r="A4" s="5">
        <v>2</v>
      </c>
      <c r="B4" s="6" t="s">
        <v>19</v>
      </c>
      <c r="C4" s="7" t="s">
        <v>20</v>
      </c>
      <c r="D4" s="8" t="s">
        <v>21</v>
      </c>
      <c r="E4" s="5"/>
      <c r="F4" s="70">
        <v>0.39583333333333331</v>
      </c>
      <c r="G4" s="70">
        <v>0.77083333333333337</v>
      </c>
      <c r="H4" s="145" t="s">
        <v>18</v>
      </c>
      <c r="I4" s="146">
        <v>0.46875</v>
      </c>
      <c r="J4" s="160"/>
      <c r="K4" s="145" t="s">
        <v>18</v>
      </c>
      <c r="L4" s="146">
        <v>0.4861111111111111</v>
      </c>
      <c r="M4" s="161"/>
      <c r="N4" s="145" t="s">
        <v>18</v>
      </c>
      <c r="O4" s="146">
        <v>0.43611111111111112</v>
      </c>
      <c r="P4" s="160"/>
      <c r="Q4" s="145" t="s">
        <v>18</v>
      </c>
      <c r="R4" s="146">
        <v>0.43888888888888888</v>
      </c>
      <c r="S4" s="160"/>
      <c r="T4" s="145" t="s">
        <v>22</v>
      </c>
      <c r="U4" s="160"/>
      <c r="V4" s="160"/>
      <c r="W4" s="145" t="s">
        <v>18</v>
      </c>
      <c r="X4" s="146">
        <v>0.44444444444444442</v>
      </c>
      <c r="Y4" s="160"/>
      <c r="Z4" s="149" t="s">
        <v>18</v>
      </c>
      <c r="AA4" s="147">
        <v>0.41388888888888886</v>
      </c>
      <c r="AB4" s="161"/>
      <c r="AC4" s="149" t="s">
        <v>16</v>
      </c>
      <c r="AD4" s="147">
        <v>0.47222222222222221</v>
      </c>
      <c r="AE4" s="147">
        <v>0.25</v>
      </c>
      <c r="AF4" s="149" t="s">
        <v>16</v>
      </c>
      <c r="AG4" s="147">
        <v>0.42152777777777778</v>
      </c>
      <c r="AH4" s="161"/>
      <c r="AI4" s="149" t="s">
        <v>16</v>
      </c>
      <c r="AJ4" s="161"/>
      <c r="AK4" s="161"/>
      <c r="AL4" s="149" t="s">
        <v>18</v>
      </c>
      <c r="AM4" s="161"/>
      <c r="AN4" s="161"/>
      <c r="AO4" s="149" t="s">
        <v>22</v>
      </c>
      <c r="AP4" s="161"/>
      <c r="AQ4" s="161"/>
      <c r="AR4" s="149" t="s">
        <v>18</v>
      </c>
      <c r="AS4" s="161"/>
      <c r="AT4" s="161"/>
      <c r="AU4" s="149" t="s">
        <v>18</v>
      </c>
      <c r="AV4" s="149"/>
      <c r="AW4" s="161"/>
      <c r="AX4" s="149" t="s">
        <v>16</v>
      </c>
      <c r="AY4" s="147">
        <v>0.43194444444444446</v>
      </c>
      <c r="AZ4" s="161"/>
      <c r="BA4" s="149" t="s">
        <v>16</v>
      </c>
      <c r="BB4" s="147">
        <v>0.42777777777777776</v>
      </c>
      <c r="BC4" s="161"/>
      <c r="BD4" s="149" t="s">
        <v>18</v>
      </c>
      <c r="BE4" s="162" t="s">
        <v>104</v>
      </c>
      <c r="BF4" s="162" t="s">
        <v>104</v>
      </c>
      <c r="BG4" s="151" t="s">
        <v>105</v>
      </c>
      <c r="BH4" s="163"/>
      <c r="BI4" s="163"/>
      <c r="BJ4" s="153" t="s">
        <v>22</v>
      </c>
      <c r="BK4" s="164"/>
      <c r="BL4" s="164"/>
      <c r="BM4" s="154" t="s">
        <v>17</v>
      </c>
      <c r="BN4" s="165"/>
      <c r="BO4" s="165"/>
      <c r="BP4" s="154" t="s">
        <v>17</v>
      </c>
      <c r="BQ4" s="165"/>
      <c r="BR4" s="165"/>
      <c r="BS4" s="154" t="s">
        <v>17</v>
      </c>
      <c r="BT4" s="166"/>
      <c r="BU4" s="166"/>
      <c r="BV4" s="154" t="s">
        <v>17</v>
      </c>
      <c r="BW4" s="166"/>
      <c r="BX4" s="166"/>
      <c r="BY4" s="161"/>
      <c r="BZ4" s="161"/>
      <c r="CA4" s="161"/>
      <c r="CB4" s="149" t="s">
        <v>18</v>
      </c>
      <c r="CC4" s="147">
        <v>0.45833333333333331</v>
      </c>
      <c r="CD4" s="161"/>
      <c r="CE4" s="149" t="s">
        <v>18</v>
      </c>
      <c r="CF4" s="161"/>
      <c r="CG4" s="161"/>
      <c r="CH4" s="149" t="s">
        <v>18</v>
      </c>
      <c r="CI4" s="147"/>
      <c r="CJ4" s="161"/>
      <c r="CK4" s="149" t="s">
        <v>16</v>
      </c>
      <c r="CL4" s="156">
        <v>0.41666666666666669</v>
      </c>
      <c r="CM4" s="156">
        <v>0.79166666666666663</v>
      </c>
      <c r="CN4" s="149" t="s">
        <v>16</v>
      </c>
      <c r="CO4" s="147">
        <v>0.43402777777777779</v>
      </c>
      <c r="CP4" s="147">
        <v>0.22361111111111112</v>
      </c>
      <c r="CQ4" s="149" t="s">
        <v>16</v>
      </c>
      <c r="CR4" s="156">
        <v>0.44722222222222224</v>
      </c>
      <c r="CS4" s="156">
        <v>0.75763888888888886</v>
      </c>
      <c r="CT4" s="3" t="s">
        <v>16</v>
      </c>
      <c r="CU4" s="167">
        <v>0.44791666666666669</v>
      </c>
      <c r="CV4" s="157">
        <v>0.71527777777777779</v>
      </c>
      <c r="CW4" s="3" t="s">
        <v>18</v>
      </c>
      <c r="CX4" s="3" t="s">
        <v>7</v>
      </c>
      <c r="CY4" s="3" t="s">
        <v>22</v>
      </c>
      <c r="CZ4" s="3" t="s">
        <v>17</v>
      </c>
      <c r="DA4" s="9">
        <f t="shared" si="0"/>
        <v>22</v>
      </c>
      <c r="DB4" s="9">
        <f t="shared" si="1"/>
        <v>0</v>
      </c>
      <c r="DC4" s="9">
        <f t="shared" si="2"/>
        <v>3</v>
      </c>
      <c r="DD4" s="9">
        <f t="shared" si="3"/>
        <v>4</v>
      </c>
      <c r="DE4" s="158">
        <f t="shared" si="4"/>
        <v>0</v>
      </c>
      <c r="DF4" s="159">
        <f t="shared" si="5"/>
        <v>84.615384615384613</v>
      </c>
    </row>
    <row r="5" spans="1:110" ht="35.25" customHeight="1">
      <c r="A5" s="5">
        <v>3</v>
      </c>
      <c r="B5" s="6" t="s">
        <v>23</v>
      </c>
      <c r="C5" s="7" t="s">
        <v>20</v>
      </c>
      <c r="D5" s="8" t="s">
        <v>24</v>
      </c>
      <c r="E5" s="5"/>
      <c r="F5" s="70">
        <v>0.3125</v>
      </c>
      <c r="G5" s="70">
        <v>0.66666666666666663</v>
      </c>
      <c r="H5" s="145" t="s">
        <v>18</v>
      </c>
      <c r="I5" s="146">
        <v>0.3215277777777778</v>
      </c>
      <c r="J5" s="146">
        <v>0.19444444444444445</v>
      </c>
      <c r="K5" s="145" t="s">
        <v>18</v>
      </c>
      <c r="L5" s="168">
        <v>0.31180555555555556</v>
      </c>
      <c r="M5" s="169">
        <v>0.25</v>
      </c>
      <c r="N5" s="145" t="s">
        <v>17</v>
      </c>
      <c r="O5" s="148"/>
      <c r="P5" s="160"/>
      <c r="Q5" s="145" t="s">
        <v>18</v>
      </c>
      <c r="R5" s="146">
        <v>0.34583333333333333</v>
      </c>
      <c r="S5" s="146">
        <v>0.17986111111111111</v>
      </c>
      <c r="T5" s="145" t="s">
        <v>22</v>
      </c>
      <c r="U5" s="160"/>
      <c r="V5" s="160"/>
      <c r="W5" s="145" t="s">
        <v>18</v>
      </c>
      <c r="X5" s="146">
        <v>0.30069444444444443</v>
      </c>
      <c r="Y5" s="146">
        <v>0.21527777777777779</v>
      </c>
      <c r="Z5" s="149" t="s">
        <v>18</v>
      </c>
      <c r="AA5" s="147">
        <v>0.29930555555555555</v>
      </c>
      <c r="AB5" s="147">
        <v>0.19652777777777777</v>
      </c>
      <c r="AC5" s="149" t="s">
        <v>18</v>
      </c>
      <c r="AD5" s="147">
        <v>0.30763888888888891</v>
      </c>
      <c r="AE5" s="147">
        <v>0.20833333333333334</v>
      </c>
      <c r="AF5" s="149" t="s">
        <v>16</v>
      </c>
      <c r="AG5" s="147">
        <v>0.2902777777777778</v>
      </c>
      <c r="AH5" s="147">
        <v>0.13541666666666666</v>
      </c>
      <c r="AI5" s="149" t="s">
        <v>18</v>
      </c>
      <c r="AJ5" s="147">
        <v>0.32291666666666669</v>
      </c>
      <c r="AK5" s="147">
        <v>0.10416666666666667</v>
      </c>
      <c r="AL5" s="149" t="s">
        <v>17</v>
      </c>
      <c r="AM5" s="149" t="s">
        <v>104</v>
      </c>
      <c r="AN5" s="149" t="s">
        <v>104</v>
      </c>
      <c r="AO5" s="149" t="s">
        <v>22</v>
      </c>
      <c r="AP5" s="161"/>
      <c r="AQ5" s="161"/>
      <c r="AR5" s="149" t="s">
        <v>17</v>
      </c>
      <c r="AS5" s="161"/>
      <c r="AT5" s="161"/>
      <c r="AU5" s="149" t="s">
        <v>17</v>
      </c>
      <c r="AV5" s="161"/>
      <c r="AW5" s="161"/>
      <c r="AX5" s="149" t="s">
        <v>17</v>
      </c>
      <c r="AY5" s="161"/>
      <c r="AZ5" s="161"/>
      <c r="BA5" s="161"/>
      <c r="BB5" s="161"/>
      <c r="BC5" s="161"/>
      <c r="BD5" s="149" t="s">
        <v>17</v>
      </c>
      <c r="BE5" s="170"/>
      <c r="BF5" s="170"/>
      <c r="BG5" s="151" t="s">
        <v>17</v>
      </c>
      <c r="BH5" s="163"/>
      <c r="BI5" s="163"/>
      <c r="BJ5" s="153" t="s">
        <v>22</v>
      </c>
      <c r="BK5" s="164"/>
      <c r="BL5" s="164"/>
      <c r="BM5" s="154" t="s">
        <v>17</v>
      </c>
      <c r="BN5" s="165"/>
      <c r="BO5" s="165"/>
      <c r="BP5" s="154" t="s">
        <v>17</v>
      </c>
      <c r="BQ5" s="165"/>
      <c r="BR5" s="165"/>
      <c r="BS5" s="155" t="s">
        <v>17</v>
      </c>
      <c r="BT5" s="166"/>
      <c r="BU5" s="166"/>
      <c r="BV5" s="154" t="s">
        <v>17</v>
      </c>
      <c r="BW5" s="166"/>
      <c r="BX5" s="166"/>
      <c r="BY5" s="149" t="s">
        <v>18</v>
      </c>
      <c r="BZ5" s="147">
        <v>0.5</v>
      </c>
      <c r="CA5" s="147">
        <v>9.375E-2</v>
      </c>
      <c r="CB5" s="149" t="s">
        <v>18</v>
      </c>
      <c r="CC5" s="147">
        <v>0.45069444444444445</v>
      </c>
      <c r="CD5" s="147">
        <v>0.45833333333333331</v>
      </c>
      <c r="CE5" s="149" t="s">
        <v>18</v>
      </c>
      <c r="CF5" s="147">
        <v>0.32083333333333336</v>
      </c>
      <c r="CG5" s="147">
        <v>7.4305555555555555E-2</v>
      </c>
      <c r="CH5" s="149" t="s">
        <v>18</v>
      </c>
      <c r="CI5" s="147">
        <v>0.3125</v>
      </c>
      <c r="CJ5" s="147">
        <v>0.22638888888888889</v>
      </c>
      <c r="CK5" s="149" t="s">
        <v>16</v>
      </c>
      <c r="CL5" s="156">
        <v>0.3215277777777778</v>
      </c>
      <c r="CM5" s="156">
        <v>0.70486111111111116</v>
      </c>
      <c r="CN5" s="149" t="s">
        <v>16</v>
      </c>
      <c r="CO5" s="156">
        <v>0.32916666666666666</v>
      </c>
      <c r="CP5" s="156">
        <v>0.72361111111111109</v>
      </c>
      <c r="CQ5" s="149" t="s">
        <v>16</v>
      </c>
      <c r="CR5" s="156">
        <v>0.30902777777777779</v>
      </c>
      <c r="CS5" s="156">
        <v>0.72916666666666663</v>
      </c>
      <c r="CT5" s="3" t="s">
        <v>16</v>
      </c>
      <c r="CU5" s="157">
        <v>0.33124999999999999</v>
      </c>
      <c r="CV5" s="157">
        <v>0.70277777777777772</v>
      </c>
      <c r="CW5" s="3" t="s">
        <v>18</v>
      </c>
      <c r="CX5" s="3" t="s">
        <v>7</v>
      </c>
      <c r="CY5" s="3" t="s">
        <v>22</v>
      </c>
      <c r="CZ5" s="3" t="s">
        <v>17</v>
      </c>
      <c r="DA5" s="9">
        <f t="shared" si="0"/>
        <v>16</v>
      </c>
      <c r="DB5" s="9">
        <f t="shared" si="1"/>
        <v>0</v>
      </c>
      <c r="DC5" s="9">
        <f t="shared" si="2"/>
        <v>3</v>
      </c>
      <c r="DD5" s="9">
        <f t="shared" si="3"/>
        <v>11</v>
      </c>
      <c r="DE5" s="158">
        <f t="shared" si="4"/>
        <v>0</v>
      </c>
      <c r="DF5" s="159">
        <f t="shared" si="5"/>
        <v>59.259259259259252</v>
      </c>
    </row>
    <row r="6" spans="1:110" ht="35.25" customHeight="1">
      <c r="A6" s="5">
        <v>4</v>
      </c>
      <c r="B6" s="11" t="s">
        <v>25</v>
      </c>
      <c r="C6" s="7" t="s">
        <v>26</v>
      </c>
      <c r="D6" s="8" t="s">
        <v>27</v>
      </c>
      <c r="E6" s="5"/>
      <c r="F6" s="70">
        <v>0.39583333333333331</v>
      </c>
      <c r="G6" s="70">
        <v>0.77083333333333337</v>
      </c>
      <c r="H6" s="145" t="s">
        <v>17</v>
      </c>
      <c r="I6" s="160"/>
      <c r="J6" s="160"/>
      <c r="K6" s="145" t="s">
        <v>18</v>
      </c>
      <c r="L6" s="146">
        <v>0.43402777777777779</v>
      </c>
      <c r="M6" s="147">
        <v>0.27430555555555558</v>
      </c>
      <c r="N6" s="145" t="s">
        <v>18</v>
      </c>
      <c r="O6" s="146">
        <v>0.4375</v>
      </c>
      <c r="P6" s="146">
        <v>0.32291666666666669</v>
      </c>
      <c r="Q6" s="145" t="s">
        <v>18</v>
      </c>
      <c r="R6" s="146">
        <v>0.41249999999999998</v>
      </c>
      <c r="S6" s="146">
        <v>0.30694444444444446</v>
      </c>
      <c r="T6" s="145" t="s">
        <v>18</v>
      </c>
      <c r="U6" s="146">
        <v>0.42083333333333334</v>
      </c>
      <c r="V6" s="146">
        <v>0.26041666666666669</v>
      </c>
      <c r="W6" s="145" t="s">
        <v>18</v>
      </c>
      <c r="X6" s="146">
        <v>0.42777777777777776</v>
      </c>
      <c r="Y6" s="146">
        <v>0.31805555555555554</v>
      </c>
      <c r="Z6" s="149" t="s">
        <v>18</v>
      </c>
      <c r="AA6" s="147">
        <v>0.40902777777777777</v>
      </c>
      <c r="AB6" s="147">
        <v>0.31111111111111112</v>
      </c>
      <c r="AC6" s="149" t="s">
        <v>18</v>
      </c>
      <c r="AD6" s="147">
        <v>0.42916666666666664</v>
      </c>
      <c r="AE6" s="147">
        <v>0.2722222222222222</v>
      </c>
      <c r="AF6" s="149" t="s">
        <v>16</v>
      </c>
      <c r="AG6" s="147">
        <v>0.44930555555555557</v>
      </c>
      <c r="AH6" s="147">
        <v>0.31111111111111112</v>
      </c>
      <c r="AI6" s="149" t="s">
        <v>22</v>
      </c>
      <c r="AJ6" s="149" t="s">
        <v>104</v>
      </c>
      <c r="AK6" s="149" t="s">
        <v>104</v>
      </c>
      <c r="AL6" s="149" t="s">
        <v>18</v>
      </c>
      <c r="AM6" s="147">
        <v>0.42708333333333331</v>
      </c>
      <c r="AN6" s="147">
        <v>0.31597222222222221</v>
      </c>
      <c r="AO6" s="149" t="s">
        <v>18</v>
      </c>
      <c r="AP6" s="147">
        <v>0.4375</v>
      </c>
      <c r="AQ6" s="147">
        <v>0.27916666666666667</v>
      </c>
      <c r="AR6" s="149" t="s">
        <v>18</v>
      </c>
      <c r="AS6" s="147">
        <v>0.44444444444444442</v>
      </c>
      <c r="AT6" s="147">
        <v>0.28611111111111109</v>
      </c>
      <c r="AU6" s="149" t="s">
        <v>18</v>
      </c>
      <c r="AV6" s="147">
        <v>0.41666666666666669</v>
      </c>
      <c r="AW6" s="149">
        <v>5.29</v>
      </c>
      <c r="AX6" s="149" t="s">
        <v>18</v>
      </c>
      <c r="AY6" s="147">
        <v>0.39305555555555555</v>
      </c>
      <c r="AZ6" s="149">
        <v>7.35</v>
      </c>
      <c r="BA6" s="149" t="s">
        <v>16</v>
      </c>
      <c r="BB6" s="147">
        <v>0.42222222222222222</v>
      </c>
      <c r="BC6" s="147">
        <v>0.1736111111111111</v>
      </c>
      <c r="BD6" s="149" t="s">
        <v>22</v>
      </c>
      <c r="BE6" s="162" t="s">
        <v>104</v>
      </c>
      <c r="BF6" s="162" t="s">
        <v>104</v>
      </c>
      <c r="BG6" s="151" t="s">
        <v>18</v>
      </c>
      <c r="BH6" s="152">
        <v>0.43055555555555558</v>
      </c>
      <c r="BI6" s="152">
        <v>0.32361111111111113</v>
      </c>
      <c r="BJ6" s="154" t="s">
        <v>17</v>
      </c>
      <c r="BK6" s="165"/>
      <c r="BL6" s="165"/>
      <c r="BM6" s="154" t="s">
        <v>17</v>
      </c>
      <c r="BN6" s="165"/>
      <c r="BO6" s="165"/>
      <c r="BP6" s="154" t="s">
        <v>17</v>
      </c>
      <c r="BQ6" s="165"/>
      <c r="BR6" s="165"/>
      <c r="BS6" s="155" t="s">
        <v>17</v>
      </c>
      <c r="BT6" s="166"/>
      <c r="BU6" s="166"/>
      <c r="BV6" s="155" t="s">
        <v>17</v>
      </c>
      <c r="BW6" s="166"/>
      <c r="BX6" s="166"/>
      <c r="BY6" s="149" t="s">
        <v>18</v>
      </c>
      <c r="BZ6" s="147">
        <v>0.45833333333333331</v>
      </c>
      <c r="CA6" s="147">
        <v>0.25</v>
      </c>
      <c r="CB6" s="149" t="s">
        <v>18</v>
      </c>
      <c r="CC6" s="149">
        <v>10.45</v>
      </c>
      <c r="CD6" s="147">
        <v>0.28263888888888888</v>
      </c>
      <c r="CE6" s="149" t="s">
        <v>18</v>
      </c>
      <c r="CF6" s="147">
        <v>0.42916666666666664</v>
      </c>
      <c r="CG6" s="147">
        <v>0.31388888888888888</v>
      </c>
      <c r="CH6" s="149" t="s">
        <v>18</v>
      </c>
      <c r="CI6" s="147">
        <v>0.4284722222222222</v>
      </c>
      <c r="CJ6" s="147">
        <v>0.27708333333333335</v>
      </c>
      <c r="CK6" s="149" t="s">
        <v>16</v>
      </c>
      <c r="CL6" s="156">
        <v>0.43402777777777779</v>
      </c>
      <c r="CM6" s="156">
        <v>0.78472222222222221</v>
      </c>
      <c r="CN6" s="149" t="s">
        <v>16</v>
      </c>
      <c r="CO6" s="147">
        <v>0.43055555555555558</v>
      </c>
      <c r="CP6" s="147">
        <v>0.30555555555555558</v>
      </c>
      <c r="CQ6" s="149" t="s">
        <v>16</v>
      </c>
      <c r="CR6" s="147">
        <v>0.44722222222222224</v>
      </c>
      <c r="CS6" s="147">
        <v>0.32500000000000001</v>
      </c>
      <c r="CT6" s="3" t="s">
        <v>16</v>
      </c>
      <c r="CU6" s="157">
        <v>0.43055555555555558</v>
      </c>
      <c r="CV6" s="157">
        <v>0.78194444444444444</v>
      </c>
      <c r="CW6" s="3" t="s">
        <v>18</v>
      </c>
      <c r="CX6" s="3" t="s">
        <v>7</v>
      </c>
      <c r="CY6" s="3" t="s">
        <v>22</v>
      </c>
      <c r="CZ6" s="3" t="s">
        <v>17</v>
      </c>
      <c r="DA6" s="9">
        <f t="shared" si="0"/>
        <v>23</v>
      </c>
      <c r="DB6" s="9">
        <f t="shared" si="1"/>
        <v>0</v>
      </c>
      <c r="DC6" s="9">
        <f t="shared" si="2"/>
        <v>2</v>
      </c>
      <c r="DD6" s="9">
        <f t="shared" si="3"/>
        <v>5</v>
      </c>
      <c r="DE6" s="158">
        <f t="shared" si="4"/>
        <v>0</v>
      </c>
      <c r="DF6" s="159">
        <f t="shared" si="5"/>
        <v>82.142857142857139</v>
      </c>
    </row>
    <row r="7" spans="1:110" ht="35.25" customHeight="1">
      <c r="A7" s="5">
        <v>5</v>
      </c>
      <c r="B7" s="6" t="s">
        <v>28</v>
      </c>
      <c r="C7" s="7" t="s">
        <v>14</v>
      </c>
      <c r="D7" s="8" t="s">
        <v>29</v>
      </c>
      <c r="E7" s="5"/>
      <c r="F7" s="70">
        <v>0.39583333333333331</v>
      </c>
      <c r="G7" s="70">
        <v>0.77083333333333337</v>
      </c>
      <c r="H7" s="145" t="s">
        <v>7</v>
      </c>
      <c r="I7" s="160"/>
      <c r="J7" s="160"/>
      <c r="K7" s="145" t="s">
        <v>18</v>
      </c>
      <c r="L7" s="146">
        <v>0.40069444444444446</v>
      </c>
      <c r="M7" s="147">
        <v>0.28611111111111109</v>
      </c>
      <c r="N7" s="145" t="s">
        <v>18</v>
      </c>
      <c r="O7" s="146">
        <v>0.39513888888888887</v>
      </c>
      <c r="P7" s="146">
        <v>0.27083333333333331</v>
      </c>
      <c r="Q7" s="145" t="s">
        <v>18</v>
      </c>
      <c r="R7" s="146">
        <v>0.44097222222222221</v>
      </c>
      <c r="S7" s="146">
        <v>0.375</v>
      </c>
      <c r="T7" s="145" t="s">
        <v>22</v>
      </c>
      <c r="U7" s="160"/>
      <c r="V7" s="160"/>
      <c r="W7" s="145" t="s">
        <v>18</v>
      </c>
      <c r="X7" s="146">
        <v>0.39027777777777778</v>
      </c>
      <c r="Y7" s="146">
        <v>0.27777777777777779</v>
      </c>
      <c r="Z7" s="149" t="s">
        <v>18</v>
      </c>
      <c r="AA7" s="147">
        <v>0.4513888888888889</v>
      </c>
      <c r="AB7" s="147">
        <v>0.28194444444444444</v>
      </c>
      <c r="AC7" s="149" t="s">
        <v>16</v>
      </c>
      <c r="AD7" s="147">
        <v>0.43402777777777779</v>
      </c>
      <c r="AE7" s="147">
        <v>0.25416666666666665</v>
      </c>
      <c r="AF7" s="149" t="s">
        <v>16</v>
      </c>
      <c r="AG7" s="147">
        <v>0.40486111111111112</v>
      </c>
      <c r="AH7" s="147">
        <v>0.2722222222222222</v>
      </c>
      <c r="AI7" s="149" t="s">
        <v>18</v>
      </c>
      <c r="AJ7" s="147">
        <v>0.34375</v>
      </c>
      <c r="AK7" s="149">
        <v>6.03</v>
      </c>
      <c r="AL7" s="149" t="s">
        <v>18</v>
      </c>
      <c r="AM7" s="147">
        <v>0.33333333333333331</v>
      </c>
      <c r="AN7" s="147">
        <v>0.15277777777777779</v>
      </c>
      <c r="AO7" s="149" t="s">
        <v>18</v>
      </c>
      <c r="AP7" s="147">
        <v>0.40972222222222221</v>
      </c>
      <c r="AQ7" s="147">
        <v>0.20833333333333334</v>
      </c>
      <c r="AR7" s="149" t="s">
        <v>18</v>
      </c>
      <c r="AS7" s="147">
        <v>0.39583333333333331</v>
      </c>
      <c r="AT7" s="147">
        <v>0.3125</v>
      </c>
      <c r="AU7" s="149" t="s">
        <v>16</v>
      </c>
      <c r="AV7" s="147">
        <v>0.375</v>
      </c>
      <c r="AW7" s="147">
        <v>0.36458333333333331</v>
      </c>
      <c r="AX7" s="149" t="s">
        <v>16</v>
      </c>
      <c r="AY7" s="147">
        <v>0.34027777777777779</v>
      </c>
      <c r="AZ7" s="147">
        <v>0.1388888888888889</v>
      </c>
      <c r="BA7" s="171" t="s">
        <v>65</v>
      </c>
      <c r="BB7" s="161"/>
      <c r="BC7" s="161"/>
      <c r="BD7" s="171" t="s">
        <v>7</v>
      </c>
      <c r="BE7" s="170"/>
      <c r="BF7" s="170"/>
      <c r="BG7" s="172" t="s">
        <v>65</v>
      </c>
      <c r="BH7" s="163"/>
      <c r="BI7" s="163"/>
      <c r="BJ7" s="172" t="s">
        <v>65</v>
      </c>
      <c r="BK7" s="164"/>
      <c r="BL7" s="164"/>
      <c r="BM7" s="172" t="s">
        <v>65</v>
      </c>
      <c r="BN7" s="165"/>
      <c r="BO7" s="165"/>
      <c r="BP7" s="172" t="s">
        <v>65</v>
      </c>
      <c r="BQ7" s="165"/>
      <c r="BR7" s="165"/>
      <c r="BS7" s="172" t="s">
        <v>65</v>
      </c>
      <c r="BT7" s="166"/>
      <c r="BU7" s="166"/>
      <c r="BV7" s="172" t="s">
        <v>65</v>
      </c>
      <c r="BW7" s="166"/>
      <c r="BX7" s="166"/>
      <c r="BY7" s="173" t="s">
        <v>7</v>
      </c>
      <c r="BZ7" s="161"/>
      <c r="CA7" s="161"/>
      <c r="CB7" s="173" t="s">
        <v>7</v>
      </c>
      <c r="CC7" s="161"/>
      <c r="CD7" s="161"/>
      <c r="CE7" s="149" t="s">
        <v>18</v>
      </c>
      <c r="CF7" s="147">
        <v>0.44444444444444442</v>
      </c>
      <c r="CG7" s="147">
        <v>0.2673611111111111</v>
      </c>
      <c r="CH7" s="149" t="s">
        <v>18</v>
      </c>
      <c r="CI7" s="147">
        <v>0.39861111111111114</v>
      </c>
      <c r="CJ7" s="147">
        <v>0.34027777777777779</v>
      </c>
      <c r="CK7" s="149" t="s">
        <v>18</v>
      </c>
      <c r="CL7" s="156">
        <v>0.41319444444444442</v>
      </c>
      <c r="CM7" s="156">
        <v>0.74722222222222223</v>
      </c>
      <c r="CN7" s="149" t="s">
        <v>16</v>
      </c>
      <c r="CO7" s="147">
        <v>0.40208333333333335</v>
      </c>
      <c r="CP7" s="147">
        <v>0.3659722222222222</v>
      </c>
      <c r="CQ7" s="149" t="s">
        <v>16</v>
      </c>
      <c r="CR7" s="147">
        <v>0.43402777777777779</v>
      </c>
      <c r="CS7" s="147">
        <v>0.35902777777777778</v>
      </c>
      <c r="CT7" s="3" t="s">
        <v>16</v>
      </c>
      <c r="CU7" s="157">
        <v>0.41388888888888886</v>
      </c>
      <c r="CV7" s="167">
        <v>0.23055555555555557</v>
      </c>
      <c r="CW7" s="3" t="s">
        <v>18</v>
      </c>
      <c r="CX7" s="3" t="s">
        <v>7</v>
      </c>
      <c r="CY7" s="3" t="s">
        <v>22</v>
      </c>
      <c r="CZ7" s="3" t="s">
        <v>17</v>
      </c>
      <c r="DA7" s="9">
        <f t="shared" si="0"/>
        <v>19</v>
      </c>
      <c r="DB7" s="9">
        <f t="shared" si="1"/>
        <v>10</v>
      </c>
      <c r="DC7" s="9">
        <f t="shared" si="2"/>
        <v>1</v>
      </c>
      <c r="DD7" s="9">
        <f t="shared" si="3"/>
        <v>0</v>
      </c>
      <c r="DE7" s="158">
        <f t="shared" si="4"/>
        <v>0.34482758620689657</v>
      </c>
      <c r="DF7" s="159">
        <f t="shared" si="5"/>
        <v>65.517241379310349</v>
      </c>
    </row>
    <row r="8" spans="1:110" ht="35.25" customHeight="1">
      <c r="A8" s="95">
        <v>6</v>
      </c>
      <c r="B8" s="174" t="s">
        <v>30</v>
      </c>
      <c r="C8" s="92" t="s">
        <v>14</v>
      </c>
      <c r="D8" s="90" t="s">
        <v>31</v>
      </c>
      <c r="E8" s="95"/>
      <c r="F8" s="96">
        <v>0.39583333333333331</v>
      </c>
      <c r="G8" s="96">
        <v>0.77083333333333337</v>
      </c>
      <c r="H8" s="175" t="s">
        <v>18</v>
      </c>
      <c r="I8" s="176">
        <v>0.4236111111111111</v>
      </c>
      <c r="J8" s="176">
        <v>0.27083333333333331</v>
      </c>
      <c r="K8" s="175" t="s">
        <v>7</v>
      </c>
      <c r="L8" s="177"/>
      <c r="M8" s="178"/>
      <c r="N8" s="175" t="s">
        <v>18</v>
      </c>
      <c r="O8" s="176">
        <v>0.44930555555555557</v>
      </c>
      <c r="P8" s="177"/>
      <c r="Q8" s="179"/>
      <c r="R8" s="177"/>
      <c r="S8" s="177"/>
      <c r="T8" s="175" t="s">
        <v>22</v>
      </c>
      <c r="U8" s="177"/>
      <c r="V8" s="177"/>
      <c r="W8" s="179"/>
      <c r="X8" s="177"/>
      <c r="Y8" s="177"/>
      <c r="Z8" s="180" t="s">
        <v>7</v>
      </c>
      <c r="AA8" s="178"/>
      <c r="AB8" s="178"/>
      <c r="AC8" s="178"/>
      <c r="AD8" s="178"/>
      <c r="AE8" s="178"/>
      <c r="AF8" s="178"/>
      <c r="AG8" s="178"/>
      <c r="AH8" s="178"/>
      <c r="AI8" s="180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  <c r="BD8" s="178"/>
      <c r="BE8" s="181"/>
      <c r="BF8" s="181"/>
      <c r="BG8" s="182" t="s">
        <v>17</v>
      </c>
      <c r="BH8" s="183"/>
      <c r="BI8" s="183"/>
      <c r="BJ8" s="183"/>
      <c r="BK8" s="183"/>
      <c r="BL8" s="183"/>
      <c r="BM8" s="182" t="s">
        <v>17</v>
      </c>
      <c r="BN8" s="183"/>
      <c r="BO8" s="183"/>
      <c r="BP8" s="182" t="s">
        <v>17</v>
      </c>
      <c r="BQ8" s="183"/>
      <c r="BR8" s="183"/>
      <c r="BS8" s="182" t="s">
        <v>17</v>
      </c>
      <c r="BT8" s="178"/>
      <c r="BU8" s="178"/>
      <c r="BV8" s="182" t="s">
        <v>17</v>
      </c>
      <c r="BW8" s="178"/>
      <c r="BX8" s="178"/>
      <c r="BY8" s="178"/>
      <c r="BZ8" s="178"/>
      <c r="CA8" s="178"/>
      <c r="CB8" s="178"/>
      <c r="CC8" s="178"/>
      <c r="CD8" s="178"/>
      <c r="CE8" s="178"/>
      <c r="CF8" s="178"/>
      <c r="CG8" s="178"/>
      <c r="CH8" s="178"/>
      <c r="CI8" s="178"/>
      <c r="CJ8" s="178"/>
      <c r="CK8" s="178"/>
      <c r="CL8" s="178"/>
      <c r="CM8" s="178"/>
      <c r="CN8" s="178"/>
      <c r="CO8" s="178"/>
      <c r="CP8" s="178"/>
      <c r="CQ8" s="178"/>
      <c r="CR8" s="178"/>
      <c r="CS8" s="178"/>
      <c r="CT8" s="184"/>
      <c r="CU8" s="184"/>
      <c r="CV8" s="184"/>
      <c r="CW8" s="184" t="s">
        <v>18</v>
      </c>
      <c r="CX8" s="184" t="s">
        <v>7</v>
      </c>
      <c r="CY8" s="184" t="s">
        <v>22</v>
      </c>
      <c r="CZ8" s="184" t="s">
        <v>17</v>
      </c>
      <c r="DA8" s="185">
        <f t="shared" si="0"/>
        <v>2</v>
      </c>
      <c r="DB8" s="185">
        <f t="shared" si="1"/>
        <v>2</v>
      </c>
      <c r="DC8" s="185">
        <f t="shared" si="2"/>
        <v>1</v>
      </c>
      <c r="DD8" s="185">
        <f t="shared" si="3"/>
        <v>5</v>
      </c>
      <c r="DE8" s="186">
        <f t="shared" si="4"/>
        <v>0.22222222222222221</v>
      </c>
      <c r="DF8" s="187">
        <f t="shared" si="5"/>
        <v>22.222222222222221</v>
      </c>
    </row>
    <row r="9" spans="1:110" ht="35.25" customHeight="1">
      <c r="A9" s="5">
        <v>7</v>
      </c>
      <c r="B9" s="6" t="s">
        <v>32</v>
      </c>
      <c r="C9" s="7" t="s">
        <v>14</v>
      </c>
      <c r="D9" s="8" t="s">
        <v>33</v>
      </c>
      <c r="E9" s="5"/>
      <c r="F9" s="70">
        <v>0.39583333333333331</v>
      </c>
      <c r="G9" s="70">
        <v>0.77083333333333337</v>
      </c>
      <c r="H9" s="145" t="s">
        <v>18</v>
      </c>
      <c r="I9" s="146">
        <v>0.41319444444444442</v>
      </c>
      <c r="J9" s="146">
        <v>0.27430555555555558</v>
      </c>
      <c r="K9" s="145" t="s">
        <v>18</v>
      </c>
      <c r="L9" s="146">
        <v>0.4236111111111111</v>
      </c>
      <c r="M9" s="147">
        <v>0.27569444444444446</v>
      </c>
      <c r="N9" s="145" t="s">
        <v>18</v>
      </c>
      <c r="O9" s="146">
        <v>0.40625</v>
      </c>
      <c r="P9" s="146">
        <v>0.27291666666666664</v>
      </c>
      <c r="Q9" s="145" t="s">
        <v>18</v>
      </c>
      <c r="R9" s="146">
        <v>0.40763888888888888</v>
      </c>
      <c r="S9" s="146">
        <v>0.26666666666666666</v>
      </c>
      <c r="T9" s="145" t="s">
        <v>22</v>
      </c>
      <c r="U9" s="160"/>
      <c r="V9" s="160"/>
      <c r="W9" s="145" t="s">
        <v>18</v>
      </c>
      <c r="X9" s="146">
        <v>0.39305555555555555</v>
      </c>
      <c r="Y9" s="146">
        <v>0.26874999999999999</v>
      </c>
      <c r="Z9" s="149" t="s">
        <v>17</v>
      </c>
      <c r="AA9" s="149" t="s">
        <v>104</v>
      </c>
      <c r="AB9" s="149" t="s">
        <v>104</v>
      </c>
      <c r="AC9" s="149" t="s">
        <v>16</v>
      </c>
      <c r="AD9" s="147">
        <v>0.40902777777777777</v>
      </c>
      <c r="AE9" s="161"/>
      <c r="AF9" s="149" t="s">
        <v>16</v>
      </c>
      <c r="AG9" s="147">
        <v>0.41805555555555557</v>
      </c>
      <c r="AH9" s="147">
        <v>0.27013888888888887</v>
      </c>
      <c r="AI9" s="149" t="s">
        <v>18</v>
      </c>
      <c r="AJ9" s="147">
        <v>0.40277777777777779</v>
      </c>
      <c r="AK9" s="149" t="s">
        <v>104</v>
      </c>
      <c r="AL9" s="149" t="s">
        <v>16</v>
      </c>
      <c r="AM9" s="161"/>
      <c r="AN9" s="161"/>
      <c r="AO9" s="149" t="s">
        <v>22</v>
      </c>
      <c r="AP9" s="161"/>
      <c r="AQ9" s="161"/>
      <c r="AR9" s="149" t="s">
        <v>18</v>
      </c>
      <c r="AS9" s="147">
        <v>0.40625</v>
      </c>
      <c r="AT9" s="147">
        <v>0.3125</v>
      </c>
      <c r="AU9" s="149" t="s">
        <v>16</v>
      </c>
      <c r="AV9" s="147">
        <v>0.40763888888888888</v>
      </c>
      <c r="AW9" s="147">
        <v>0.27777777777777779</v>
      </c>
      <c r="AX9" s="149" t="s">
        <v>16</v>
      </c>
      <c r="AY9" s="149">
        <v>10.45</v>
      </c>
      <c r="AZ9" s="147">
        <v>0.29166666666666669</v>
      </c>
      <c r="BA9" s="149" t="s">
        <v>16</v>
      </c>
      <c r="BB9" s="147">
        <v>0.40069444444444446</v>
      </c>
      <c r="BC9" s="147">
        <v>0.27638888888888891</v>
      </c>
      <c r="BD9" s="149" t="s">
        <v>7</v>
      </c>
      <c r="BE9" s="170"/>
      <c r="BF9" s="170"/>
      <c r="BG9" s="151" t="s">
        <v>18</v>
      </c>
      <c r="BH9" s="152">
        <v>0.3923611111111111</v>
      </c>
      <c r="BI9" s="151" t="s">
        <v>104</v>
      </c>
      <c r="BJ9" s="153" t="s">
        <v>22</v>
      </c>
      <c r="BK9" s="164"/>
      <c r="BL9" s="164"/>
      <c r="BM9" s="154" t="s">
        <v>17</v>
      </c>
      <c r="BN9" s="165"/>
      <c r="BO9" s="165"/>
      <c r="BP9" s="154" t="s">
        <v>17</v>
      </c>
      <c r="BQ9" s="165"/>
      <c r="BR9" s="165"/>
      <c r="BS9" s="154" t="s">
        <v>17</v>
      </c>
      <c r="BT9" s="166"/>
      <c r="BU9" s="166"/>
      <c r="BV9" s="154" t="s">
        <v>17</v>
      </c>
      <c r="BW9" s="166"/>
      <c r="BX9" s="166"/>
      <c r="BY9" s="149" t="s">
        <v>18</v>
      </c>
      <c r="BZ9" s="147">
        <v>0.45833333333333331</v>
      </c>
      <c r="CA9" s="147">
        <v>0.11388888888888889</v>
      </c>
      <c r="CB9" s="149" t="s">
        <v>18</v>
      </c>
      <c r="CC9" s="147">
        <v>0.44930555555555557</v>
      </c>
      <c r="CD9" s="147">
        <v>0.25</v>
      </c>
      <c r="CE9" s="161"/>
      <c r="CF9" s="161"/>
      <c r="CG9" s="161"/>
      <c r="CH9" s="149" t="s">
        <v>18</v>
      </c>
      <c r="CI9" s="147">
        <v>0.40972222222222221</v>
      </c>
      <c r="CJ9" s="161"/>
      <c r="CK9" s="149" t="s">
        <v>16</v>
      </c>
      <c r="CL9" s="156">
        <v>0.39652777777777776</v>
      </c>
      <c r="CM9" s="156">
        <v>0.76041666666666663</v>
      </c>
      <c r="CN9" s="149" t="s">
        <v>16</v>
      </c>
      <c r="CO9" s="156">
        <v>0.47916666666666669</v>
      </c>
      <c r="CP9" s="156">
        <v>0.78194444444444444</v>
      </c>
      <c r="CQ9" s="149" t="s">
        <v>16</v>
      </c>
      <c r="CR9" s="156">
        <v>0.46180555555555558</v>
      </c>
      <c r="CS9" s="156">
        <v>0.27361111111111114</v>
      </c>
      <c r="CT9" s="3" t="s">
        <v>16</v>
      </c>
      <c r="CU9" s="167">
        <v>0.47222222222222221</v>
      </c>
      <c r="CV9" s="157">
        <v>0.78263888888888888</v>
      </c>
      <c r="CW9" s="3" t="s">
        <v>18</v>
      </c>
      <c r="CX9" s="3" t="s">
        <v>7</v>
      </c>
      <c r="CY9" s="3" t="s">
        <v>22</v>
      </c>
      <c r="CZ9" s="3" t="s">
        <v>17</v>
      </c>
      <c r="DA9" s="9">
        <f t="shared" si="0"/>
        <v>21</v>
      </c>
      <c r="DB9" s="9">
        <f t="shared" si="1"/>
        <v>1</v>
      </c>
      <c r="DC9" s="9">
        <f t="shared" si="2"/>
        <v>3</v>
      </c>
      <c r="DD9" s="9">
        <f t="shared" si="3"/>
        <v>5</v>
      </c>
      <c r="DE9" s="158">
        <f t="shared" si="4"/>
        <v>3.7037037037037035E-2</v>
      </c>
      <c r="DF9" s="159">
        <f t="shared" si="5"/>
        <v>77.777777777777786</v>
      </c>
    </row>
    <row r="10" spans="1:110" ht="35.25" customHeight="1">
      <c r="A10" s="188">
        <v>8</v>
      </c>
      <c r="B10" s="189" t="s">
        <v>34</v>
      </c>
      <c r="C10" s="190" t="s">
        <v>14</v>
      </c>
      <c r="D10" s="191" t="s">
        <v>35</v>
      </c>
      <c r="E10" s="188"/>
      <c r="F10" s="192">
        <v>0.58333333333333337</v>
      </c>
      <c r="G10" s="192">
        <v>0.77083333333333337</v>
      </c>
      <c r="H10" s="193" t="s">
        <v>18</v>
      </c>
      <c r="I10" s="194">
        <v>7.7083333333333337E-2</v>
      </c>
      <c r="J10" s="194">
        <v>0.39513888888888887</v>
      </c>
      <c r="K10" s="193" t="s">
        <v>18</v>
      </c>
      <c r="L10" s="194">
        <v>8.8888888888888892E-2</v>
      </c>
      <c r="M10" s="195">
        <v>0.44791666666666669</v>
      </c>
      <c r="N10" s="193" t="s">
        <v>18</v>
      </c>
      <c r="O10" s="194">
        <v>7.9166666666666663E-2</v>
      </c>
      <c r="P10" s="194">
        <v>0.44861111111111113</v>
      </c>
      <c r="Q10" s="193" t="s">
        <v>18</v>
      </c>
      <c r="R10" s="194">
        <v>0.5395833333333333</v>
      </c>
      <c r="S10" s="194">
        <v>0.39583333333333331</v>
      </c>
      <c r="T10" s="193" t="s">
        <v>18</v>
      </c>
      <c r="U10" s="194">
        <v>0.43333333333333335</v>
      </c>
      <c r="V10" s="194">
        <v>0.26250000000000001</v>
      </c>
      <c r="W10" s="193" t="s">
        <v>22</v>
      </c>
      <c r="X10" s="196"/>
      <c r="Y10" s="196"/>
      <c r="Z10" s="197" t="s">
        <v>18</v>
      </c>
      <c r="AA10" s="195">
        <v>7.9166666666666663E-2</v>
      </c>
      <c r="AB10" s="195">
        <v>0.4375</v>
      </c>
      <c r="AC10" s="197" t="s">
        <v>16</v>
      </c>
      <c r="AD10" s="195">
        <v>7.0833333333333331E-2</v>
      </c>
      <c r="AE10" s="195">
        <v>0.4513888888888889</v>
      </c>
      <c r="AF10" s="197" t="s">
        <v>16</v>
      </c>
      <c r="AG10" s="195">
        <v>6.8750000000000006E-2</v>
      </c>
      <c r="AH10" s="195">
        <v>0.45208333333333334</v>
      </c>
      <c r="AI10" s="197" t="s">
        <v>18</v>
      </c>
      <c r="AJ10" s="197">
        <v>2.06</v>
      </c>
      <c r="AK10" s="195">
        <v>0.38194444444444442</v>
      </c>
      <c r="AL10" s="197" t="s">
        <v>18</v>
      </c>
      <c r="AM10" s="195">
        <v>0.32847222222222222</v>
      </c>
      <c r="AN10" s="195">
        <v>0.18888888888888888</v>
      </c>
      <c r="AO10" s="197" t="s">
        <v>18</v>
      </c>
      <c r="AP10" s="195">
        <v>0.32708333333333334</v>
      </c>
      <c r="AQ10" s="195">
        <v>0.18055555555555555</v>
      </c>
      <c r="AR10" s="197" t="s">
        <v>22</v>
      </c>
      <c r="AS10" s="198"/>
      <c r="AT10" s="198"/>
      <c r="AU10" s="197" t="s">
        <v>16</v>
      </c>
      <c r="AV10" s="195">
        <v>0.31944444444444442</v>
      </c>
      <c r="AW10" s="197">
        <v>5.25</v>
      </c>
      <c r="AX10" s="197" t="s">
        <v>16</v>
      </c>
      <c r="AY10" s="195">
        <v>0.32291666666666669</v>
      </c>
      <c r="AZ10" s="195">
        <v>0.23680555555555555</v>
      </c>
      <c r="BA10" s="197" t="s">
        <v>16</v>
      </c>
      <c r="BB10" s="195">
        <v>0.32361111111111113</v>
      </c>
      <c r="BC10" s="195">
        <v>0.20277777777777778</v>
      </c>
      <c r="BD10" s="197" t="s">
        <v>16</v>
      </c>
      <c r="BE10" s="199">
        <v>0.33333333333333331</v>
      </c>
      <c r="BF10" s="199">
        <v>0.30694444444444446</v>
      </c>
      <c r="BG10" s="200" t="s">
        <v>18</v>
      </c>
      <c r="BH10" s="201">
        <v>0.33680555555555558</v>
      </c>
      <c r="BI10" s="201">
        <v>0.22708333333333333</v>
      </c>
      <c r="BJ10" s="202"/>
      <c r="BK10" s="202"/>
      <c r="BL10" s="202"/>
      <c r="BM10" s="200" t="s">
        <v>17</v>
      </c>
      <c r="BN10" s="202"/>
      <c r="BO10" s="202"/>
      <c r="BP10" s="200" t="s">
        <v>17</v>
      </c>
      <c r="BQ10" s="202"/>
      <c r="BR10" s="202"/>
      <c r="BS10" s="200" t="s">
        <v>17</v>
      </c>
      <c r="BT10" s="198"/>
      <c r="BU10" s="198"/>
      <c r="BV10" s="200" t="s">
        <v>17</v>
      </c>
      <c r="BW10" s="198"/>
      <c r="BX10" s="198"/>
      <c r="BY10" s="198"/>
      <c r="BZ10" s="198"/>
      <c r="CA10" s="198"/>
      <c r="CB10" s="197" t="s">
        <v>18</v>
      </c>
      <c r="CC10" s="195">
        <v>0.11458333333333333</v>
      </c>
      <c r="CD10" s="195">
        <v>0.39583333333333331</v>
      </c>
      <c r="CE10" s="197" t="s">
        <v>18</v>
      </c>
      <c r="CF10" s="195">
        <v>0.4513888888888889</v>
      </c>
      <c r="CG10" s="195">
        <v>0.19444444444444445</v>
      </c>
      <c r="CH10" s="197" t="s">
        <v>18</v>
      </c>
      <c r="CI10" s="195">
        <v>0.53125</v>
      </c>
      <c r="CJ10" s="195">
        <v>0.3576388888888889</v>
      </c>
      <c r="CK10" s="197" t="s">
        <v>16</v>
      </c>
      <c r="CL10" s="203">
        <v>0.48958333333333331</v>
      </c>
      <c r="CM10" s="203">
        <v>0.83958333333333335</v>
      </c>
      <c r="CN10" s="197" t="s">
        <v>16</v>
      </c>
      <c r="CO10" s="195">
        <v>0.49722222222222223</v>
      </c>
      <c r="CP10" s="195">
        <v>0.39791666666666664</v>
      </c>
      <c r="CQ10" s="197" t="s">
        <v>16</v>
      </c>
      <c r="CR10" s="195">
        <v>0.5</v>
      </c>
      <c r="CS10" s="195">
        <v>0.46527777777777779</v>
      </c>
      <c r="CT10" s="204" t="s">
        <v>16</v>
      </c>
      <c r="CU10" s="205">
        <v>0.50694444444444442</v>
      </c>
      <c r="CV10" s="206">
        <v>0.35416666666666669</v>
      </c>
      <c r="CW10" s="204" t="s">
        <v>18</v>
      </c>
      <c r="CX10" s="204" t="s">
        <v>7</v>
      </c>
      <c r="CY10" s="204" t="s">
        <v>22</v>
      </c>
      <c r="CZ10" s="204" t="s">
        <v>17</v>
      </c>
      <c r="DA10" s="207">
        <f t="shared" si="0"/>
        <v>23</v>
      </c>
      <c r="DB10" s="207">
        <f t="shared" si="1"/>
        <v>0</v>
      </c>
      <c r="DC10" s="207">
        <f t="shared" si="2"/>
        <v>2</v>
      </c>
      <c r="DD10" s="207">
        <f t="shared" si="3"/>
        <v>4</v>
      </c>
      <c r="DE10" s="208">
        <f t="shared" si="4"/>
        <v>0</v>
      </c>
      <c r="DF10" s="209">
        <f t="shared" si="5"/>
        <v>85.18518518518519</v>
      </c>
    </row>
    <row r="11" spans="1:110" ht="35.25" customHeight="1">
      <c r="A11" s="5">
        <v>9</v>
      </c>
      <c r="B11" s="13" t="s">
        <v>36</v>
      </c>
      <c r="C11" s="7" t="s">
        <v>14</v>
      </c>
      <c r="D11" s="8" t="s">
        <v>37</v>
      </c>
      <c r="E11" s="5"/>
      <c r="F11" s="70">
        <v>0.39583333333333331</v>
      </c>
      <c r="G11" s="70">
        <v>0.77083333333333337</v>
      </c>
      <c r="H11" s="145" t="s">
        <v>18</v>
      </c>
      <c r="I11" s="146">
        <v>0.42152777777777778</v>
      </c>
      <c r="J11" s="146">
        <v>0.27083333333333331</v>
      </c>
      <c r="K11" s="145" t="s">
        <v>18</v>
      </c>
      <c r="L11" s="146">
        <v>0.43055555555555558</v>
      </c>
      <c r="M11" s="147">
        <v>0.28611111111111109</v>
      </c>
      <c r="N11" s="145" t="s">
        <v>18</v>
      </c>
      <c r="O11" s="146">
        <v>0.40138888888888891</v>
      </c>
      <c r="P11" s="146">
        <v>0.27083333333333331</v>
      </c>
      <c r="Q11" s="145" t="s">
        <v>18</v>
      </c>
      <c r="R11" s="146">
        <v>0.39583333333333331</v>
      </c>
      <c r="S11" s="146">
        <v>0.26250000000000001</v>
      </c>
      <c r="T11" s="145" t="s">
        <v>22</v>
      </c>
      <c r="U11" s="160"/>
      <c r="V11" s="160"/>
      <c r="W11" s="145" t="s">
        <v>18</v>
      </c>
      <c r="X11" s="146">
        <v>0.40833333333333333</v>
      </c>
      <c r="Y11" s="146">
        <v>0.27430555555555558</v>
      </c>
      <c r="Z11" s="149" t="s">
        <v>18</v>
      </c>
      <c r="AA11" s="147">
        <v>0.40555555555555556</v>
      </c>
      <c r="AB11" s="161"/>
      <c r="AC11" s="149" t="s">
        <v>16</v>
      </c>
      <c r="AD11" s="147">
        <v>0.39583333333333331</v>
      </c>
      <c r="AE11" s="147">
        <v>0.27847222222222223</v>
      </c>
      <c r="AF11" s="149" t="s">
        <v>16</v>
      </c>
      <c r="AG11" s="147">
        <v>0.40555555555555556</v>
      </c>
      <c r="AH11" s="147">
        <v>0.27083333333333331</v>
      </c>
      <c r="AI11" s="149" t="s">
        <v>18</v>
      </c>
      <c r="AJ11" s="147">
        <v>0.39583333333333331</v>
      </c>
      <c r="AK11" s="149">
        <v>6.18</v>
      </c>
      <c r="AL11" s="149" t="s">
        <v>18</v>
      </c>
      <c r="AM11" s="147">
        <v>0.47222222222222221</v>
      </c>
      <c r="AN11" s="147">
        <v>0.3263888888888889</v>
      </c>
      <c r="AO11" s="149" t="s">
        <v>22</v>
      </c>
      <c r="AP11" s="161"/>
      <c r="AQ11" s="161"/>
      <c r="AR11" s="149" t="s">
        <v>18</v>
      </c>
      <c r="AS11" s="147">
        <v>0.4513888888888889</v>
      </c>
      <c r="AT11" s="147">
        <v>0.3125</v>
      </c>
      <c r="AU11" s="149" t="s">
        <v>18</v>
      </c>
      <c r="AV11" s="149" t="s">
        <v>106</v>
      </c>
      <c r="AW11" s="147">
        <v>0.375</v>
      </c>
      <c r="AX11" s="149" t="s">
        <v>16</v>
      </c>
      <c r="AY11" s="147">
        <v>0.45833333333333331</v>
      </c>
      <c r="AZ11" s="147">
        <v>0.3125</v>
      </c>
      <c r="BA11" s="149" t="s">
        <v>16</v>
      </c>
      <c r="BB11" s="147">
        <v>0.45833333333333331</v>
      </c>
      <c r="BC11" s="147">
        <v>0.27777777777777779</v>
      </c>
      <c r="BD11" s="149" t="s">
        <v>17</v>
      </c>
      <c r="BE11" s="170"/>
      <c r="BF11" s="170"/>
      <c r="BG11" s="151" t="s">
        <v>18</v>
      </c>
      <c r="BH11" s="152">
        <v>0.43055555555555558</v>
      </c>
      <c r="BI11" s="152">
        <v>0.30902777777777779</v>
      </c>
      <c r="BJ11" s="153" t="s">
        <v>22</v>
      </c>
      <c r="BK11" s="164"/>
      <c r="BL11" s="164"/>
      <c r="BM11" s="154" t="s">
        <v>17</v>
      </c>
      <c r="BN11" s="165"/>
      <c r="BO11" s="165"/>
      <c r="BP11" s="154" t="s">
        <v>17</v>
      </c>
      <c r="BQ11" s="165"/>
      <c r="BR11" s="165"/>
      <c r="BS11" s="154" t="s">
        <v>17</v>
      </c>
      <c r="BT11" s="166"/>
      <c r="BU11" s="166"/>
      <c r="BV11" s="154" t="s">
        <v>17</v>
      </c>
      <c r="BW11" s="166"/>
      <c r="BX11" s="166"/>
      <c r="BY11" s="161"/>
      <c r="BZ11" s="161"/>
      <c r="CA11" s="161"/>
      <c r="CB11" s="149" t="s">
        <v>18</v>
      </c>
      <c r="CC11" s="147">
        <v>0.45833333333333331</v>
      </c>
      <c r="CD11" s="147">
        <v>0.30208333333333331</v>
      </c>
      <c r="CE11" s="149" t="s">
        <v>18</v>
      </c>
      <c r="CF11" s="147">
        <v>0.4513888888888889</v>
      </c>
      <c r="CG11" s="147">
        <v>0.17847222222222223</v>
      </c>
      <c r="CH11" s="149" t="s">
        <v>18</v>
      </c>
      <c r="CI11" s="147">
        <v>0.42708333333333331</v>
      </c>
      <c r="CJ11" s="147">
        <v>0.25</v>
      </c>
      <c r="CK11" s="149" t="s">
        <v>16</v>
      </c>
      <c r="CL11" s="156">
        <v>0.40555555555555556</v>
      </c>
      <c r="CM11" s="156">
        <v>0.75</v>
      </c>
      <c r="CN11" s="149" t="s">
        <v>16</v>
      </c>
      <c r="CO11" s="147">
        <v>0.4513888888888889</v>
      </c>
      <c r="CP11" s="147">
        <v>0.3659722222222222</v>
      </c>
      <c r="CQ11" s="149" t="s">
        <v>16</v>
      </c>
      <c r="CR11" s="156">
        <v>0.4201388888888889</v>
      </c>
      <c r="CS11" s="156">
        <v>0.2951388888888889</v>
      </c>
      <c r="CT11" s="3" t="s">
        <v>16</v>
      </c>
      <c r="CU11" s="157">
        <v>0.40972222222222221</v>
      </c>
      <c r="CV11" s="157">
        <v>0.73263888888888884</v>
      </c>
      <c r="CW11" s="3" t="s">
        <v>18</v>
      </c>
      <c r="CX11" s="3" t="s">
        <v>7</v>
      </c>
      <c r="CY11" s="3" t="s">
        <v>22</v>
      </c>
      <c r="CZ11" s="3" t="s">
        <v>17</v>
      </c>
      <c r="DA11" s="9">
        <f t="shared" si="0"/>
        <v>22</v>
      </c>
      <c r="DB11" s="9">
        <f t="shared" si="1"/>
        <v>0</v>
      </c>
      <c r="DC11" s="9">
        <f t="shared" si="2"/>
        <v>3</v>
      </c>
      <c r="DD11" s="9">
        <f t="shared" si="3"/>
        <v>5</v>
      </c>
      <c r="DE11" s="158">
        <f t="shared" si="4"/>
        <v>0</v>
      </c>
      <c r="DF11" s="159">
        <f t="shared" si="5"/>
        <v>81.481481481481481</v>
      </c>
    </row>
    <row r="12" spans="1:110" ht="35.25" customHeight="1">
      <c r="A12" s="5">
        <v>10</v>
      </c>
      <c r="B12" s="6" t="s">
        <v>38</v>
      </c>
      <c r="C12" s="5" t="s">
        <v>39</v>
      </c>
      <c r="D12" s="8" t="s">
        <v>40</v>
      </c>
      <c r="E12" s="5"/>
      <c r="F12" s="70">
        <v>0.39583333333333331</v>
      </c>
      <c r="G12" s="70">
        <v>0.77083333333333337</v>
      </c>
      <c r="H12" s="145" t="s">
        <v>18</v>
      </c>
      <c r="I12" s="146">
        <v>0.41666666666666669</v>
      </c>
      <c r="J12" s="146">
        <v>0.27083333333333331</v>
      </c>
      <c r="K12" s="145" t="s">
        <v>18</v>
      </c>
      <c r="L12" s="146">
        <v>0.43055555555555558</v>
      </c>
      <c r="M12" s="147">
        <v>0.2638888888888889</v>
      </c>
      <c r="N12" s="145" t="s">
        <v>18</v>
      </c>
      <c r="O12" s="210">
        <v>0.4236111111111111</v>
      </c>
      <c r="P12" s="211">
        <v>0.30208333333333331</v>
      </c>
      <c r="Q12" s="145" t="s">
        <v>18</v>
      </c>
      <c r="R12" s="146">
        <v>0.40972222222222221</v>
      </c>
      <c r="S12" s="146">
        <v>0.26250000000000001</v>
      </c>
      <c r="T12" s="145" t="s">
        <v>22</v>
      </c>
      <c r="U12" s="160"/>
      <c r="V12" s="160"/>
      <c r="W12" s="145" t="s">
        <v>18</v>
      </c>
      <c r="X12" s="146">
        <v>0.39513888888888887</v>
      </c>
      <c r="Y12" s="146">
        <v>0.27430555555555558</v>
      </c>
      <c r="Z12" s="149" t="s">
        <v>18</v>
      </c>
      <c r="AA12" s="147">
        <v>0.40277777777777779</v>
      </c>
      <c r="AB12" s="147">
        <v>0.2638888888888889</v>
      </c>
      <c r="AC12" s="149" t="s">
        <v>16</v>
      </c>
      <c r="AD12" s="147">
        <v>0.40277777777777779</v>
      </c>
      <c r="AE12" s="147">
        <v>0.2722222222222222</v>
      </c>
      <c r="AF12" s="149" t="s">
        <v>16</v>
      </c>
      <c r="AG12" s="147">
        <v>0.40625</v>
      </c>
      <c r="AH12" s="147">
        <v>0.25694444444444442</v>
      </c>
      <c r="AI12" s="149" t="s">
        <v>18</v>
      </c>
      <c r="AJ12" s="147">
        <v>0.43125000000000002</v>
      </c>
      <c r="AK12" s="149">
        <v>5.37</v>
      </c>
      <c r="AL12" s="149" t="s">
        <v>18</v>
      </c>
      <c r="AM12" s="147">
        <v>0.39583333333333331</v>
      </c>
      <c r="AN12" s="147">
        <v>0.2361111111111111</v>
      </c>
      <c r="AO12" s="149" t="s">
        <v>22</v>
      </c>
      <c r="AP12" s="161"/>
      <c r="AQ12" s="161"/>
      <c r="AR12" s="149" t="s">
        <v>18</v>
      </c>
      <c r="AS12" s="147">
        <v>0.40972222222222221</v>
      </c>
      <c r="AT12" s="147">
        <v>0.26111111111111113</v>
      </c>
      <c r="AU12" s="149" t="s">
        <v>16</v>
      </c>
      <c r="AV12" s="149">
        <v>10.15</v>
      </c>
      <c r="AW12" s="147">
        <v>0.25</v>
      </c>
      <c r="AX12" s="149" t="s">
        <v>16</v>
      </c>
      <c r="AY12" s="147">
        <v>0.39930555555555558</v>
      </c>
      <c r="AZ12" s="147">
        <v>0.25763888888888886</v>
      </c>
      <c r="BA12" s="149" t="s">
        <v>16</v>
      </c>
      <c r="BB12" s="147">
        <v>0.3888888888888889</v>
      </c>
      <c r="BC12" s="147">
        <v>0.26180555555555557</v>
      </c>
      <c r="BD12" s="149" t="s">
        <v>17</v>
      </c>
      <c r="BE12" s="212"/>
      <c r="BF12" s="212"/>
      <c r="BG12" s="151" t="s">
        <v>18</v>
      </c>
      <c r="BH12" s="152">
        <v>0.38472222222222224</v>
      </c>
      <c r="BI12" s="152">
        <v>0.29166666666666669</v>
      </c>
      <c r="BJ12" s="153" t="s">
        <v>22</v>
      </c>
      <c r="BK12" s="164"/>
      <c r="BL12" s="164"/>
      <c r="BM12" s="154" t="s">
        <v>17</v>
      </c>
      <c r="BN12" s="165"/>
      <c r="BO12" s="165"/>
      <c r="BP12" s="154" t="s">
        <v>17</v>
      </c>
      <c r="BQ12" s="165"/>
      <c r="BR12" s="165"/>
      <c r="BS12" s="154" t="s">
        <v>17</v>
      </c>
      <c r="BT12" s="166"/>
      <c r="BU12" s="166"/>
      <c r="BV12" s="154" t="s">
        <v>17</v>
      </c>
      <c r="BW12" s="166"/>
      <c r="BX12" s="166"/>
      <c r="BY12" s="161"/>
      <c r="BZ12" s="161"/>
      <c r="CA12" s="161"/>
      <c r="CB12" s="149" t="s">
        <v>18</v>
      </c>
      <c r="CC12" s="147">
        <v>0.48958333333333331</v>
      </c>
      <c r="CD12" s="147">
        <v>0.2361111111111111</v>
      </c>
      <c r="CE12" s="149" t="s">
        <v>18</v>
      </c>
      <c r="CF12" s="147">
        <v>0.4375</v>
      </c>
      <c r="CG12" s="147">
        <v>0.25</v>
      </c>
      <c r="CH12" s="149" t="s">
        <v>18</v>
      </c>
      <c r="CI12" s="147">
        <v>0.45833333333333331</v>
      </c>
      <c r="CJ12" s="147">
        <v>0.25</v>
      </c>
      <c r="CK12" s="149" t="s">
        <v>16</v>
      </c>
      <c r="CL12" s="156">
        <v>0.37847222222222221</v>
      </c>
      <c r="CM12" s="156">
        <v>0.7319444444444444</v>
      </c>
      <c r="CN12" s="149" t="s">
        <v>16</v>
      </c>
      <c r="CO12" s="147">
        <v>5.5555555555555552E-2</v>
      </c>
      <c r="CP12" s="147">
        <v>0.3888888888888889</v>
      </c>
      <c r="CQ12" s="149" t="s">
        <v>16</v>
      </c>
      <c r="CR12" s="156">
        <v>0.40138888888888891</v>
      </c>
      <c r="CS12" s="156">
        <v>0.76041666666666663</v>
      </c>
      <c r="CT12" s="3" t="s">
        <v>16</v>
      </c>
      <c r="CU12" s="157">
        <v>0.41666666666666669</v>
      </c>
      <c r="CV12" s="157">
        <v>0.73055555555555551</v>
      </c>
      <c r="CW12" s="3" t="s">
        <v>18</v>
      </c>
      <c r="CX12" s="3" t="s">
        <v>7</v>
      </c>
      <c r="CY12" s="3" t="s">
        <v>22</v>
      </c>
      <c r="CZ12" s="3" t="s">
        <v>17</v>
      </c>
      <c r="DA12" s="9">
        <f t="shared" si="0"/>
        <v>22</v>
      </c>
      <c r="DB12" s="9">
        <f t="shared" si="1"/>
        <v>0</v>
      </c>
      <c r="DC12" s="9">
        <f t="shared" si="2"/>
        <v>3</v>
      </c>
      <c r="DD12" s="9">
        <f t="shared" si="3"/>
        <v>5</v>
      </c>
      <c r="DE12" s="158">
        <f t="shared" si="4"/>
        <v>0</v>
      </c>
      <c r="DF12" s="159">
        <f t="shared" si="5"/>
        <v>81.481481481481481</v>
      </c>
    </row>
    <row r="13" spans="1:110" ht="35.25" customHeight="1">
      <c r="A13" s="5">
        <v>11</v>
      </c>
      <c r="B13" s="11" t="s">
        <v>72</v>
      </c>
      <c r="C13" s="5" t="s">
        <v>20</v>
      </c>
      <c r="D13" s="8" t="s">
        <v>41</v>
      </c>
      <c r="E13" s="5"/>
      <c r="F13" s="70">
        <v>0.39583333333333331</v>
      </c>
      <c r="G13" s="70">
        <v>0.77083333333333337</v>
      </c>
      <c r="H13" s="145" t="s">
        <v>18</v>
      </c>
      <c r="I13" s="146">
        <v>0.38541666666666669</v>
      </c>
      <c r="J13" s="146">
        <v>0.2673611111111111</v>
      </c>
      <c r="K13" s="145" t="s">
        <v>22</v>
      </c>
      <c r="L13" s="160"/>
      <c r="M13" s="161"/>
      <c r="N13" s="145" t="s">
        <v>18</v>
      </c>
      <c r="O13" s="146">
        <v>0.37847222222222221</v>
      </c>
      <c r="P13" s="146">
        <v>0.2673611111111111</v>
      </c>
      <c r="Q13" s="145" t="s">
        <v>18</v>
      </c>
      <c r="R13" s="146">
        <v>0.37986111111111109</v>
      </c>
      <c r="S13" s="146">
        <v>0.26180555555555557</v>
      </c>
      <c r="T13" s="145" t="s">
        <v>18</v>
      </c>
      <c r="U13" s="146">
        <v>0.39583333333333331</v>
      </c>
      <c r="V13" s="146">
        <v>0.24861111111111112</v>
      </c>
      <c r="W13" s="145" t="s">
        <v>18</v>
      </c>
      <c r="X13" s="146">
        <v>0.38541666666666669</v>
      </c>
      <c r="Y13" s="146">
        <v>0.27083333333333331</v>
      </c>
      <c r="Z13" s="149" t="s">
        <v>18</v>
      </c>
      <c r="AA13" s="147">
        <v>0.37986111111111109</v>
      </c>
      <c r="AB13" s="147">
        <v>0.28194444444444444</v>
      </c>
      <c r="AC13" s="149" t="s">
        <v>16</v>
      </c>
      <c r="AD13" s="147">
        <v>0.3888888888888889</v>
      </c>
      <c r="AE13" s="147">
        <v>0.27847222222222223</v>
      </c>
      <c r="AF13" s="149" t="s">
        <v>22</v>
      </c>
      <c r="AG13" s="161"/>
      <c r="AH13" s="161"/>
      <c r="AI13" s="149" t="s">
        <v>18</v>
      </c>
      <c r="AJ13" s="147">
        <v>0.38194444444444442</v>
      </c>
      <c r="AK13" s="149">
        <v>6.15</v>
      </c>
      <c r="AL13" s="149" t="s">
        <v>18</v>
      </c>
      <c r="AM13" s="149">
        <v>9.07</v>
      </c>
      <c r="AN13" s="147">
        <v>0.3263888888888889</v>
      </c>
      <c r="AO13" s="149" t="s">
        <v>16</v>
      </c>
      <c r="AP13" s="149">
        <v>9.41</v>
      </c>
      <c r="AQ13" s="147">
        <v>0.20833333333333334</v>
      </c>
      <c r="AR13" s="149" t="s">
        <v>18</v>
      </c>
      <c r="AS13" s="149">
        <v>9.24</v>
      </c>
      <c r="AT13" s="147">
        <v>0.3125</v>
      </c>
      <c r="AU13" s="149" t="s">
        <v>16</v>
      </c>
      <c r="AV13" s="149">
        <v>9.07</v>
      </c>
      <c r="AW13" s="149">
        <v>6.15</v>
      </c>
      <c r="AX13" s="149" t="s">
        <v>17</v>
      </c>
      <c r="AY13" s="161"/>
      <c r="AZ13" s="161"/>
      <c r="BA13" s="149" t="s">
        <v>22</v>
      </c>
      <c r="BB13" s="161"/>
      <c r="BC13" s="161"/>
      <c r="BD13" s="149" t="s">
        <v>16</v>
      </c>
      <c r="BE13" s="150">
        <v>0.38750000000000001</v>
      </c>
      <c r="BF13" s="150">
        <v>0.30833333333333335</v>
      </c>
      <c r="BG13" s="151" t="s">
        <v>18</v>
      </c>
      <c r="BH13" s="152">
        <v>0.28125</v>
      </c>
      <c r="BI13" s="152">
        <v>0.2361111111111111</v>
      </c>
      <c r="BJ13" s="154" t="s">
        <v>22</v>
      </c>
      <c r="BK13" s="165"/>
      <c r="BL13" s="165"/>
      <c r="BM13" s="154" t="s">
        <v>17</v>
      </c>
      <c r="BN13" s="165"/>
      <c r="BO13" s="165"/>
      <c r="BP13" s="154" t="s">
        <v>17</v>
      </c>
      <c r="BQ13" s="165"/>
      <c r="BR13" s="165"/>
      <c r="BS13" s="154" t="s">
        <v>17</v>
      </c>
      <c r="BT13" s="166"/>
      <c r="BU13" s="166"/>
      <c r="BV13" s="154" t="s">
        <v>17</v>
      </c>
      <c r="BW13" s="166"/>
      <c r="BX13" s="166"/>
      <c r="BY13" s="149" t="s">
        <v>18</v>
      </c>
      <c r="BZ13" s="147">
        <v>0.43402777777777779</v>
      </c>
      <c r="CA13" s="147">
        <v>9.375E-2</v>
      </c>
      <c r="CB13" s="149" t="s">
        <v>18</v>
      </c>
      <c r="CC13" s="147">
        <v>0.46527777777777779</v>
      </c>
      <c r="CD13" s="147">
        <v>0.51736111111111116</v>
      </c>
      <c r="CE13" s="149" t="s">
        <v>18</v>
      </c>
      <c r="CF13" s="147">
        <v>0.4236111111111111</v>
      </c>
      <c r="CG13" s="147">
        <v>0.17777777777777778</v>
      </c>
      <c r="CH13" s="149" t="s">
        <v>18</v>
      </c>
      <c r="CI13" s="147">
        <v>0.39930555555555558</v>
      </c>
      <c r="CJ13" s="147">
        <v>0.26180555555555557</v>
      </c>
      <c r="CK13" s="149" t="s">
        <v>16</v>
      </c>
      <c r="CL13" s="156">
        <v>0.38958333333333334</v>
      </c>
      <c r="CM13" s="156">
        <v>0.74444444444444446</v>
      </c>
      <c r="CN13" s="149" t="s">
        <v>16</v>
      </c>
      <c r="CO13" s="147">
        <v>0.3923611111111111</v>
      </c>
      <c r="CP13" s="147">
        <v>0.36527777777777776</v>
      </c>
      <c r="CQ13" s="149" t="s">
        <v>16</v>
      </c>
      <c r="CR13" s="156">
        <v>0.44791666666666669</v>
      </c>
      <c r="CS13" s="156">
        <v>0.79513888888888884</v>
      </c>
      <c r="CT13" s="3" t="s">
        <v>16</v>
      </c>
      <c r="CU13" s="157">
        <v>0.38819444444444445</v>
      </c>
      <c r="CV13" s="157">
        <v>0.73124999999999996</v>
      </c>
      <c r="CW13" s="3" t="s">
        <v>18</v>
      </c>
      <c r="CX13" s="3" t="s">
        <v>7</v>
      </c>
      <c r="CY13" s="3" t="s">
        <v>22</v>
      </c>
      <c r="CZ13" s="3" t="s">
        <v>17</v>
      </c>
      <c r="DA13" s="9">
        <f t="shared" si="0"/>
        <v>22</v>
      </c>
      <c r="DB13" s="9">
        <f t="shared" si="1"/>
        <v>0</v>
      </c>
      <c r="DC13" s="9">
        <f t="shared" si="2"/>
        <v>4</v>
      </c>
      <c r="DD13" s="9">
        <f t="shared" si="3"/>
        <v>5</v>
      </c>
      <c r="DE13" s="158">
        <f t="shared" si="4"/>
        <v>0</v>
      </c>
      <c r="DF13" s="159">
        <f t="shared" si="5"/>
        <v>81.481481481481481</v>
      </c>
    </row>
    <row r="14" spans="1:110" ht="35.25" customHeight="1">
      <c r="A14" s="5">
        <v>12</v>
      </c>
      <c r="B14" s="6" t="s">
        <v>42</v>
      </c>
      <c r="C14" s="5" t="s">
        <v>14</v>
      </c>
      <c r="D14" s="8" t="s">
        <v>43</v>
      </c>
      <c r="E14" s="5"/>
      <c r="F14" s="70">
        <v>0.39583333333333331</v>
      </c>
      <c r="G14" s="70">
        <v>0.77083333333333337</v>
      </c>
      <c r="H14" s="145" t="s">
        <v>18</v>
      </c>
      <c r="I14" s="146">
        <v>0.39930555555555558</v>
      </c>
      <c r="J14" s="146">
        <v>0.28888888888888886</v>
      </c>
      <c r="K14" s="145" t="s">
        <v>18</v>
      </c>
      <c r="L14" s="146">
        <v>0.43333333333333335</v>
      </c>
      <c r="M14" s="147">
        <v>0.28055555555555556</v>
      </c>
      <c r="N14" s="145" t="s">
        <v>18</v>
      </c>
      <c r="O14" s="146">
        <v>0.4909722222222222</v>
      </c>
      <c r="P14" s="160"/>
      <c r="Q14" s="145" t="s">
        <v>18</v>
      </c>
      <c r="R14" s="146">
        <v>0.37361111111111112</v>
      </c>
      <c r="S14" s="146">
        <v>0.24236111111111111</v>
      </c>
      <c r="T14" s="145" t="s">
        <v>18</v>
      </c>
      <c r="U14" s="146">
        <v>0.42083333333333334</v>
      </c>
      <c r="V14" s="146">
        <v>0.24722222222222223</v>
      </c>
      <c r="W14" s="145" t="s">
        <v>22</v>
      </c>
      <c r="X14" s="148" t="s">
        <v>104</v>
      </c>
      <c r="Y14" s="148" t="s">
        <v>104</v>
      </c>
      <c r="Z14" s="149" t="s">
        <v>18</v>
      </c>
      <c r="AA14" s="147">
        <v>0.39166666666666666</v>
      </c>
      <c r="AB14" s="147">
        <v>0.28125</v>
      </c>
      <c r="AC14" s="149" t="s">
        <v>18</v>
      </c>
      <c r="AD14" s="147">
        <v>0.37013888888888891</v>
      </c>
      <c r="AE14" s="147">
        <v>0.25555555555555554</v>
      </c>
      <c r="AF14" s="149" t="s">
        <v>18</v>
      </c>
      <c r="AG14" s="147">
        <v>0.33333333333333331</v>
      </c>
      <c r="AH14" s="147">
        <v>0.23680555555555555</v>
      </c>
      <c r="AI14" s="149" t="s">
        <v>18</v>
      </c>
      <c r="AJ14" s="147">
        <v>0.33888888888888891</v>
      </c>
      <c r="AK14" s="149">
        <v>6.02</v>
      </c>
      <c r="AL14" s="149" t="s">
        <v>18</v>
      </c>
      <c r="AM14" s="147">
        <v>0.33333333333333331</v>
      </c>
      <c r="AN14" s="147">
        <v>0.21527777777777779</v>
      </c>
      <c r="AO14" s="149" t="s">
        <v>18</v>
      </c>
      <c r="AP14" s="147">
        <v>0.40625</v>
      </c>
      <c r="AQ14" s="147">
        <v>0.20833333333333334</v>
      </c>
      <c r="AR14" s="149" t="s">
        <v>18</v>
      </c>
      <c r="AS14" s="147">
        <v>0.35069444444444442</v>
      </c>
      <c r="AT14" s="147">
        <v>0.23541666666666666</v>
      </c>
      <c r="AU14" s="149" t="s">
        <v>16</v>
      </c>
      <c r="AV14" s="147">
        <v>0.34027777777777779</v>
      </c>
      <c r="AW14" s="147">
        <v>0.25208333333333333</v>
      </c>
      <c r="AX14" s="149" t="s">
        <v>16</v>
      </c>
      <c r="AY14" s="147">
        <v>0.33333333333333331</v>
      </c>
      <c r="AZ14" s="147">
        <v>0.22430555555555556</v>
      </c>
      <c r="BA14" s="149" t="s">
        <v>16</v>
      </c>
      <c r="BB14" s="147">
        <v>0.3611111111111111</v>
      </c>
      <c r="BC14" s="147">
        <v>0.26944444444444443</v>
      </c>
      <c r="BD14" s="149" t="s">
        <v>16</v>
      </c>
      <c r="BE14" s="150">
        <v>0.33333333333333331</v>
      </c>
      <c r="BF14" s="150">
        <v>0.30277777777777776</v>
      </c>
      <c r="BG14" s="151" t="s">
        <v>18</v>
      </c>
      <c r="BH14" s="152">
        <v>0.33819444444444446</v>
      </c>
      <c r="BI14" s="151" t="s">
        <v>104</v>
      </c>
      <c r="BJ14" s="154" t="s">
        <v>22</v>
      </c>
      <c r="BK14" s="165"/>
      <c r="BL14" s="165"/>
      <c r="BM14" s="154" t="s">
        <v>17</v>
      </c>
      <c r="BN14" s="165"/>
      <c r="BO14" s="165"/>
      <c r="BP14" s="154" t="s">
        <v>17</v>
      </c>
      <c r="BQ14" s="165"/>
      <c r="BR14" s="165"/>
      <c r="BS14" s="154" t="s">
        <v>17</v>
      </c>
      <c r="BT14" s="166"/>
      <c r="BU14" s="166"/>
      <c r="BV14" s="154" t="s">
        <v>17</v>
      </c>
      <c r="BW14" s="166"/>
      <c r="BX14" s="166"/>
      <c r="BY14" s="161"/>
      <c r="BZ14" s="161"/>
      <c r="CA14" s="161"/>
      <c r="CB14" s="149" t="s">
        <v>18</v>
      </c>
      <c r="CC14" s="147">
        <v>0.40972222222222221</v>
      </c>
      <c r="CD14" s="147">
        <v>0.20347222222222222</v>
      </c>
      <c r="CE14" s="149" t="s">
        <v>7</v>
      </c>
      <c r="CF14" s="161"/>
      <c r="CG14" s="161"/>
      <c r="CH14" s="149" t="s">
        <v>18</v>
      </c>
      <c r="CI14" s="147">
        <v>0.33194444444444443</v>
      </c>
      <c r="CJ14" s="147">
        <v>0.23194444444444445</v>
      </c>
      <c r="CK14" s="149" t="s">
        <v>16</v>
      </c>
      <c r="CL14" s="156">
        <v>0.40555555555555556</v>
      </c>
      <c r="CM14" s="156">
        <v>0.73124999999999996</v>
      </c>
      <c r="CN14" s="149" t="s">
        <v>16</v>
      </c>
      <c r="CO14" s="147">
        <v>0.34375</v>
      </c>
      <c r="CP14" s="147">
        <v>0.2638888888888889</v>
      </c>
      <c r="CQ14" s="149" t="s">
        <v>16</v>
      </c>
      <c r="CR14" s="156">
        <v>0.37152777777777779</v>
      </c>
      <c r="CS14" s="156">
        <v>0.26527777777777778</v>
      </c>
      <c r="CT14" s="3" t="s">
        <v>16</v>
      </c>
      <c r="CU14" s="167">
        <v>0.34722222222222221</v>
      </c>
      <c r="CV14" s="167">
        <v>0.24374999999999999</v>
      </c>
      <c r="CW14" s="3" t="s">
        <v>18</v>
      </c>
      <c r="CX14" s="3" t="s">
        <v>7</v>
      </c>
      <c r="CY14" s="3" t="s">
        <v>22</v>
      </c>
      <c r="CZ14" s="3" t="s">
        <v>17</v>
      </c>
      <c r="DA14" s="9">
        <f t="shared" si="0"/>
        <v>23</v>
      </c>
      <c r="DB14" s="9">
        <f t="shared" si="1"/>
        <v>1</v>
      </c>
      <c r="DC14" s="9">
        <f t="shared" si="2"/>
        <v>2</v>
      </c>
      <c r="DD14" s="9">
        <f t="shared" si="3"/>
        <v>4</v>
      </c>
      <c r="DE14" s="158">
        <f t="shared" si="4"/>
        <v>3.5714285714285712E-2</v>
      </c>
      <c r="DF14" s="159">
        <f t="shared" si="5"/>
        <v>82.142857142857139</v>
      </c>
    </row>
    <row r="15" spans="1:110" ht="35.25" customHeight="1">
      <c r="A15" s="8">
        <v>13</v>
      </c>
      <c r="B15" s="213" t="s">
        <v>75</v>
      </c>
      <c r="C15" s="5"/>
      <c r="D15" s="5"/>
      <c r="E15" s="5"/>
      <c r="F15" s="70">
        <v>0.39583333333333331</v>
      </c>
      <c r="G15" s="70">
        <v>0.77083333333333337</v>
      </c>
      <c r="H15" s="145" t="s">
        <v>18</v>
      </c>
      <c r="I15" s="146">
        <v>0.41319444444444442</v>
      </c>
      <c r="J15" s="146">
        <v>0.3347222222222222</v>
      </c>
      <c r="K15" s="145" t="s">
        <v>18</v>
      </c>
      <c r="L15" s="146">
        <v>0.46388888888888891</v>
      </c>
      <c r="M15" s="147">
        <v>0.36736111111111114</v>
      </c>
      <c r="N15" s="145" t="s">
        <v>18</v>
      </c>
      <c r="O15" s="146">
        <v>0.42222222222222222</v>
      </c>
      <c r="P15" s="146">
        <v>0.30208333333333331</v>
      </c>
      <c r="Q15" s="145" t="s">
        <v>18</v>
      </c>
      <c r="R15" s="146">
        <v>0.40625</v>
      </c>
      <c r="S15" s="146">
        <v>0.26250000000000001</v>
      </c>
      <c r="T15" s="145" t="s">
        <v>22</v>
      </c>
      <c r="U15" s="160"/>
      <c r="V15" s="160"/>
      <c r="W15" s="145" t="s">
        <v>18</v>
      </c>
      <c r="X15" s="146">
        <v>0.40833333333333333</v>
      </c>
      <c r="Y15" s="146">
        <v>0.27430555555555558</v>
      </c>
      <c r="Z15" s="149" t="s">
        <v>18</v>
      </c>
      <c r="AA15" s="147">
        <v>0.44791666666666669</v>
      </c>
      <c r="AB15" s="161"/>
      <c r="AC15" s="149" t="s">
        <v>16</v>
      </c>
      <c r="AD15" s="147">
        <v>0.41666666666666669</v>
      </c>
      <c r="AE15" s="147">
        <v>0.19305555555555556</v>
      </c>
      <c r="AF15" s="149" t="s">
        <v>18</v>
      </c>
      <c r="AG15" s="147">
        <v>0.52083333333333337</v>
      </c>
      <c r="AH15" s="147">
        <v>0.26458333333333334</v>
      </c>
      <c r="AI15" s="149" t="s">
        <v>18</v>
      </c>
      <c r="AJ15" s="147">
        <v>0.44097222222222221</v>
      </c>
      <c r="AK15" s="149">
        <v>7.46</v>
      </c>
      <c r="AL15" s="149" t="s">
        <v>18</v>
      </c>
      <c r="AM15" s="147">
        <v>0.4513888888888889</v>
      </c>
      <c r="AN15" s="147">
        <v>0.27777777777777779</v>
      </c>
      <c r="AO15" s="149" t="s">
        <v>22</v>
      </c>
      <c r="AP15" s="161"/>
      <c r="AQ15" s="161"/>
      <c r="AR15" s="149" t="s">
        <v>18</v>
      </c>
      <c r="AS15" s="147">
        <v>0.41388888888888886</v>
      </c>
      <c r="AT15" s="147">
        <v>0.25833333333333336</v>
      </c>
      <c r="AU15" s="149" t="s">
        <v>16</v>
      </c>
      <c r="AV15" s="147">
        <v>0.45833333333333331</v>
      </c>
      <c r="AW15" s="147">
        <v>0.30833333333333335</v>
      </c>
      <c r="AX15" s="149" t="s">
        <v>16</v>
      </c>
      <c r="AY15" s="147">
        <v>0.45833333333333331</v>
      </c>
      <c r="AZ15" s="147">
        <v>0.3527777777777778</v>
      </c>
      <c r="BA15" s="149" t="s">
        <v>16</v>
      </c>
      <c r="BB15" s="147">
        <v>0.43680555555555556</v>
      </c>
      <c r="BC15" s="147">
        <v>0.25</v>
      </c>
      <c r="BD15" s="149" t="s">
        <v>16</v>
      </c>
      <c r="BE15" s="162">
        <v>9.25</v>
      </c>
      <c r="BF15" s="150">
        <v>0.25</v>
      </c>
      <c r="BG15" s="151" t="s">
        <v>18</v>
      </c>
      <c r="BH15" s="152">
        <v>0.39166666666666666</v>
      </c>
      <c r="BI15" s="151" t="s">
        <v>104</v>
      </c>
      <c r="BJ15" s="153" t="s">
        <v>22</v>
      </c>
      <c r="BK15" s="164"/>
      <c r="BL15" s="164"/>
      <c r="BM15" s="154" t="s">
        <v>17</v>
      </c>
      <c r="BN15" s="165"/>
      <c r="BO15" s="165"/>
      <c r="BP15" s="154" t="s">
        <v>17</v>
      </c>
      <c r="BQ15" s="165"/>
      <c r="BR15" s="165"/>
      <c r="BS15" s="154" t="s">
        <v>17</v>
      </c>
      <c r="BT15" s="166"/>
      <c r="BU15" s="166"/>
      <c r="BV15" s="154" t="s">
        <v>17</v>
      </c>
      <c r="BW15" s="166"/>
      <c r="BX15" s="166"/>
      <c r="BY15" s="161"/>
      <c r="BZ15" s="161"/>
      <c r="CA15" s="161"/>
      <c r="CB15" s="149" t="s">
        <v>18</v>
      </c>
      <c r="CC15" s="147">
        <v>0.46319444444444446</v>
      </c>
      <c r="CD15" s="147">
        <v>0.3034722222222222</v>
      </c>
      <c r="CE15" s="149" t="s">
        <v>18</v>
      </c>
      <c r="CF15" s="147">
        <v>0.4375</v>
      </c>
      <c r="CG15" s="147">
        <v>0.21041666666666667</v>
      </c>
      <c r="CH15" s="149" t="s">
        <v>18</v>
      </c>
      <c r="CI15" s="147">
        <v>0.50277777777777777</v>
      </c>
      <c r="CJ15" s="147">
        <v>0.30069444444444443</v>
      </c>
      <c r="CK15" s="149" t="s">
        <v>16</v>
      </c>
      <c r="CL15" s="156">
        <v>0.41249999999999998</v>
      </c>
      <c r="CM15" s="156">
        <v>0.75</v>
      </c>
      <c r="CN15" s="149" t="s">
        <v>16</v>
      </c>
      <c r="CO15" s="214">
        <v>0.41805555555555557</v>
      </c>
      <c r="CP15" s="214">
        <v>0.37638888888888888</v>
      </c>
      <c r="CQ15" s="149" t="s">
        <v>16</v>
      </c>
      <c r="CR15" s="156">
        <v>0.97569444444444442</v>
      </c>
      <c r="CS15" s="156">
        <v>0.80347222222222225</v>
      </c>
      <c r="CT15" s="3" t="s">
        <v>16</v>
      </c>
      <c r="CU15" s="157">
        <v>0.40625</v>
      </c>
      <c r="CV15" s="157">
        <v>0.72847222222222219</v>
      </c>
      <c r="CW15" s="3" t="s">
        <v>18</v>
      </c>
      <c r="CX15" s="3" t="s">
        <v>7</v>
      </c>
      <c r="CY15" s="3" t="s">
        <v>22</v>
      </c>
      <c r="CZ15" s="3" t="s">
        <v>17</v>
      </c>
      <c r="DA15" s="9">
        <f t="shared" si="0"/>
        <v>23</v>
      </c>
      <c r="DB15" s="9">
        <f t="shared" si="1"/>
        <v>0</v>
      </c>
      <c r="DC15" s="9">
        <f t="shared" si="2"/>
        <v>3</v>
      </c>
      <c r="DD15" s="9">
        <f t="shared" si="3"/>
        <v>4</v>
      </c>
      <c r="DE15" s="158">
        <f t="shared" si="4"/>
        <v>0</v>
      </c>
      <c r="DF15" s="159">
        <f t="shared" si="5"/>
        <v>85.18518518518519</v>
      </c>
    </row>
    <row r="16" spans="1:110" ht="35.25" customHeight="1">
      <c r="A16" s="8">
        <v>14</v>
      </c>
      <c r="B16" s="213" t="s">
        <v>79</v>
      </c>
      <c r="C16" s="5" t="s">
        <v>20</v>
      </c>
      <c r="D16" s="5"/>
      <c r="E16" s="5"/>
      <c r="F16" s="70">
        <v>0.39583333333333331</v>
      </c>
      <c r="G16" s="70">
        <v>0.77083333333333337</v>
      </c>
      <c r="H16" s="145" t="s">
        <v>18</v>
      </c>
      <c r="I16" s="146">
        <v>0.42708333333333331</v>
      </c>
      <c r="J16" s="146">
        <v>0.25138888888888888</v>
      </c>
      <c r="K16" s="145" t="s">
        <v>18</v>
      </c>
      <c r="L16" s="146">
        <v>0.42708333333333331</v>
      </c>
      <c r="M16" s="147">
        <v>0.2722222222222222</v>
      </c>
      <c r="N16" s="145" t="s">
        <v>18</v>
      </c>
      <c r="O16" s="146">
        <v>0.4375</v>
      </c>
      <c r="P16" s="146">
        <v>0.27083333333333331</v>
      </c>
      <c r="Q16" s="145" t="s">
        <v>18</v>
      </c>
      <c r="R16" s="146">
        <v>0.40902777777777777</v>
      </c>
      <c r="S16" s="146">
        <v>0.26597222222222222</v>
      </c>
      <c r="T16" s="145" t="s">
        <v>22</v>
      </c>
      <c r="U16" s="160"/>
      <c r="V16" s="160"/>
      <c r="W16" s="145" t="s">
        <v>18</v>
      </c>
      <c r="X16" s="146">
        <v>0.40625</v>
      </c>
      <c r="Y16" s="146">
        <v>0.27013888888888887</v>
      </c>
      <c r="Z16" s="149" t="s">
        <v>18</v>
      </c>
      <c r="AA16" s="147">
        <v>0.39930555555555558</v>
      </c>
      <c r="AB16" s="147">
        <v>0.26041666666666669</v>
      </c>
      <c r="AC16" s="149" t="s">
        <v>16</v>
      </c>
      <c r="AD16" s="147">
        <v>0.42777777777777776</v>
      </c>
      <c r="AE16" s="147">
        <v>0.2722222222222222</v>
      </c>
      <c r="AF16" s="149" t="s">
        <v>18</v>
      </c>
      <c r="AG16" s="147">
        <v>0.40902777777777777</v>
      </c>
      <c r="AH16" s="147">
        <v>0.27083333333333331</v>
      </c>
      <c r="AI16" s="149" t="s">
        <v>18</v>
      </c>
      <c r="AJ16" s="147">
        <v>0.44166666666666665</v>
      </c>
      <c r="AK16" s="149" t="s">
        <v>104</v>
      </c>
      <c r="AL16" s="149" t="s">
        <v>18</v>
      </c>
      <c r="AM16" s="149">
        <v>10.15</v>
      </c>
      <c r="AN16" s="149">
        <v>6.37</v>
      </c>
      <c r="AO16" s="149" t="s">
        <v>22</v>
      </c>
      <c r="AP16" s="161"/>
      <c r="AQ16" s="161"/>
      <c r="AR16" s="149" t="s">
        <v>18</v>
      </c>
      <c r="AS16" s="147">
        <v>0.39027777777777778</v>
      </c>
      <c r="AT16" s="215">
        <v>0.25486111111111109</v>
      </c>
      <c r="AU16" s="149" t="s">
        <v>16</v>
      </c>
      <c r="AV16" s="147">
        <v>0.42638888888888887</v>
      </c>
      <c r="AW16" s="149">
        <v>6.53</v>
      </c>
      <c r="AX16" s="149" t="s">
        <v>7</v>
      </c>
      <c r="AY16" s="161"/>
      <c r="AZ16" s="161"/>
      <c r="BA16" s="149" t="s">
        <v>16</v>
      </c>
      <c r="BB16" s="147">
        <v>0.41597222222222224</v>
      </c>
      <c r="BC16" s="147">
        <v>0.26319444444444445</v>
      </c>
      <c r="BD16" s="149" t="s">
        <v>16</v>
      </c>
      <c r="BE16" s="162">
        <v>10.32</v>
      </c>
      <c r="BF16" s="162" t="s">
        <v>104</v>
      </c>
      <c r="BG16" s="151" t="s">
        <v>18</v>
      </c>
      <c r="BH16" s="152">
        <v>0.39861111111111114</v>
      </c>
      <c r="BI16" s="152">
        <v>0.25347222222222221</v>
      </c>
      <c r="BJ16" s="153" t="s">
        <v>22</v>
      </c>
      <c r="BK16" s="164"/>
      <c r="BL16" s="164"/>
      <c r="BM16" s="154" t="s">
        <v>17</v>
      </c>
      <c r="BN16" s="165"/>
      <c r="BO16" s="165"/>
      <c r="BP16" s="154" t="s">
        <v>17</v>
      </c>
      <c r="BQ16" s="165"/>
      <c r="BR16" s="165"/>
      <c r="BS16" s="154" t="s">
        <v>17</v>
      </c>
      <c r="BT16" s="166"/>
      <c r="BU16" s="166"/>
      <c r="BV16" s="154" t="s">
        <v>17</v>
      </c>
      <c r="BW16" s="166"/>
      <c r="BX16" s="166"/>
      <c r="BY16" s="161"/>
      <c r="BZ16" s="161"/>
      <c r="CA16" s="161"/>
      <c r="CB16" s="149" t="s">
        <v>18</v>
      </c>
      <c r="CC16" s="147">
        <v>0.47916666666666669</v>
      </c>
      <c r="CD16" s="147">
        <v>0.2298611111111111</v>
      </c>
      <c r="CE16" s="149" t="s">
        <v>18</v>
      </c>
      <c r="CF16" s="147">
        <v>0.4375</v>
      </c>
      <c r="CG16" s="161"/>
      <c r="CH16" s="149" t="s">
        <v>18</v>
      </c>
      <c r="CI16" s="147">
        <v>0.47708333333333336</v>
      </c>
      <c r="CJ16" s="147">
        <v>0.23194444444444445</v>
      </c>
      <c r="CK16" s="149" t="s">
        <v>16</v>
      </c>
      <c r="CL16" s="156">
        <v>0.46666666666666667</v>
      </c>
      <c r="CM16" s="156">
        <v>0.73263888888888884</v>
      </c>
      <c r="CN16" s="149" t="s">
        <v>16</v>
      </c>
      <c r="CO16" s="147">
        <v>0.4375</v>
      </c>
      <c r="CP16" s="147">
        <v>0.28263888888888888</v>
      </c>
      <c r="CQ16" s="149" t="s">
        <v>16</v>
      </c>
      <c r="CR16" s="156">
        <v>0.9243055555555556</v>
      </c>
      <c r="CS16" s="156">
        <v>0.76041666666666663</v>
      </c>
      <c r="CT16" s="3" t="s">
        <v>16</v>
      </c>
      <c r="CU16" s="157">
        <v>0.44791666666666669</v>
      </c>
      <c r="CV16" s="157">
        <v>0.73819444444444449</v>
      </c>
      <c r="CW16" s="3" t="s">
        <v>18</v>
      </c>
      <c r="CX16" s="3" t="s">
        <v>7</v>
      </c>
      <c r="CY16" s="3" t="s">
        <v>22</v>
      </c>
      <c r="CZ16" s="3" t="s">
        <v>17</v>
      </c>
      <c r="DA16" s="9">
        <f t="shared" si="0"/>
        <v>22</v>
      </c>
      <c r="DB16" s="9">
        <f t="shared" si="1"/>
        <v>1</v>
      </c>
      <c r="DC16" s="9">
        <f t="shared" si="2"/>
        <v>3</v>
      </c>
      <c r="DD16" s="9">
        <f t="shared" si="3"/>
        <v>4</v>
      </c>
      <c r="DE16" s="158">
        <f t="shared" si="4"/>
        <v>3.7037037037037035E-2</v>
      </c>
      <c r="DF16" s="159">
        <f t="shared" si="5"/>
        <v>81.481481481481481</v>
      </c>
    </row>
    <row r="17" spans="1:110" ht="21" customHeight="1">
      <c r="A17" s="49">
        <v>15</v>
      </c>
      <c r="B17" s="216" t="s">
        <v>83</v>
      </c>
      <c r="C17" s="5" t="s">
        <v>14</v>
      </c>
      <c r="D17" s="49" t="s">
        <v>107</v>
      </c>
      <c r="E17" s="116"/>
      <c r="F17" s="125">
        <v>0.41666666666666669</v>
      </c>
      <c r="G17" s="125">
        <v>0.79166666666666663</v>
      </c>
      <c r="H17" s="126"/>
      <c r="I17" s="126"/>
      <c r="J17" s="126"/>
      <c r="K17" s="126"/>
      <c r="L17" s="126"/>
      <c r="M17" s="81"/>
      <c r="N17" s="126"/>
      <c r="O17" s="126"/>
      <c r="P17" s="126"/>
      <c r="Q17" s="126"/>
      <c r="R17" s="126"/>
      <c r="S17" s="119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19"/>
      <c r="AS17" s="119"/>
      <c r="AT17" s="119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217"/>
      <c r="CF17" s="217"/>
      <c r="CG17" s="217"/>
      <c r="CH17" s="218" t="s">
        <v>16</v>
      </c>
      <c r="CI17" s="219">
        <v>0.41666666666666669</v>
      </c>
      <c r="CJ17" s="219">
        <v>0.80347222222222225</v>
      </c>
      <c r="CK17" s="218" t="s">
        <v>16</v>
      </c>
      <c r="CL17" s="219">
        <v>0.91041666666666665</v>
      </c>
      <c r="CM17" s="219">
        <v>0.78125</v>
      </c>
      <c r="CN17" s="218" t="s">
        <v>16</v>
      </c>
      <c r="CO17" s="219">
        <v>0.9145833333333333</v>
      </c>
      <c r="CP17" s="219">
        <v>0.84097222222222223</v>
      </c>
      <c r="CQ17" s="218" t="s">
        <v>16</v>
      </c>
      <c r="CR17" s="219">
        <v>0.94374999999999998</v>
      </c>
      <c r="CS17" s="219">
        <v>0.83402777777777781</v>
      </c>
      <c r="CT17" s="3" t="s">
        <v>16</v>
      </c>
      <c r="CU17" s="157">
        <v>0.4548611111111111</v>
      </c>
      <c r="CV17" s="157">
        <v>0.85416666666666663</v>
      </c>
      <c r="CW17" s="3" t="s">
        <v>16</v>
      </c>
      <c r="CX17" s="3" t="s">
        <v>65</v>
      </c>
      <c r="CY17" s="3" t="s">
        <v>55</v>
      </c>
      <c r="CZ17" s="3" t="s">
        <v>64</v>
      </c>
      <c r="DA17" s="9">
        <f t="shared" si="0"/>
        <v>5</v>
      </c>
      <c r="DB17" s="9">
        <f t="shared" si="1"/>
        <v>0</v>
      </c>
      <c r="DC17" s="9">
        <f t="shared" si="2"/>
        <v>0</v>
      </c>
      <c r="DD17" s="9">
        <f t="shared" si="3"/>
        <v>0</v>
      </c>
      <c r="DE17" s="158">
        <f t="shared" si="4"/>
        <v>0</v>
      </c>
      <c r="DF17" s="159">
        <f t="shared" si="5"/>
        <v>100</v>
      </c>
    </row>
    <row r="18" spans="1:110">
      <c r="A18" s="14"/>
      <c r="B18" s="15"/>
      <c r="C18" s="14"/>
      <c r="D18" s="14"/>
      <c r="E18" s="14"/>
      <c r="F18" s="14"/>
      <c r="G18" s="14"/>
      <c r="H18" s="16"/>
      <c r="I18" s="16"/>
      <c r="J18" s="16"/>
      <c r="K18" s="16"/>
      <c r="L18" s="16"/>
      <c r="M18" s="131"/>
      <c r="N18" s="16"/>
      <c r="O18" s="16"/>
      <c r="P18" s="16"/>
      <c r="Q18" s="16"/>
      <c r="R18" s="16"/>
      <c r="S18" s="132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32"/>
      <c r="AS18" s="132"/>
      <c r="AT18" s="132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</row>
    <row r="19" spans="1:110">
      <c r="A19" s="14"/>
      <c r="B19" s="15"/>
      <c r="C19" s="14"/>
      <c r="D19" s="14"/>
      <c r="E19" s="14"/>
      <c r="F19" s="14"/>
      <c r="G19" s="14"/>
      <c r="H19" s="16"/>
      <c r="I19" s="16"/>
      <c r="J19" s="16"/>
      <c r="K19" s="16"/>
      <c r="L19" s="16"/>
      <c r="M19" s="131"/>
      <c r="N19" s="16"/>
      <c r="O19" s="16"/>
      <c r="P19" s="16"/>
      <c r="Q19" s="16"/>
      <c r="R19" s="16"/>
      <c r="S19" s="132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32"/>
      <c r="AS19" s="132"/>
      <c r="AT19" s="132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</row>
    <row r="20" spans="1:110">
      <c r="B20" s="15"/>
      <c r="C20" s="14"/>
      <c r="D20" s="14"/>
      <c r="E20" s="14"/>
      <c r="F20" s="14"/>
      <c r="G20" s="14"/>
      <c r="H20" s="15"/>
      <c r="I20" s="15"/>
      <c r="J20" s="15"/>
      <c r="K20" s="15"/>
      <c r="L20" s="15"/>
      <c r="M20" s="136"/>
      <c r="N20" s="15"/>
      <c r="O20" s="15"/>
      <c r="P20" s="15"/>
      <c r="Q20" s="15"/>
      <c r="R20" s="15"/>
      <c r="S20" s="13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37"/>
      <c r="AS20" s="137"/>
      <c r="AT20" s="137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</row>
    <row r="21" spans="1:110">
      <c r="B21" s="15"/>
      <c r="C21" s="14"/>
      <c r="D21" s="14"/>
      <c r="E21" s="14"/>
      <c r="F21" s="14"/>
      <c r="G21" s="14"/>
      <c r="H21" s="15"/>
      <c r="I21" s="15"/>
      <c r="J21" s="15"/>
      <c r="K21" s="15"/>
      <c r="L21" s="15"/>
      <c r="M21" s="136"/>
      <c r="N21" s="15"/>
      <c r="O21" s="15"/>
      <c r="P21" s="15"/>
      <c r="Q21" s="15"/>
      <c r="R21" s="15"/>
      <c r="S21" s="137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37"/>
      <c r="AS21" s="137"/>
      <c r="AT21" s="137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</row>
    <row r="22" spans="1:110">
      <c r="B22" s="15"/>
      <c r="C22" s="14"/>
      <c r="D22" s="14"/>
      <c r="E22" s="14"/>
      <c r="F22" s="14"/>
      <c r="G22" s="14"/>
      <c r="H22" s="15"/>
      <c r="I22" s="15"/>
      <c r="J22" s="15"/>
      <c r="K22" s="15"/>
      <c r="L22" s="15"/>
      <c r="M22" s="136"/>
      <c r="N22" s="15"/>
      <c r="O22" s="15"/>
      <c r="P22" s="15"/>
      <c r="Q22" s="15"/>
      <c r="R22" s="15"/>
      <c r="S22" s="137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37"/>
      <c r="AS22" s="137"/>
      <c r="AT22" s="137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</row>
    <row r="23" spans="1:110" ht="15.75" customHeight="1">
      <c r="B23" s="15"/>
      <c r="C23" s="14"/>
      <c r="D23" s="14"/>
      <c r="E23" s="14"/>
      <c r="F23" s="14"/>
      <c r="G23" s="14"/>
      <c r="H23" s="15"/>
      <c r="I23" s="15"/>
      <c r="J23" s="15"/>
      <c r="K23" s="15"/>
      <c r="L23" s="15"/>
      <c r="M23" s="136"/>
      <c r="N23" s="15"/>
      <c r="O23" s="15"/>
      <c r="P23" s="15"/>
      <c r="Q23" s="15"/>
      <c r="R23" s="15"/>
      <c r="S23" s="137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37"/>
      <c r="AS23" s="137"/>
      <c r="AT23" s="137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</row>
    <row r="24" spans="1:110" ht="15.75" customHeight="1">
      <c r="B24" s="15"/>
      <c r="C24" s="14"/>
      <c r="D24" s="14"/>
      <c r="E24" s="14"/>
      <c r="F24" s="14"/>
      <c r="G24" s="14"/>
      <c r="H24" s="15"/>
      <c r="I24" s="15"/>
      <c r="J24" s="15"/>
      <c r="K24" s="15"/>
      <c r="L24" s="15"/>
      <c r="M24" s="136"/>
      <c r="N24" s="15"/>
      <c r="O24" s="15"/>
      <c r="P24" s="15"/>
      <c r="Q24" s="15"/>
      <c r="R24" s="15"/>
      <c r="S24" s="137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37"/>
      <c r="AS24" s="137"/>
      <c r="AT24" s="137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</row>
    <row r="25" spans="1:110" ht="15.75" customHeight="1">
      <c r="B25" s="15"/>
      <c r="C25" s="14"/>
      <c r="D25" s="14"/>
      <c r="E25" s="14"/>
      <c r="F25" s="14"/>
      <c r="G25" s="14"/>
      <c r="H25" s="15"/>
      <c r="I25" s="15"/>
      <c r="J25" s="15"/>
      <c r="K25" s="15"/>
      <c r="L25" s="15"/>
      <c r="M25" s="136"/>
      <c r="N25" s="15"/>
      <c r="O25" s="15"/>
      <c r="P25" s="15"/>
      <c r="Q25" s="15"/>
      <c r="R25" s="15"/>
      <c r="S25" s="137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37"/>
      <c r="AS25" s="137"/>
      <c r="AT25" s="137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</row>
    <row r="26" spans="1:110" ht="15.75" customHeight="1">
      <c r="B26" s="15"/>
      <c r="C26" s="14"/>
      <c r="D26" s="14"/>
      <c r="E26" s="14"/>
      <c r="F26" s="14"/>
      <c r="G26" s="14"/>
      <c r="H26" s="15"/>
      <c r="I26" s="15"/>
      <c r="J26" s="15"/>
      <c r="K26" s="15"/>
      <c r="L26" s="15"/>
      <c r="M26" s="136"/>
      <c r="N26" s="15"/>
      <c r="O26" s="15"/>
      <c r="P26" s="15"/>
      <c r="Q26" s="15"/>
      <c r="R26" s="15"/>
      <c r="S26" s="137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37"/>
      <c r="AS26" s="137"/>
      <c r="AT26" s="137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1:110" ht="15.75" customHeight="1">
      <c r="B27" s="15"/>
      <c r="C27" s="14"/>
      <c r="D27" s="14"/>
      <c r="E27" s="14"/>
      <c r="F27" s="14"/>
      <c r="G27" s="14"/>
      <c r="H27" s="15"/>
      <c r="I27" s="15"/>
      <c r="J27" s="15"/>
      <c r="K27" s="15"/>
      <c r="L27" s="15"/>
      <c r="M27" s="136"/>
      <c r="N27" s="15"/>
      <c r="O27" s="15"/>
      <c r="P27" s="15"/>
      <c r="Q27" s="15"/>
      <c r="R27" s="15"/>
      <c r="S27" s="137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37"/>
      <c r="AS27" s="137"/>
      <c r="AT27" s="137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1:110" ht="15.75" customHeight="1">
      <c r="B28" s="15"/>
      <c r="C28" s="14"/>
      <c r="D28" s="14"/>
      <c r="E28" s="14"/>
      <c r="F28" s="14"/>
      <c r="G28" s="14"/>
      <c r="H28" s="15"/>
      <c r="I28" s="15"/>
      <c r="J28" s="15"/>
      <c r="K28" s="15"/>
      <c r="L28" s="15"/>
      <c r="M28" s="136"/>
      <c r="N28" s="15"/>
      <c r="O28" s="15"/>
      <c r="P28" s="15"/>
      <c r="Q28" s="15"/>
      <c r="R28" s="15"/>
      <c r="S28" s="13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37"/>
      <c r="AS28" s="137"/>
      <c r="AT28" s="137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1:110" ht="15.75" customHeight="1">
      <c r="B29" s="15"/>
      <c r="C29" s="14"/>
      <c r="D29" s="14"/>
      <c r="E29" s="14"/>
      <c r="F29" s="14"/>
      <c r="G29" s="14"/>
      <c r="H29" s="15"/>
      <c r="I29" s="15"/>
      <c r="J29" s="15"/>
      <c r="K29" s="15"/>
      <c r="L29" s="15"/>
      <c r="M29" s="136"/>
      <c r="N29" s="15"/>
      <c r="O29" s="15"/>
      <c r="P29" s="15"/>
      <c r="Q29" s="15"/>
      <c r="R29" s="15"/>
      <c r="S29" s="137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37"/>
      <c r="AS29" s="137"/>
      <c r="AT29" s="137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1:110" ht="15.75" customHeight="1">
      <c r="B30" s="15"/>
      <c r="C30" s="14"/>
      <c r="D30" s="14"/>
      <c r="E30" s="14"/>
      <c r="F30" s="14"/>
      <c r="G30" s="14"/>
      <c r="H30" s="15"/>
      <c r="I30" s="15"/>
      <c r="J30" s="15"/>
      <c r="K30" s="15"/>
      <c r="L30" s="15"/>
      <c r="M30" s="136"/>
      <c r="N30" s="15"/>
      <c r="O30" s="15"/>
      <c r="P30" s="15"/>
      <c r="Q30" s="15"/>
      <c r="R30" s="15"/>
      <c r="S30" s="137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37"/>
      <c r="AS30" s="137"/>
      <c r="AT30" s="137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1:110" ht="15.75" customHeight="1">
      <c r="B31" s="15"/>
      <c r="C31" s="14"/>
      <c r="D31" s="14"/>
      <c r="E31" s="14"/>
      <c r="F31" s="14"/>
      <c r="G31" s="14"/>
      <c r="H31" s="15"/>
      <c r="I31" s="15"/>
      <c r="J31" s="15"/>
      <c r="K31" s="15"/>
      <c r="L31" s="15"/>
      <c r="M31" s="136"/>
      <c r="N31" s="15"/>
      <c r="O31" s="15"/>
      <c r="P31" s="15"/>
      <c r="Q31" s="15"/>
      <c r="R31" s="15"/>
      <c r="S31" s="13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37"/>
      <c r="AS31" s="137"/>
      <c r="AT31" s="137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1:110" ht="15.75" customHeight="1">
      <c r="B32" s="15"/>
      <c r="C32" s="14"/>
      <c r="D32" s="14"/>
      <c r="E32" s="14"/>
      <c r="F32" s="14"/>
      <c r="G32" s="14"/>
      <c r="H32" s="15"/>
      <c r="I32" s="15"/>
      <c r="J32" s="15"/>
      <c r="K32" s="15"/>
      <c r="L32" s="15"/>
      <c r="M32" s="136"/>
      <c r="N32" s="15"/>
      <c r="O32" s="15"/>
      <c r="P32" s="15"/>
      <c r="Q32" s="15"/>
      <c r="R32" s="15"/>
      <c r="S32" s="137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37"/>
      <c r="AS32" s="137"/>
      <c r="AT32" s="137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ht="15.75" customHeight="1">
      <c r="B33" s="15"/>
      <c r="C33" s="14"/>
      <c r="D33" s="14"/>
      <c r="E33" s="14"/>
      <c r="F33" s="14"/>
      <c r="G33" s="14"/>
      <c r="H33" s="15"/>
      <c r="I33" s="15"/>
      <c r="J33" s="15"/>
      <c r="K33" s="15"/>
      <c r="L33" s="15"/>
      <c r="M33" s="136"/>
      <c r="N33" s="15"/>
      <c r="O33" s="15"/>
      <c r="P33" s="15"/>
      <c r="Q33" s="15"/>
      <c r="R33" s="15"/>
      <c r="S33" s="137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37"/>
      <c r="AS33" s="137"/>
      <c r="AT33" s="137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ht="15.75" customHeight="1">
      <c r="B34" s="15"/>
      <c r="C34" s="14"/>
      <c r="D34" s="14"/>
      <c r="E34" s="14"/>
      <c r="F34" s="14"/>
      <c r="G34" s="14"/>
      <c r="H34" s="15"/>
      <c r="I34" s="15"/>
      <c r="J34" s="15"/>
      <c r="K34" s="15"/>
      <c r="L34" s="15"/>
      <c r="M34" s="136"/>
      <c r="N34" s="15"/>
      <c r="O34" s="15"/>
      <c r="P34" s="15"/>
      <c r="Q34" s="15"/>
      <c r="R34" s="15"/>
      <c r="S34" s="137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37"/>
      <c r="AS34" s="137"/>
      <c r="AT34" s="137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</row>
    <row r="35" spans="2:110" ht="15.75" customHeight="1">
      <c r="B35" s="15"/>
      <c r="C35" s="14"/>
      <c r="D35" s="14"/>
      <c r="E35" s="14"/>
      <c r="F35" s="14"/>
      <c r="G35" s="14"/>
      <c r="H35" s="15"/>
      <c r="I35" s="15"/>
      <c r="J35" s="15"/>
      <c r="K35" s="15"/>
      <c r="L35" s="15"/>
      <c r="M35" s="136"/>
      <c r="N35" s="15"/>
      <c r="O35" s="15"/>
      <c r="P35" s="15"/>
      <c r="Q35" s="15"/>
      <c r="R35" s="15"/>
      <c r="S35" s="137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37"/>
      <c r="AS35" s="137"/>
      <c r="AT35" s="137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</row>
    <row r="36" spans="2:110" ht="15.75" customHeight="1">
      <c r="B36" s="15"/>
      <c r="C36" s="14"/>
      <c r="D36" s="14"/>
      <c r="E36" s="14"/>
      <c r="F36" s="14"/>
      <c r="G36" s="14"/>
      <c r="H36" s="15"/>
      <c r="I36" s="15"/>
      <c r="J36" s="15"/>
      <c r="K36" s="15"/>
      <c r="L36" s="15"/>
      <c r="M36" s="136"/>
      <c r="N36" s="15"/>
      <c r="O36" s="15"/>
      <c r="P36" s="15"/>
      <c r="Q36" s="15"/>
      <c r="R36" s="15"/>
      <c r="S36" s="137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37"/>
      <c r="AS36" s="137"/>
      <c r="AT36" s="137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2:110" ht="15.75" customHeight="1">
      <c r="B37" s="15"/>
      <c r="C37" s="14"/>
      <c r="D37" s="14"/>
      <c r="E37" s="14"/>
      <c r="F37" s="14"/>
      <c r="G37" s="14"/>
      <c r="H37" s="15"/>
      <c r="I37" s="15"/>
      <c r="J37" s="15"/>
      <c r="K37" s="15"/>
      <c r="L37" s="15"/>
      <c r="M37" s="136"/>
      <c r="N37" s="15"/>
      <c r="O37" s="15"/>
      <c r="P37" s="15"/>
      <c r="Q37" s="15"/>
      <c r="R37" s="15"/>
      <c r="S37" s="137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37"/>
      <c r="AS37" s="137"/>
      <c r="AT37" s="137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</row>
    <row r="38" spans="2:110" ht="15.75" customHeight="1">
      <c r="B38" s="15"/>
      <c r="C38" s="14"/>
      <c r="D38" s="14"/>
      <c r="E38" s="14"/>
      <c r="F38" s="14"/>
      <c r="G38" s="14"/>
      <c r="H38" s="15"/>
      <c r="I38" s="15"/>
      <c r="J38" s="15"/>
      <c r="K38" s="15"/>
      <c r="L38" s="15"/>
      <c r="M38" s="136"/>
      <c r="N38" s="15"/>
      <c r="O38" s="15"/>
      <c r="P38" s="15"/>
      <c r="Q38" s="15"/>
      <c r="R38" s="15"/>
      <c r="S38" s="137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37"/>
      <c r="AS38" s="137"/>
      <c r="AT38" s="137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</row>
    <row r="39" spans="2:110" ht="15.75" customHeight="1">
      <c r="B39" s="15"/>
      <c r="C39" s="14"/>
      <c r="D39" s="14"/>
      <c r="E39" s="14"/>
      <c r="F39" s="14"/>
      <c r="G39" s="14"/>
      <c r="H39" s="15"/>
      <c r="I39" s="15"/>
      <c r="J39" s="15"/>
      <c r="K39" s="15"/>
      <c r="L39" s="15"/>
      <c r="M39" s="136"/>
      <c r="N39" s="15"/>
      <c r="O39" s="15"/>
      <c r="P39" s="15"/>
      <c r="Q39" s="15"/>
      <c r="R39" s="15"/>
      <c r="S39" s="137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37"/>
      <c r="AS39" s="137"/>
      <c r="AT39" s="137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</row>
    <row r="40" spans="2:110" ht="15.75" customHeight="1">
      <c r="B40" s="15"/>
      <c r="C40" s="14"/>
      <c r="D40" s="14"/>
      <c r="E40" s="14"/>
      <c r="F40" s="14"/>
      <c r="G40" s="14"/>
      <c r="H40" s="15"/>
      <c r="I40" s="15"/>
      <c r="J40" s="15"/>
      <c r="K40" s="15"/>
      <c r="L40" s="15"/>
      <c r="M40" s="136"/>
      <c r="N40" s="15"/>
      <c r="O40" s="15"/>
      <c r="P40" s="15"/>
      <c r="Q40" s="15"/>
      <c r="R40" s="15"/>
      <c r="S40" s="137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37"/>
      <c r="AS40" s="137"/>
      <c r="AT40" s="137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</row>
    <row r="41" spans="2:110" ht="15.75" customHeight="1">
      <c r="B41" s="15"/>
      <c r="C41" s="14"/>
      <c r="D41" s="14"/>
      <c r="E41" s="14"/>
      <c r="F41" s="14"/>
      <c r="G41" s="14"/>
      <c r="H41" s="15"/>
      <c r="I41" s="15"/>
      <c r="J41" s="15"/>
      <c r="K41" s="15"/>
      <c r="L41" s="15"/>
      <c r="M41" s="136"/>
      <c r="N41" s="15"/>
      <c r="O41" s="15"/>
      <c r="P41" s="15"/>
      <c r="Q41" s="15"/>
      <c r="R41" s="15"/>
      <c r="S41" s="137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37"/>
      <c r="AS41" s="137"/>
      <c r="AT41" s="137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</row>
    <row r="42" spans="2:110" ht="15.75" customHeight="1">
      <c r="B42" s="15"/>
      <c r="C42" s="14"/>
      <c r="D42" s="14"/>
      <c r="E42" s="14"/>
      <c r="F42" s="14"/>
      <c r="G42" s="14"/>
      <c r="H42" s="15"/>
      <c r="I42" s="15"/>
      <c r="J42" s="15"/>
      <c r="K42" s="15"/>
      <c r="L42" s="15"/>
      <c r="M42" s="136"/>
      <c r="N42" s="15"/>
      <c r="O42" s="15"/>
      <c r="P42" s="15"/>
      <c r="Q42" s="15"/>
      <c r="R42" s="15"/>
      <c r="S42" s="137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37"/>
      <c r="AS42" s="137"/>
      <c r="AT42" s="137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</row>
    <row r="43" spans="2:110" ht="15.75" customHeight="1">
      <c r="B43" s="15"/>
      <c r="C43" s="14"/>
      <c r="D43" s="14"/>
      <c r="E43" s="14"/>
      <c r="F43" s="14"/>
      <c r="G43" s="14"/>
      <c r="H43" s="15"/>
      <c r="I43" s="15"/>
      <c r="J43" s="15"/>
      <c r="K43" s="15"/>
      <c r="L43" s="15"/>
      <c r="M43" s="136"/>
      <c r="N43" s="15"/>
      <c r="O43" s="15"/>
      <c r="P43" s="15"/>
      <c r="Q43" s="15"/>
      <c r="R43" s="15"/>
      <c r="S43" s="137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37"/>
      <c r="AS43" s="137"/>
      <c r="AT43" s="137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</row>
    <row r="44" spans="2:110" ht="15.75" customHeight="1">
      <c r="B44" s="15"/>
      <c r="C44" s="14"/>
      <c r="D44" s="14"/>
      <c r="E44" s="14"/>
      <c r="F44" s="14"/>
      <c r="G44" s="14"/>
      <c r="H44" s="15"/>
      <c r="I44" s="15"/>
      <c r="J44" s="15"/>
      <c r="K44" s="15"/>
      <c r="L44" s="15"/>
      <c r="M44" s="136"/>
      <c r="N44" s="15"/>
      <c r="O44" s="15"/>
      <c r="P44" s="15"/>
      <c r="Q44" s="15"/>
      <c r="R44" s="15"/>
      <c r="S44" s="137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37"/>
      <c r="AS44" s="137"/>
      <c r="AT44" s="137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</row>
    <row r="45" spans="2:110" ht="15.75" customHeight="1">
      <c r="B45" s="15"/>
      <c r="C45" s="14"/>
      <c r="D45" s="14"/>
      <c r="E45" s="14"/>
      <c r="F45" s="14"/>
      <c r="G45" s="14"/>
      <c r="H45" s="15"/>
      <c r="I45" s="15"/>
      <c r="J45" s="15"/>
      <c r="K45" s="15"/>
      <c r="L45" s="15"/>
      <c r="M45" s="136"/>
      <c r="N45" s="15"/>
      <c r="O45" s="15"/>
      <c r="P45" s="15"/>
      <c r="Q45" s="15"/>
      <c r="R45" s="15"/>
      <c r="S45" s="137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37"/>
      <c r="AS45" s="137"/>
      <c r="AT45" s="137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</row>
    <row r="46" spans="2:110" ht="15.75" customHeight="1">
      <c r="B46" s="15"/>
      <c r="C46" s="14"/>
      <c r="D46" s="14"/>
      <c r="E46" s="14"/>
      <c r="F46" s="14"/>
      <c r="G46" s="14"/>
      <c r="H46" s="15"/>
      <c r="I46" s="15"/>
      <c r="J46" s="15"/>
      <c r="K46" s="15"/>
      <c r="L46" s="15"/>
      <c r="M46" s="136"/>
      <c r="N46" s="15"/>
      <c r="O46" s="15"/>
      <c r="P46" s="15"/>
      <c r="Q46" s="15"/>
      <c r="R46" s="15"/>
      <c r="S46" s="137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37"/>
      <c r="AS46" s="137"/>
      <c r="AT46" s="137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</row>
    <row r="47" spans="2:110" ht="15.75" customHeight="1">
      <c r="B47" s="15"/>
      <c r="C47" s="14"/>
      <c r="D47" s="14"/>
      <c r="E47" s="14"/>
      <c r="F47" s="14"/>
      <c r="G47" s="14"/>
      <c r="H47" s="15"/>
      <c r="I47" s="15"/>
      <c r="J47" s="15"/>
      <c r="K47" s="15"/>
      <c r="L47" s="15"/>
      <c r="M47" s="136"/>
      <c r="N47" s="15"/>
      <c r="O47" s="15"/>
      <c r="P47" s="15"/>
      <c r="Q47" s="15"/>
      <c r="R47" s="15"/>
      <c r="S47" s="137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37"/>
      <c r="AS47" s="137"/>
      <c r="AT47" s="137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</row>
    <row r="48" spans="2:110" ht="15.75" customHeight="1">
      <c r="B48" s="15"/>
      <c r="C48" s="14"/>
      <c r="D48" s="14"/>
      <c r="E48" s="14"/>
      <c r="F48" s="14"/>
      <c r="G48" s="14"/>
      <c r="H48" s="15"/>
      <c r="I48" s="15"/>
      <c r="J48" s="15"/>
      <c r="K48" s="15"/>
      <c r="L48" s="15"/>
      <c r="M48" s="136"/>
      <c r="N48" s="15"/>
      <c r="O48" s="15"/>
      <c r="P48" s="15"/>
      <c r="Q48" s="15"/>
      <c r="R48" s="15"/>
      <c r="S48" s="137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37"/>
      <c r="AS48" s="137"/>
      <c r="AT48" s="137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</row>
    <row r="49" spans="2:110" ht="15.75" customHeight="1">
      <c r="B49" s="15"/>
      <c r="C49" s="14"/>
      <c r="D49" s="14"/>
      <c r="E49" s="14"/>
      <c r="F49" s="14"/>
      <c r="G49" s="14"/>
      <c r="H49" s="15"/>
      <c r="I49" s="15"/>
      <c r="J49" s="15"/>
      <c r="K49" s="15"/>
      <c r="L49" s="15"/>
      <c r="M49" s="136"/>
      <c r="N49" s="15"/>
      <c r="O49" s="15"/>
      <c r="P49" s="15"/>
      <c r="Q49" s="15"/>
      <c r="R49" s="15"/>
      <c r="S49" s="137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37"/>
      <c r="AS49" s="137"/>
      <c r="AT49" s="137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</row>
    <row r="50" spans="2:110" ht="15.75" customHeight="1">
      <c r="B50" s="15"/>
      <c r="C50" s="14"/>
      <c r="D50" s="14"/>
      <c r="E50" s="14"/>
      <c r="F50" s="14"/>
      <c r="G50" s="14"/>
      <c r="H50" s="15"/>
      <c r="I50" s="15"/>
      <c r="J50" s="15"/>
      <c r="K50" s="15"/>
      <c r="L50" s="15"/>
      <c r="M50" s="136"/>
      <c r="N50" s="15"/>
      <c r="O50" s="15"/>
      <c r="P50" s="15"/>
      <c r="Q50" s="15"/>
      <c r="R50" s="15"/>
      <c r="S50" s="137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37"/>
      <c r="AS50" s="137"/>
      <c r="AT50" s="137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</row>
    <row r="51" spans="2:110" ht="15.75" customHeight="1">
      <c r="B51" s="15"/>
      <c r="C51" s="14"/>
      <c r="D51" s="14"/>
      <c r="E51" s="14"/>
      <c r="F51" s="14"/>
      <c r="G51" s="14"/>
      <c r="H51" s="15"/>
      <c r="I51" s="15"/>
      <c r="J51" s="15"/>
      <c r="K51" s="15"/>
      <c r="L51" s="15"/>
      <c r="M51" s="136"/>
      <c r="N51" s="15"/>
      <c r="O51" s="15"/>
      <c r="P51" s="15"/>
      <c r="Q51" s="15"/>
      <c r="R51" s="15"/>
      <c r="S51" s="137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37"/>
      <c r="AS51" s="137"/>
      <c r="AT51" s="137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</row>
    <row r="52" spans="2:110" ht="15.75" customHeight="1">
      <c r="B52" s="15"/>
      <c r="C52" s="14"/>
      <c r="D52" s="14"/>
      <c r="E52" s="14"/>
      <c r="F52" s="14"/>
      <c r="G52" s="14"/>
      <c r="H52" s="15"/>
      <c r="I52" s="15"/>
      <c r="J52" s="15"/>
      <c r="K52" s="15"/>
      <c r="L52" s="15"/>
      <c r="M52" s="136"/>
      <c r="N52" s="15"/>
      <c r="O52" s="15"/>
      <c r="P52" s="15"/>
      <c r="Q52" s="15"/>
      <c r="R52" s="15"/>
      <c r="S52" s="137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37"/>
      <c r="AS52" s="137"/>
      <c r="AT52" s="137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</row>
    <row r="53" spans="2:110" ht="15.75" customHeight="1">
      <c r="B53" s="15"/>
      <c r="C53" s="14"/>
      <c r="D53" s="14"/>
      <c r="E53" s="14"/>
      <c r="F53" s="14"/>
      <c r="G53" s="14"/>
      <c r="H53" s="15"/>
      <c r="I53" s="15"/>
      <c r="J53" s="15"/>
      <c r="K53" s="15"/>
      <c r="L53" s="15"/>
      <c r="M53" s="136"/>
      <c r="N53" s="15"/>
      <c r="O53" s="15"/>
      <c r="P53" s="15"/>
      <c r="Q53" s="15"/>
      <c r="R53" s="15"/>
      <c r="S53" s="137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37"/>
      <c r="AS53" s="137"/>
      <c r="AT53" s="137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</row>
    <row r="54" spans="2:110" ht="15.75" customHeight="1">
      <c r="B54" s="15"/>
      <c r="C54" s="14"/>
      <c r="D54" s="14"/>
      <c r="E54" s="14"/>
      <c r="F54" s="14"/>
      <c r="G54" s="14"/>
      <c r="H54" s="15"/>
      <c r="I54" s="15"/>
      <c r="J54" s="15"/>
      <c r="K54" s="15"/>
      <c r="L54" s="15"/>
      <c r="M54" s="136"/>
      <c r="N54" s="15"/>
      <c r="O54" s="15"/>
      <c r="P54" s="15"/>
      <c r="Q54" s="15"/>
      <c r="R54" s="15"/>
      <c r="S54" s="137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37"/>
      <c r="AS54" s="137"/>
      <c r="AT54" s="137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</row>
    <row r="55" spans="2:110" ht="15.75" customHeight="1">
      <c r="B55" s="15"/>
      <c r="C55" s="14"/>
      <c r="D55" s="14"/>
      <c r="E55" s="14"/>
      <c r="F55" s="14"/>
      <c r="G55" s="14"/>
      <c r="H55" s="15"/>
      <c r="I55" s="15"/>
      <c r="J55" s="15"/>
      <c r="K55" s="15"/>
      <c r="L55" s="15"/>
      <c r="M55" s="136"/>
      <c r="N55" s="15"/>
      <c r="O55" s="15"/>
      <c r="P55" s="15"/>
      <c r="Q55" s="15"/>
      <c r="R55" s="15"/>
      <c r="S55" s="137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37"/>
      <c r="AS55" s="137"/>
      <c r="AT55" s="137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</row>
    <row r="56" spans="2:110" ht="15.75" customHeight="1">
      <c r="B56" s="15"/>
      <c r="C56" s="14"/>
      <c r="D56" s="14"/>
      <c r="E56" s="14"/>
      <c r="F56" s="14"/>
      <c r="G56" s="14"/>
      <c r="H56" s="15"/>
      <c r="I56" s="15"/>
      <c r="J56" s="15"/>
      <c r="K56" s="15"/>
      <c r="L56" s="15"/>
      <c r="M56" s="136"/>
      <c r="N56" s="15"/>
      <c r="O56" s="15"/>
      <c r="P56" s="15"/>
      <c r="Q56" s="15"/>
      <c r="R56" s="15"/>
      <c r="S56" s="137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37"/>
      <c r="AS56" s="137"/>
      <c r="AT56" s="137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</row>
    <row r="57" spans="2:110" ht="15.75" customHeight="1">
      <c r="B57" s="15"/>
      <c r="C57" s="14"/>
      <c r="D57" s="14"/>
      <c r="E57" s="14"/>
      <c r="F57" s="14"/>
      <c r="G57" s="14"/>
      <c r="H57" s="15"/>
      <c r="I57" s="15"/>
      <c r="J57" s="15"/>
      <c r="K57" s="15"/>
      <c r="L57" s="15"/>
      <c r="M57" s="136"/>
      <c r="N57" s="15"/>
      <c r="O57" s="15"/>
      <c r="P57" s="15"/>
      <c r="Q57" s="15"/>
      <c r="R57" s="15"/>
      <c r="S57" s="137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37"/>
      <c r="AS57" s="137"/>
      <c r="AT57" s="137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</row>
    <row r="58" spans="2:110" ht="15.75" customHeight="1">
      <c r="B58" s="15"/>
      <c r="C58" s="14"/>
      <c r="D58" s="14"/>
      <c r="E58" s="14"/>
      <c r="F58" s="14"/>
      <c r="G58" s="14"/>
      <c r="H58" s="15"/>
      <c r="I58" s="15"/>
      <c r="J58" s="15"/>
      <c r="K58" s="15"/>
      <c r="L58" s="15"/>
      <c r="M58" s="136"/>
      <c r="N58" s="15"/>
      <c r="O58" s="15"/>
      <c r="P58" s="15"/>
      <c r="Q58" s="15"/>
      <c r="R58" s="15"/>
      <c r="S58" s="137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37"/>
      <c r="AS58" s="137"/>
      <c r="AT58" s="137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</row>
    <row r="59" spans="2:110" ht="15.75" customHeight="1">
      <c r="B59" s="15"/>
      <c r="C59" s="14"/>
      <c r="D59" s="14"/>
      <c r="E59" s="14"/>
      <c r="F59" s="14"/>
      <c r="G59" s="14"/>
      <c r="H59" s="15"/>
      <c r="I59" s="15"/>
      <c r="J59" s="15"/>
      <c r="K59" s="15"/>
      <c r="L59" s="15"/>
      <c r="M59" s="136"/>
      <c r="N59" s="15"/>
      <c r="O59" s="15"/>
      <c r="P59" s="15"/>
      <c r="Q59" s="15"/>
      <c r="R59" s="15"/>
      <c r="S59" s="137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37"/>
      <c r="AS59" s="137"/>
      <c r="AT59" s="137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</row>
    <row r="60" spans="2:110" ht="15.75" customHeight="1">
      <c r="B60" s="15"/>
      <c r="C60" s="14"/>
      <c r="D60" s="14"/>
      <c r="E60" s="14"/>
      <c r="F60" s="14"/>
      <c r="G60" s="14"/>
      <c r="H60" s="15"/>
      <c r="I60" s="15"/>
      <c r="J60" s="15"/>
      <c r="K60" s="15"/>
      <c r="L60" s="15"/>
      <c r="M60" s="136"/>
      <c r="N60" s="15"/>
      <c r="O60" s="15"/>
      <c r="P60" s="15"/>
      <c r="Q60" s="15"/>
      <c r="R60" s="15"/>
      <c r="S60" s="137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37"/>
      <c r="AS60" s="137"/>
      <c r="AT60" s="137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</row>
    <row r="61" spans="2:110" ht="15.75" customHeight="1">
      <c r="B61" s="15"/>
      <c r="C61" s="14"/>
      <c r="D61" s="14"/>
      <c r="E61" s="14"/>
      <c r="F61" s="14"/>
      <c r="G61" s="14"/>
      <c r="H61" s="15"/>
      <c r="I61" s="15"/>
      <c r="J61" s="15"/>
      <c r="K61" s="15"/>
      <c r="L61" s="15"/>
      <c r="M61" s="136"/>
      <c r="N61" s="15"/>
      <c r="O61" s="15"/>
      <c r="P61" s="15"/>
      <c r="Q61" s="15"/>
      <c r="R61" s="15"/>
      <c r="S61" s="137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37"/>
      <c r="AS61" s="137"/>
      <c r="AT61" s="137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</row>
    <row r="62" spans="2:110" ht="15.75" customHeight="1">
      <c r="B62" s="15"/>
      <c r="C62" s="14"/>
      <c r="D62" s="14"/>
      <c r="E62" s="14"/>
      <c r="F62" s="14"/>
      <c r="G62" s="14"/>
      <c r="H62" s="15"/>
      <c r="I62" s="15"/>
      <c r="J62" s="15"/>
      <c r="K62" s="15"/>
      <c r="L62" s="15"/>
      <c r="M62" s="136"/>
      <c r="N62" s="15"/>
      <c r="O62" s="15"/>
      <c r="P62" s="15"/>
      <c r="Q62" s="15"/>
      <c r="R62" s="15"/>
      <c r="S62" s="137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37"/>
      <c r="AS62" s="137"/>
      <c r="AT62" s="137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</row>
    <row r="63" spans="2:110" ht="15.75" customHeight="1">
      <c r="B63" s="15"/>
      <c r="C63" s="14"/>
      <c r="D63" s="14"/>
      <c r="E63" s="14"/>
      <c r="F63" s="14"/>
      <c r="G63" s="14"/>
      <c r="H63" s="15"/>
      <c r="I63" s="15"/>
      <c r="J63" s="15"/>
      <c r="K63" s="15"/>
      <c r="L63" s="15"/>
      <c r="M63" s="136"/>
      <c r="N63" s="15"/>
      <c r="O63" s="15"/>
      <c r="P63" s="15"/>
      <c r="Q63" s="15"/>
      <c r="R63" s="15"/>
      <c r="S63" s="137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37"/>
      <c r="AS63" s="137"/>
      <c r="AT63" s="137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</row>
    <row r="64" spans="2:110" ht="15.75" customHeight="1">
      <c r="B64" s="15"/>
      <c r="C64" s="14"/>
      <c r="D64" s="14"/>
      <c r="E64" s="14"/>
      <c r="F64" s="14"/>
      <c r="G64" s="14"/>
      <c r="H64" s="15"/>
      <c r="I64" s="15"/>
      <c r="J64" s="15"/>
      <c r="K64" s="15"/>
      <c r="L64" s="15"/>
      <c r="M64" s="136"/>
      <c r="N64" s="15"/>
      <c r="O64" s="15"/>
      <c r="P64" s="15"/>
      <c r="Q64" s="15"/>
      <c r="R64" s="15"/>
      <c r="S64" s="137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37"/>
      <c r="AS64" s="137"/>
      <c r="AT64" s="137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</row>
    <row r="65" spans="2:110" ht="15.75" customHeight="1">
      <c r="B65" s="15"/>
      <c r="C65" s="14"/>
      <c r="D65" s="14"/>
      <c r="E65" s="14"/>
      <c r="F65" s="14"/>
      <c r="G65" s="14"/>
      <c r="H65" s="15"/>
      <c r="I65" s="15"/>
      <c r="J65" s="15"/>
      <c r="K65" s="15"/>
      <c r="L65" s="15"/>
      <c r="M65" s="136"/>
      <c r="N65" s="15"/>
      <c r="O65" s="15"/>
      <c r="P65" s="15"/>
      <c r="Q65" s="15"/>
      <c r="R65" s="15"/>
      <c r="S65" s="137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37"/>
      <c r="AS65" s="137"/>
      <c r="AT65" s="137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</row>
    <row r="66" spans="2:110" ht="15.75" customHeight="1">
      <c r="B66" s="15"/>
      <c r="C66" s="14"/>
      <c r="D66" s="14"/>
      <c r="E66" s="14"/>
      <c r="F66" s="14"/>
      <c r="G66" s="14"/>
      <c r="H66" s="15"/>
      <c r="I66" s="15"/>
      <c r="J66" s="15"/>
      <c r="K66" s="15"/>
      <c r="L66" s="15"/>
      <c r="M66" s="136"/>
      <c r="N66" s="15"/>
      <c r="O66" s="15"/>
      <c r="P66" s="15"/>
      <c r="Q66" s="15"/>
      <c r="R66" s="15"/>
      <c r="S66" s="137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37"/>
      <c r="AS66" s="137"/>
      <c r="AT66" s="137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</row>
    <row r="67" spans="2:110" ht="15.75" customHeight="1">
      <c r="B67" s="15"/>
      <c r="C67" s="14"/>
      <c r="D67" s="14"/>
      <c r="E67" s="14"/>
      <c r="F67" s="14"/>
      <c r="G67" s="14"/>
      <c r="H67" s="15"/>
      <c r="I67" s="15"/>
      <c r="J67" s="15"/>
      <c r="K67" s="15"/>
      <c r="L67" s="15"/>
      <c r="M67" s="136"/>
      <c r="N67" s="15"/>
      <c r="O67" s="15"/>
      <c r="P67" s="15"/>
      <c r="Q67" s="15"/>
      <c r="R67" s="15"/>
      <c r="S67" s="137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37"/>
      <c r="AS67" s="137"/>
      <c r="AT67" s="137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</row>
    <row r="68" spans="2:110" ht="15.75" customHeight="1">
      <c r="B68" s="15"/>
      <c r="C68" s="14"/>
      <c r="D68" s="14"/>
      <c r="E68" s="14"/>
      <c r="F68" s="14"/>
      <c r="G68" s="14"/>
      <c r="H68" s="15"/>
      <c r="I68" s="15"/>
      <c r="J68" s="15"/>
      <c r="K68" s="15"/>
      <c r="L68" s="15"/>
      <c r="M68" s="136"/>
      <c r="N68" s="15"/>
      <c r="O68" s="15"/>
      <c r="P68" s="15"/>
      <c r="Q68" s="15"/>
      <c r="R68" s="15"/>
      <c r="S68" s="137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37"/>
      <c r="AS68" s="137"/>
      <c r="AT68" s="137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</row>
    <row r="69" spans="2:110" ht="15.75" customHeight="1">
      <c r="B69" s="15"/>
      <c r="C69" s="14"/>
      <c r="D69" s="14"/>
      <c r="E69" s="14"/>
      <c r="F69" s="14"/>
      <c r="G69" s="14"/>
      <c r="H69" s="15"/>
      <c r="I69" s="15"/>
      <c r="J69" s="15"/>
      <c r="K69" s="15"/>
      <c r="L69" s="15"/>
      <c r="M69" s="136"/>
      <c r="N69" s="15"/>
      <c r="O69" s="15"/>
      <c r="P69" s="15"/>
      <c r="Q69" s="15"/>
      <c r="R69" s="15"/>
      <c r="S69" s="137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37"/>
      <c r="AS69" s="137"/>
      <c r="AT69" s="137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</row>
    <row r="70" spans="2:110" ht="15.75" customHeight="1">
      <c r="B70" s="15"/>
      <c r="C70" s="14"/>
      <c r="D70" s="14"/>
      <c r="E70" s="14"/>
      <c r="F70" s="14"/>
      <c r="G70" s="14"/>
      <c r="H70" s="15"/>
      <c r="I70" s="15"/>
      <c r="J70" s="15"/>
      <c r="K70" s="15"/>
      <c r="L70" s="15"/>
      <c r="M70" s="136"/>
      <c r="N70" s="15"/>
      <c r="O70" s="15"/>
      <c r="P70" s="15"/>
      <c r="Q70" s="15"/>
      <c r="R70" s="15"/>
      <c r="S70" s="137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37"/>
      <c r="AS70" s="137"/>
      <c r="AT70" s="137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</row>
    <row r="71" spans="2:110" ht="15.75" customHeight="1">
      <c r="B71" s="15"/>
      <c r="C71" s="14"/>
      <c r="D71" s="14"/>
      <c r="E71" s="14"/>
      <c r="F71" s="14"/>
      <c r="G71" s="14"/>
      <c r="H71" s="15"/>
      <c r="I71" s="15"/>
      <c r="J71" s="15"/>
      <c r="K71" s="15"/>
      <c r="L71" s="15"/>
      <c r="M71" s="136"/>
      <c r="N71" s="15"/>
      <c r="O71" s="15"/>
      <c r="P71" s="15"/>
      <c r="Q71" s="15"/>
      <c r="R71" s="15"/>
      <c r="S71" s="137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37"/>
      <c r="AS71" s="137"/>
      <c r="AT71" s="137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</row>
    <row r="72" spans="2:110" ht="15.75" customHeight="1">
      <c r="B72" s="15"/>
      <c r="C72" s="14"/>
      <c r="D72" s="14"/>
      <c r="E72" s="14"/>
      <c r="F72" s="14"/>
      <c r="G72" s="14"/>
      <c r="H72" s="15"/>
      <c r="I72" s="15"/>
      <c r="J72" s="15"/>
      <c r="K72" s="15"/>
      <c r="L72" s="15"/>
      <c r="M72" s="136"/>
      <c r="N72" s="15"/>
      <c r="O72" s="15"/>
      <c r="P72" s="15"/>
      <c r="Q72" s="15"/>
      <c r="R72" s="15"/>
      <c r="S72" s="137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37"/>
      <c r="AS72" s="137"/>
      <c r="AT72" s="137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</row>
    <row r="73" spans="2:110" ht="15.75" customHeight="1">
      <c r="B73" s="15"/>
      <c r="C73" s="14"/>
      <c r="D73" s="14"/>
      <c r="E73" s="14"/>
      <c r="F73" s="14"/>
      <c r="G73" s="14"/>
      <c r="H73" s="15"/>
      <c r="I73" s="15"/>
      <c r="J73" s="15"/>
      <c r="K73" s="15"/>
      <c r="L73" s="15"/>
      <c r="M73" s="136"/>
      <c r="N73" s="15"/>
      <c r="O73" s="15"/>
      <c r="P73" s="15"/>
      <c r="Q73" s="15"/>
      <c r="R73" s="15"/>
      <c r="S73" s="137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37"/>
      <c r="AS73" s="137"/>
      <c r="AT73" s="137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</row>
    <row r="74" spans="2:110" ht="15.75" customHeight="1">
      <c r="B74" s="15"/>
      <c r="C74" s="14"/>
      <c r="D74" s="14"/>
      <c r="E74" s="14"/>
      <c r="F74" s="14"/>
      <c r="G74" s="14"/>
      <c r="H74" s="15"/>
      <c r="I74" s="15"/>
      <c r="J74" s="15"/>
      <c r="K74" s="15"/>
      <c r="L74" s="15"/>
      <c r="M74" s="136"/>
      <c r="N74" s="15"/>
      <c r="O74" s="15"/>
      <c r="P74" s="15"/>
      <c r="Q74" s="15"/>
      <c r="R74" s="15"/>
      <c r="S74" s="137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37"/>
      <c r="AS74" s="137"/>
      <c r="AT74" s="137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</row>
    <row r="75" spans="2:110" ht="15.75" customHeight="1">
      <c r="B75" s="15"/>
      <c r="C75" s="14"/>
      <c r="D75" s="14"/>
      <c r="E75" s="14"/>
      <c r="F75" s="14"/>
      <c r="G75" s="14"/>
      <c r="H75" s="15"/>
      <c r="I75" s="15"/>
      <c r="J75" s="15"/>
      <c r="K75" s="15"/>
      <c r="L75" s="15"/>
      <c r="M75" s="136"/>
      <c r="N75" s="15"/>
      <c r="O75" s="15"/>
      <c r="P75" s="15"/>
      <c r="Q75" s="15"/>
      <c r="R75" s="15"/>
      <c r="S75" s="137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37"/>
      <c r="AS75" s="137"/>
      <c r="AT75" s="137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</row>
    <row r="76" spans="2:110" ht="15.75" customHeight="1">
      <c r="B76" s="15"/>
      <c r="C76" s="14"/>
      <c r="D76" s="14"/>
      <c r="E76" s="14"/>
      <c r="F76" s="14"/>
      <c r="G76" s="14"/>
      <c r="H76" s="15"/>
      <c r="I76" s="15"/>
      <c r="J76" s="15"/>
      <c r="K76" s="15"/>
      <c r="L76" s="15"/>
      <c r="M76" s="136"/>
      <c r="N76" s="15"/>
      <c r="O76" s="15"/>
      <c r="P76" s="15"/>
      <c r="Q76" s="15"/>
      <c r="R76" s="15"/>
      <c r="S76" s="137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37"/>
      <c r="AS76" s="137"/>
      <c r="AT76" s="137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</row>
    <row r="77" spans="2:110" ht="15.75" customHeight="1">
      <c r="B77" s="15"/>
      <c r="C77" s="14"/>
      <c r="D77" s="14"/>
      <c r="E77" s="14"/>
      <c r="F77" s="14"/>
      <c r="G77" s="14"/>
      <c r="H77" s="15"/>
      <c r="I77" s="15"/>
      <c r="J77" s="15"/>
      <c r="K77" s="15"/>
      <c r="L77" s="15"/>
      <c r="M77" s="136"/>
      <c r="N77" s="15"/>
      <c r="O77" s="15"/>
      <c r="P77" s="15"/>
      <c r="Q77" s="15"/>
      <c r="R77" s="15"/>
      <c r="S77" s="137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37"/>
      <c r="AS77" s="137"/>
      <c r="AT77" s="137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</row>
    <row r="78" spans="2:110" ht="15.75" customHeight="1">
      <c r="B78" s="15"/>
      <c r="C78" s="14"/>
      <c r="D78" s="14"/>
      <c r="E78" s="14"/>
      <c r="F78" s="14"/>
      <c r="G78" s="14"/>
      <c r="H78" s="15"/>
      <c r="I78" s="15"/>
      <c r="J78" s="15"/>
      <c r="K78" s="15"/>
      <c r="L78" s="15"/>
      <c r="M78" s="136"/>
      <c r="N78" s="15"/>
      <c r="O78" s="15"/>
      <c r="P78" s="15"/>
      <c r="Q78" s="15"/>
      <c r="R78" s="15"/>
      <c r="S78" s="137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37"/>
      <c r="AS78" s="137"/>
      <c r="AT78" s="137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</row>
    <row r="79" spans="2:110" ht="15.75" customHeight="1">
      <c r="B79" s="15"/>
      <c r="C79" s="14"/>
      <c r="D79" s="14"/>
      <c r="E79" s="14"/>
      <c r="F79" s="14"/>
      <c r="G79" s="14"/>
      <c r="H79" s="15"/>
      <c r="I79" s="15"/>
      <c r="J79" s="15"/>
      <c r="K79" s="15"/>
      <c r="L79" s="15"/>
      <c r="M79" s="136"/>
      <c r="N79" s="15"/>
      <c r="O79" s="15"/>
      <c r="P79" s="15"/>
      <c r="Q79" s="15"/>
      <c r="R79" s="15"/>
      <c r="S79" s="137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37"/>
      <c r="AS79" s="137"/>
      <c r="AT79" s="137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</row>
    <row r="80" spans="2:110" ht="15.75" customHeight="1">
      <c r="B80" s="15"/>
      <c r="C80" s="14"/>
      <c r="D80" s="14"/>
      <c r="E80" s="14"/>
      <c r="F80" s="14"/>
      <c r="G80" s="14"/>
      <c r="H80" s="15"/>
      <c r="I80" s="15"/>
      <c r="J80" s="15"/>
      <c r="K80" s="15"/>
      <c r="L80" s="15"/>
      <c r="M80" s="136"/>
      <c r="N80" s="15"/>
      <c r="O80" s="15"/>
      <c r="P80" s="15"/>
      <c r="Q80" s="15"/>
      <c r="R80" s="15"/>
      <c r="S80" s="137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37"/>
      <c r="AS80" s="137"/>
      <c r="AT80" s="137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</row>
    <row r="81" spans="2:110" ht="15.75" customHeight="1">
      <c r="B81" s="15"/>
      <c r="C81" s="14"/>
      <c r="D81" s="14"/>
      <c r="E81" s="14"/>
      <c r="F81" s="14"/>
      <c r="G81" s="14"/>
      <c r="H81" s="15"/>
      <c r="I81" s="15"/>
      <c r="J81" s="15"/>
      <c r="K81" s="15"/>
      <c r="L81" s="15"/>
      <c r="M81" s="136"/>
      <c r="N81" s="15"/>
      <c r="O81" s="15"/>
      <c r="P81" s="15"/>
      <c r="Q81" s="15"/>
      <c r="R81" s="15"/>
      <c r="S81" s="137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37"/>
      <c r="AS81" s="137"/>
      <c r="AT81" s="137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</row>
    <row r="82" spans="2:110" ht="15.75" customHeight="1">
      <c r="B82" s="15"/>
      <c r="C82" s="14"/>
      <c r="D82" s="14"/>
      <c r="E82" s="14"/>
      <c r="F82" s="14"/>
      <c r="G82" s="14"/>
      <c r="H82" s="15"/>
      <c r="I82" s="15"/>
      <c r="J82" s="15"/>
      <c r="K82" s="15"/>
      <c r="L82" s="15"/>
      <c r="M82" s="136"/>
      <c r="N82" s="15"/>
      <c r="O82" s="15"/>
      <c r="P82" s="15"/>
      <c r="Q82" s="15"/>
      <c r="R82" s="15"/>
      <c r="S82" s="137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37"/>
      <c r="AS82" s="137"/>
      <c r="AT82" s="137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</row>
    <row r="83" spans="2:110" ht="15.75" customHeight="1">
      <c r="B83" s="15"/>
      <c r="C83" s="14"/>
      <c r="D83" s="14"/>
      <c r="E83" s="14"/>
      <c r="F83" s="14"/>
      <c r="G83" s="14"/>
      <c r="H83" s="15"/>
      <c r="I83" s="15"/>
      <c r="J83" s="15"/>
      <c r="K83" s="15"/>
      <c r="L83" s="15"/>
      <c r="M83" s="136"/>
      <c r="N83" s="15"/>
      <c r="O83" s="15"/>
      <c r="P83" s="15"/>
      <c r="Q83" s="15"/>
      <c r="R83" s="15"/>
      <c r="S83" s="137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37"/>
      <c r="AS83" s="137"/>
      <c r="AT83" s="137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</row>
    <row r="84" spans="2:110" ht="15.75" customHeight="1">
      <c r="B84" s="15"/>
      <c r="C84" s="14"/>
      <c r="D84" s="14"/>
      <c r="E84" s="14"/>
      <c r="F84" s="14"/>
      <c r="G84" s="14"/>
      <c r="H84" s="15"/>
      <c r="I84" s="15"/>
      <c r="J84" s="15"/>
      <c r="K84" s="15"/>
      <c r="L84" s="15"/>
      <c r="M84" s="136"/>
      <c r="N84" s="15"/>
      <c r="O84" s="15"/>
      <c r="P84" s="15"/>
      <c r="Q84" s="15"/>
      <c r="R84" s="15"/>
      <c r="S84" s="137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37"/>
      <c r="AS84" s="137"/>
      <c r="AT84" s="137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</row>
    <row r="85" spans="2:110" ht="15.75" customHeight="1">
      <c r="B85" s="15"/>
      <c r="C85" s="14"/>
      <c r="D85" s="14"/>
      <c r="E85" s="14"/>
      <c r="F85" s="14"/>
      <c r="G85" s="14"/>
      <c r="H85" s="15"/>
      <c r="I85" s="15"/>
      <c r="J85" s="15"/>
      <c r="K85" s="15"/>
      <c r="L85" s="15"/>
      <c r="M85" s="136"/>
      <c r="N85" s="15"/>
      <c r="O85" s="15"/>
      <c r="P85" s="15"/>
      <c r="Q85" s="15"/>
      <c r="R85" s="15"/>
      <c r="S85" s="137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37"/>
      <c r="AS85" s="137"/>
      <c r="AT85" s="137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</row>
    <row r="86" spans="2:110" ht="15.75" customHeight="1">
      <c r="B86" s="15"/>
      <c r="C86" s="14"/>
      <c r="D86" s="14"/>
      <c r="E86" s="14"/>
      <c r="F86" s="14"/>
      <c r="G86" s="14"/>
      <c r="H86" s="15"/>
      <c r="I86" s="15"/>
      <c r="J86" s="15"/>
      <c r="K86" s="15"/>
      <c r="L86" s="15"/>
      <c r="M86" s="136"/>
      <c r="N86" s="15"/>
      <c r="O86" s="15"/>
      <c r="P86" s="15"/>
      <c r="Q86" s="15"/>
      <c r="R86" s="15"/>
      <c r="S86" s="137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37"/>
      <c r="AS86" s="137"/>
      <c r="AT86" s="137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</row>
    <row r="87" spans="2:110" ht="15.75" customHeight="1">
      <c r="B87" s="15"/>
      <c r="C87" s="14"/>
      <c r="D87" s="14"/>
      <c r="E87" s="14"/>
      <c r="F87" s="14"/>
      <c r="G87" s="14"/>
      <c r="H87" s="15"/>
      <c r="I87" s="15"/>
      <c r="J87" s="15"/>
      <c r="K87" s="15"/>
      <c r="L87" s="15"/>
      <c r="M87" s="136"/>
      <c r="N87" s="15"/>
      <c r="O87" s="15"/>
      <c r="P87" s="15"/>
      <c r="Q87" s="15"/>
      <c r="R87" s="15"/>
      <c r="S87" s="137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37"/>
      <c r="AS87" s="137"/>
      <c r="AT87" s="137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</row>
    <row r="88" spans="2:110" ht="15.75" customHeight="1">
      <c r="B88" s="15"/>
      <c r="C88" s="14"/>
      <c r="D88" s="14"/>
      <c r="E88" s="14"/>
      <c r="F88" s="14"/>
      <c r="G88" s="14"/>
      <c r="H88" s="15"/>
      <c r="I88" s="15"/>
      <c r="J88" s="15"/>
      <c r="K88" s="15"/>
      <c r="L88" s="15"/>
      <c r="M88" s="136"/>
      <c r="N88" s="15"/>
      <c r="O88" s="15"/>
      <c r="P88" s="15"/>
      <c r="Q88" s="15"/>
      <c r="R88" s="15"/>
      <c r="S88" s="137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37"/>
      <c r="AS88" s="137"/>
      <c r="AT88" s="137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</row>
    <row r="89" spans="2:110" ht="15.75" customHeight="1">
      <c r="B89" s="15"/>
      <c r="C89" s="14"/>
      <c r="D89" s="14"/>
      <c r="E89" s="14"/>
      <c r="F89" s="14"/>
      <c r="G89" s="14"/>
      <c r="H89" s="15"/>
      <c r="I89" s="15"/>
      <c r="J89" s="15"/>
      <c r="K89" s="15"/>
      <c r="L89" s="15"/>
      <c r="M89" s="136"/>
      <c r="N89" s="15"/>
      <c r="O89" s="15"/>
      <c r="P89" s="15"/>
      <c r="Q89" s="15"/>
      <c r="R89" s="15"/>
      <c r="S89" s="137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37"/>
      <c r="AS89" s="137"/>
      <c r="AT89" s="137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</row>
    <row r="90" spans="2:110" ht="15.75" customHeight="1">
      <c r="B90" s="15"/>
      <c r="C90" s="14"/>
      <c r="D90" s="14"/>
      <c r="E90" s="14"/>
      <c r="F90" s="14"/>
      <c r="G90" s="14"/>
      <c r="H90" s="15"/>
      <c r="I90" s="15"/>
      <c r="J90" s="15"/>
      <c r="K90" s="15"/>
      <c r="L90" s="15"/>
      <c r="M90" s="136"/>
      <c r="N90" s="15"/>
      <c r="O90" s="15"/>
      <c r="P90" s="15"/>
      <c r="Q90" s="15"/>
      <c r="R90" s="15"/>
      <c r="S90" s="137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37"/>
      <c r="AS90" s="137"/>
      <c r="AT90" s="137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</row>
    <row r="91" spans="2:110" ht="15.75" customHeight="1">
      <c r="B91" s="15"/>
      <c r="C91" s="14"/>
      <c r="D91" s="14"/>
      <c r="E91" s="14"/>
      <c r="F91" s="14"/>
      <c r="G91" s="14"/>
      <c r="H91" s="15"/>
      <c r="I91" s="15"/>
      <c r="J91" s="15"/>
      <c r="K91" s="15"/>
      <c r="L91" s="15"/>
      <c r="M91" s="136"/>
      <c r="N91" s="15"/>
      <c r="O91" s="15"/>
      <c r="P91" s="15"/>
      <c r="Q91" s="15"/>
      <c r="R91" s="15"/>
      <c r="S91" s="137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37"/>
      <c r="AS91" s="137"/>
      <c r="AT91" s="137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</row>
    <row r="92" spans="2:110" ht="15.75" customHeight="1">
      <c r="B92" s="15"/>
      <c r="C92" s="14"/>
      <c r="D92" s="14"/>
      <c r="E92" s="14"/>
      <c r="F92" s="14"/>
      <c r="G92" s="14"/>
      <c r="H92" s="15"/>
      <c r="I92" s="15"/>
      <c r="J92" s="15"/>
      <c r="K92" s="15"/>
      <c r="L92" s="15"/>
      <c r="M92" s="136"/>
      <c r="N92" s="15"/>
      <c r="O92" s="15"/>
      <c r="P92" s="15"/>
      <c r="Q92" s="15"/>
      <c r="R92" s="15"/>
      <c r="S92" s="137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37"/>
      <c r="AS92" s="137"/>
      <c r="AT92" s="137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</row>
    <row r="93" spans="2:110" ht="15.75" customHeight="1">
      <c r="B93" s="15"/>
      <c r="C93" s="14"/>
      <c r="D93" s="14"/>
      <c r="E93" s="14"/>
      <c r="F93" s="14"/>
      <c r="G93" s="14"/>
      <c r="H93" s="15"/>
      <c r="I93" s="15"/>
      <c r="J93" s="15"/>
      <c r="K93" s="15"/>
      <c r="L93" s="15"/>
      <c r="M93" s="136"/>
      <c r="N93" s="15"/>
      <c r="O93" s="15"/>
      <c r="P93" s="15"/>
      <c r="Q93" s="15"/>
      <c r="R93" s="15"/>
      <c r="S93" s="137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37"/>
      <c r="AS93" s="137"/>
      <c r="AT93" s="137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</row>
    <row r="94" spans="2:110" ht="15.75" customHeight="1">
      <c r="B94" s="15"/>
      <c r="C94" s="14"/>
      <c r="D94" s="14"/>
      <c r="E94" s="14"/>
      <c r="F94" s="14"/>
      <c r="G94" s="14"/>
      <c r="H94" s="15"/>
      <c r="I94" s="15"/>
      <c r="J94" s="15"/>
      <c r="K94" s="15"/>
      <c r="L94" s="15"/>
      <c r="M94" s="136"/>
      <c r="N94" s="15"/>
      <c r="O94" s="15"/>
      <c r="P94" s="15"/>
      <c r="Q94" s="15"/>
      <c r="R94" s="15"/>
      <c r="S94" s="137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37"/>
      <c r="AS94" s="137"/>
      <c r="AT94" s="137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</row>
    <row r="95" spans="2:110" ht="15.75" customHeight="1">
      <c r="B95" s="15"/>
      <c r="C95" s="14"/>
      <c r="D95" s="14"/>
      <c r="E95" s="14"/>
      <c r="F95" s="14"/>
      <c r="G95" s="14"/>
      <c r="H95" s="15"/>
      <c r="I95" s="15"/>
      <c r="J95" s="15"/>
      <c r="K95" s="15"/>
      <c r="L95" s="15"/>
      <c r="M95" s="136"/>
      <c r="N95" s="15"/>
      <c r="O95" s="15"/>
      <c r="P95" s="15"/>
      <c r="Q95" s="15"/>
      <c r="R95" s="15"/>
      <c r="S95" s="137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37"/>
      <c r="AS95" s="137"/>
      <c r="AT95" s="137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</row>
    <row r="96" spans="2:110" ht="15.75" customHeight="1">
      <c r="B96" s="15"/>
      <c r="C96" s="14"/>
      <c r="D96" s="14"/>
      <c r="E96" s="14"/>
      <c r="F96" s="14"/>
      <c r="G96" s="14"/>
      <c r="H96" s="15"/>
      <c r="I96" s="15"/>
      <c r="J96" s="15"/>
      <c r="K96" s="15"/>
      <c r="L96" s="15"/>
      <c r="M96" s="136"/>
      <c r="N96" s="15"/>
      <c r="O96" s="15"/>
      <c r="P96" s="15"/>
      <c r="Q96" s="15"/>
      <c r="R96" s="15"/>
      <c r="S96" s="137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37"/>
      <c r="AS96" s="137"/>
      <c r="AT96" s="137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</row>
    <row r="97" spans="2:110" ht="15.75" customHeight="1">
      <c r="B97" s="15"/>
      <c r="C97" s="14"/>
      <c r="D97" s="14"/>
      <c r="E97" s="14"/>
      <c r="F97" s="14"/>
      <c r="G97" s="14"/>
      <c r="H97" s="15"/>
      <c r="I97" s="15"/>
      <c r="J97" s="15"/>
      <c r="K97" s="15"/>
      <c r="L97" s="15"/>
      <c r="M97" s="136"/>
      <c r="N97" s="15"/>
      <c r="O97" s="15"/>
      <c r="P97" s="15"/>
      <c r="Q97" s="15"/>
      <c r="R97" s="15"/>
      <c r="S97" s="137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37"/>
      <c r="AS97" s="137"/>
      <c r="AT97" s="137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</row>
    <row r="98" spans="2:110" ht="15.75" customHeight="1">
      <c r="B98" s="15"/>
      <c r="C98" s="14"/>
      <c r="D98" s="14"/>
      <c r="E98" s="14"/>
      <c r="F98" s="14"/>
      <c r="G98" s="14"/>
      <c r="H98" s="15"/>
      <c r="I98" s="15"/>
      <c r="J98" s="15"/>
      <c r="K98" s="15"/>
      <c r="L98" s="15"/>
      <c r="M98" s="136"/>
      <c r="N98" s="15"/>
      <c r="O98" s="15"/>
      <c r="P98" s="15"/>
      <c r="Q98" s="15"/>
      <c r="R98" s="15"/>
      <c r="S98" s="137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37"/>
      <c r="AS98" s="137"/>
      <c r="AT98" s="137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</row>
    <row r="99" spans="2:110" ht="15.75" customHeight="1">
      <c r="B99" s="15"/>
      <c r="C99" s="14"/>
      <c r="D99" s="14"/>
      <c r="E99" s="14"/>
      <c r="F99" s="14"/>
      <c r="G99" s="14"/>
      <c r="H99" s="15"/>
      <c r="I99" s="15"/>
      <c r="J99" s="15"/>
      <c r="K99" s="15"/>
      <c r="L99" s="15"/>
      <c r="M99" s="136"/>
      <c r="N99" s="15"/>
      <c r="O99" s="15"/>
      <c r="P99" s="15"/>
      <c r="Q99" s="15"/>
      <c r="R99" s="15"/>
      <c r="S99" s="137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37"/>
      <c r="AS99" s="137"/>
      <c r="AT99" s="137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</row>
    <row r="100" spans="2:110" ht="15.75" customHeight="1">
      <c r="B100" s="15"/>
      <c r="C100" s="14"/>
      <c r="D100" s="14"/>
      <c r="E100" s="14"/>
      <c r="F100" s="14"/>
      <c r="G100" s="14"/>
      <c r="H100" s="15"/>
      <c r="I100" s="15"/>
      <c r="J100" s="15"/>
      <c r="K100" s="15"/>
      <c r="L100" s="15"/>
      <c r="M100" s="136"/>
      <c r="N100" s="15"/>
      <c r="O100" s="15"/>
      <c r="P100" s="15"/>
      <c r="Q100" s="15"/>
      <c r="R100" s="15"/>
      <c r="S100" s="137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37"/>
      <c r="AS100" s="137"/>
      <c r="AT100" s="137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</row>
    <row r="101" spans="2:110" ht="15.75" customHeight="1">
      <c r="B101" s="15"/>
      <c r="C101" s="14"/>
      <c r="D101" s="14"/>
      <c r="E101" s="14"/>
      <c r="F101" s="14"/>
      <c r="G101" s="14"/>
      <c r="H101" s="15"/>
      <c r="I101" s="15"/>
      <c r="J101" s="15"/>
      <c r="K101" s="15"/>
      <c r="L101" s="15"/>
      <c r="M101" s="136"/>
      <c r="N101" s="15"/>
      <c r="O101" s="15"/>
      <c r="P101" s="15"/>
      <c r="Q101" s="15"/>
      <c r="R101" s="15"/>
      <c r="S101" s="137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37"/>
      <c r="AS101" s="137"/>
      <c r="AT101" s="137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</row>
    <row r="102" spans="2:110" ht="15.75" customHeight="1">
      <c r="B102" s="15"/>
      <c r="C102" s="14"/>
      <c r="D102" s="14"/>
      <c r="E102" s="14"/>
      <c r="F102" s="14"/>
      <c r="G102" s="14"/>
      <c r="H102" s="15"/>
      <c r="I102" s="15"/>
      <c r="J102" s="15"/>
      <c r="K102" s="15"/>
      <c r="L102" s="15"/>
      <c r="M102" s="136"/>
      <c r="N102" s="15"/>
      <c r="O102" s="15"/>
      <c r="P102" s="15"/>
      <c r="Q102" s="15"/>
      <c r="R102" s="15"/>
      <c r="S102" s="137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37"/>
      <c r="AS102" s="137"/>
      <c r="AT102" s="137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</row>
    <row r="103" spans="2:110" ht="15.75" customHeight="1">
      <c r="B103" s="15"/>
      <c r="C103" s="14"/>
      <c r="D103" s="14"/>
      <c r="E103" s="14"/>
      <c r="F103" s="14"/>
      <c r="G103" s="14"/>
      <c r="H103" s="15"/>
      <c r="I103" s="15"/>
      <c r="J103" s="15"/>
      <c r="K103" s="15"/>
      <c r="L103" s="15"/>
      <c r="M103" s="136"/>
      <c r="N103" s="15"/>
      <c r="O103" s="15"/>
      <c r="P103" s="15"/>
      <c r="Q103" s="15"/>
      <c r="R103" s="15"/>
      <c r="S103" s="137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37"/>
      <c r="AS103" s="137"/>
      <c r="AT103" s="137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</row>
    <row r="104" spans="2:110" ht="15.75" customHeight="1">
      <c r="B104" s="15"/>
      <c r="C104" s="14"/>
      <c r="D104" s="14"/>
      <c r="E104" s="14"/>
      <c r="F104" s="14"/>
      <c r="G104" s="14"/>
      <c r="H104" s="15"/>
      <c r="I104" s="15"/>
      <c r="J104" s="15"/>
      <c r="K104" s="15"/>
      <c r="L104" s="15"/>
      <c r="M104" s="136"/>
      <c r="N104" s="15"/>
      <c r="O104" s="15"/>
      <c r="P104" s="15"/>
      <c r="Q104" s="15"/>
      <c r="R104" s="15"/>
      <c r="S104" s="137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37"/>
      <c r="AS104" s="137"/>
      <c r="AT104" s="137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</row>
    <row r="105" spans="2:110" ht="15.75" customHeight="1">
      <c r="B105" s="15"/>
      <c r="C105" s="14"/>
      <c r="D105" s="14"/>
      <c r="E105" s="14"/>
      <c r="F105" s="14"/>
      <c r="G105" s="14"/>
      <c r="H105" s="15"/>
      <c r="I105" s="15"/>
      <c r="J105" s="15"/>
      <c r="K105" s="15"/>
      <c r="L105" s="15"/>
      <c r="M105" s="136"/>
      <c r="N105" s="15"/>
      <c r="O105" s="15"/>
      <c r="P105" s="15"/>
      <c r="Q105" s="15"/>
      <c r="R105" s="15"/>
      <c r="S105" s="137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37"/>
      <c r="AS105" s="137"/>
      <c r="AT105" s="137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</row>
    <row r="106" spans="2:110" ht="15.75" customHeight="1">
      <c r="B106" s="15"/>
      <c r="C106" s="14"/>
      <c r="D106" s="14"/>
      <c r="E106" s="14"/>
      <c r="F106" s="14"/>
      <c r="G106" s="14"/>
      <c r="H106" s="15"/>
      <c r="I106" s="15"/>
      <c r="J106" s="15"/>
      <c r="K106" s="15"/>
      <c r="L106" s="15"/>
      <c r="M106" s="136"/>
      <c r="N106" s="15"/>
      <c r="O106" s="15"/>
      <c r="P106" s="15"/>
      <c r="Q106" s="15"/>
      <c r="R106" s="15"/>
      <c r="S106" s="137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37"/>
      <c r="AS106" s="137"/>
      <c r="AT106" s="137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</row>
    <row r="107" spans="2:110" ht="15.75" customHeight="1">
      <c r="B107" s="15"/>
      <c r="C107" s="14"/>
      <c r="D107" s="14"/>
      <c r="E107" s="14"/>
      <c r="F107" s="14"/>
      <c r="G107" s="14"/>
      <c r="H107" s="15"/>
      <c r="I107" s="15"/>
      <c r="J107" s="15"/>
      <c r="K107" s="15"/>
      <c r="L107" s="15"/>
      <c r="M107" s="136"/>
      <c r="N107" s="15"/>
      <c r="O107" s="15"/>
      <c r="P107" s="15"/>
      <c r="Q107" s="15"/>
      <c r="R107" s="15"/>
      <c r="S107" s="137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37"/>
      <c r="AS107" s="137"/>
      <c r="AT107" s="137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</row>
    <row r="108" spans="2:110" ht="15.75" customHeight="1">
      <c r="B108" s="15"/>
      <c r="C108" s="14"/>
      <c r="D108" s="14"/>
      <c r="E108" s="14"/>
      <c r="F108" s="14"/>
      <c r="G108" s="14"/>
      <c r="H108" s="15"/>
      <c r="I108" s="15"/>
      <c r="J108" s="15"/>
      <c r="K108" s="15"/>
      <c r="L108" s="15"/>
      <c r="M108" s="136"/>
      <c r="N108" s="15"/>
      <c r="O108" s="15"/>
      <c r="P108" s="15"/>
      <c r="Q108" s="15"/>
      <c r="R108" s="15"/>
      <c r="S108" s="137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37"/>
      <c r="AS108" s="137"/>
      <c r="AT108" s="137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</row>
    <row r="109" spans="2:110" ht="15.75" customHeight="1">
      <c r="B109" s="15"/>
      <c r="C109" s="14"/>
      <c r="D109" s="14"/>
      <c r="E109" s="14"/>
      <c r="F109" s="14"/>
      <c r="G109" s="14"/>
      <c r="H109" s="15"/>
      <c r="I109" s="15"/>
      <c r="J109" s="15"/>
      <c r="K109" s="15"/>
      <c r="L109" s="15"/>
      <c r="M109" s="136"/>
      <c r="N109" s="15"/>
      <c r="O109" s="15"/>
      <c r="P109" s="15"/>
      <c r="Q109" s="15"/>
      <c r="R109" s="15"/>
      <c r="S109" s="137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37"/>
      <c r="AS109" s="137"/>
      <c r="AT109" s="137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</row>
    <row r="110" spans="2:110" ht="15.75" customHeight="1">
      <c r="B110" s="15"/>
      <c r="C110" s="14"/>
      <c r="D110" s="14"/>
      <c r="E110" s="14"/>
      <c r="F110" s="14"/>
      <c r="G110" s="14"/>
      <c r="H110" s="15"/>
      <c r="I110" s="15"/>
      <c r="J110" s="15"/>
      <c r="K110" s="15"/>
      <c r="L110" s="15"/>
      <c r="M110" s="136"/>
      <c r="N110" s="15"/>
      <c r="O110" s="15"/>
      <c r="P110" s="15"/>
      <c r="Q110" s="15"/>
      <c r="R110" s="15"/>
      <c r="S110" s="137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37"/>
      <c r="AS110" s="137"/>
      <c r="AT110" s="137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</row>
    <row r="111" spans="2:110" ht="15.75" customHeight="1">
      <c r="B111" s="15"/>
      <c r="C111" s="14"/>
      <c r="D111" s="14"/>
      <c r="E111" s="14"/>
      <c r="F111" s="14"/>
      <c r="G111" s="14"/>
      <c r="H111" s="15"/>
      <c r="I111" s="15"/>
      <c r="J111" s="15"/>
      <c r="K111" s="15"/>
      <c r="L111" s="15"/>
      <c r="M111" s="136"/>
      <c r="N111" s="15"/>
      <c r="O111" s="15"/>
      <c r="P111" s="15"/>
      <c r="Q111" s="15"/>
      <c r="R111" s="15"/>
      <c r="S111" s="137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37"/>
      <c r="AS111" s="137"/>
      <c r="AT111" s="137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</row>
    <row r="112" spans="2:110" ht="15.75" customHeight="1">
      <c r="B112" s="15"/>
      <c r="C112" s="14"/>
      <c r="D112" s="14"/>
      <c r="E112" s="14"/>
      <c r="F112" s="14"/>
      <c r="G112" s="14"/>
      <c r="H112" s="15"/>
      <c r="I112" s="15"/>
      <c r="J112" s="15"/>
      <c r="K112" s="15"/>
      <c r="L112" s="15"/>
      <c r="M112" s="136"/>
      <c r="N112" s="15"/>
      <c r="O112" s="15"/>
      <c r="P112" s="15"/>
      <c r="Q112" s="15"/>
      <c r="R112" s="15"/>
      <c r="S112" s="137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37"/>
      <c r="AS112" s="137"/>
      <c r="AT112" s="137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</row>
    <row r="113" spans="2:110" ht="15.75" customHeight="1">
      <c r="B113" s="15"/>
      <c r="C113" s="14"/>
      <c r="D113" s="14"/>
      <c r="E113" s="14"/>
      <c r="F113" s="14"/>
      <c r="G113" s="14"/>
      <c r="H113" s="15"/>
      <c r="I113" s="15"/>
      <c r="J113" s="15"/>
      <c r="K113" s="15"/>
      <c r="L113" s="15"/>
      <c r="M113" s="136"/>
      <c r="N113" s="15"/>
      <c r="O113" s="15"/>
      <c r="P113" s="15"/>
      <c r="Q113" s="15"/>
      <c r="R113" s="15"/>
      <c r="S113" s="137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37"/>
      <c r="AS113" s="137"/>
      <c r="AT113" s="137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</row>
    <row r="114" spans="2:110" ht="15.75" customHeight="1">
      <c r="B114" s="15"/>
      <c r="C114" s="14"/>
      <c r="D114" s="14"/>
      <c r="E114" s="14"/>
      <c r="F114" s="14"/>
      <c r="G114" s="14"/>
      <c r="H114" s="15"/>
      <c r="I114" s="15"/>
      <c r="J114" s="15"/>
      <c r="K114" s="15"/>
      <c r="L114" s="15"/>
      <c r="M114" s="136"/>
      <c r="N114" s="15"/>
      <c r="O114" s="15"/>
      <c r="P114" s="15"/>
      <c r="Q114" s="15"/>
      <c r="R114" s="15"/>
      <c r="S114" s="137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37"/>
      <c r="AS114" s="137"/>
      <c r="AT114" s="137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</row>
    <row r="115" spans="2:110" ht="15.75" customHeight="1">
      <c r="B115" s="15"/>
      <c r="C115" s="14"/>
      <c r="D115" s="14"/>
      <c r="E115" s="14"/>
      <c r="F115" s="14"/>
      <c r="G115" s="14"/>
      <c r="H115" s="15"/>
      <c r="I115" s="15"/>
      <c r="J115" s="15"/>
      <c r="K115" s="15"/>
      <c r="L115" s="15"/>
      <c r="M115" s="136"/>
      <c r="N115" s="15"/>
      <c r="O115" s="15"/>
      <c r="P115" s="15"/>
      <c r="Q115" s="15"/>
      <c r="R115" s="15"/>
      <c r="S115" s="137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37"/>
      <c r="AS115" s="137"/>
      <c r="AT115" s="137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</row>
    <row r="116" spans="2:110" ht="15.75" customHeight="1">
      <c r="B116" s="15"/>
      <c r="C116" s="14"/>
      <c r="D116" s="14"/>
      <c r="E116" s="14"/>
      <c r="F116" s="14"/>
      <c r="G116" s="14"/>
      <c r="H116" s="15"/>
      <c r="I116" s="15"/>
      <c r="J116" s="15"/>
      <c r="K116" s="15"/>
      <c r="L116" s="15"/>
      <c r="M116" s="136"/>
      <c r="N116" s="15"/>
      <c r="O116" s="15"/>
      <c r="P116" s="15"/>
      <c r="Q116" s="15"/>
      <c r="R116" s="15"/>
      <c r="S116" s="137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37"/>
      <c r="AS116" s="137"/>
      <c r="AT116" s="137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</row>
    <row r="117" spans="2:110" ht="15.75" customHeight="1">
      <c r="B117" s="15"/>
      <c r="C117" s="14"/>
      <c r="D117" s="14"/>
      <c r="E117" s="14"/>
      <c r="F117" s="14"/>
      <c r="G117" s="14"/>
      <c r="H117" s="15"/>
      <c r="I117" s="15"/>
      <c r="J117" s="15"/>
      <c r="K117" s="15"/>
      <c r="L117" s="15"/>
      <c r="M117" s="136"/>
      <c r="N117" s="15"/>
      <c r="O117" s="15"/>
      <c r="P117" s="15"/>
      <c r="Q117" s="15"/>
      <c r="R117" s="15"/>
      <c r="S117" s="137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37"/>
      <c r="AS117" s="137"/>
      <c r="AT117" s="137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</row>
    <row r="118" spans="2:110" ht="15.75" customHeight="1">
      <c r="B118" s="15"/>
      <c r="C118" s="14"/>
      <c r="D118" s="14"/>
      <c r="E118" s="14"/>
      <c r="F118" s="14"/>
      <c r="G118" s="14"/>
      <c r="H118" s="15"/>
      <c r="I118" s="15"/>
      <c r="J118" s="15"/>
      <c r="K118" s="15"/>
      <c r="L118" s="15"/>
      <c r="M118" s="136"/>
      <c r="N118" s="15"/>
      <c r="O118" s="15"/>
      <c r="P118" s="15"/>
      <c r="Q118" s="15"/>
      <c r="R118" s="15"/>
      <c r="S118" s="137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37"/>
      <c r="AS118" s="137"/>
      <c r="AT118" s="137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</row>
    <row r="119" spans="2:110" ht="15.75" customHeight="1">
      <c r="B119" s="15"/>
      <c r="C119" s="14"/>
      <c r="D119" s="14"/>
      <c r="E119" s="14"/>
      <c r="F119" s="14"/>
      <c r="G119" s="14"/>
      <c r="H119" s="15"/>
      <c r="I119" s="15"/>
      <c r="J119" s="15"/>
      <c r="K119" s="15"/>
      <c r="L119" s="15"/>
      <c r="M119" s="136"/>
      <c r="N119" s="15"/>
      <c r="O119" s="15"/>
      <c r="P119" s="15"/>
      <c r="Q119" s="15"/>
      <c r="R119" s="15"/>
      <c r="S119" s="137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37"/>
      <c r="AS119" s="137"/>
      <c r="AT119" s="137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</row>
    <row r="120" spans="2:110" ht="15.75" customHeight="1">
      <c r="B120" s="15"/>
      <c r="C120" s="14"/>
      <c r="D120" s="14"/>
      <c r="E120" s="14"/>
      <c r="F120" s="14"/>
      <c r="G120" s="14"/>
      <c r="H120" s="15"/>
      <c r="I120" s="15"/>
      <c r="J120" s="15"/>
      <c r="K120" s="15"/>
      <c r="L120" s="15"/>
      <c r="M120" s="136"/>
      <c r="N120" s="15"/>
      <c r="O120" s="15"/>
      <c r="P120" s="15"/>
      <c r="Q120" s="15"/>
      <c r="R120" s="15"/>
      <c r="S120" s="137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37"/>
      <c r="AS120" s="137"/>
      <c r="AT120" s="137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</row>
    <row r="121" spans="2:110" ht="15.75" customHeight="1">
      <c r="B121" s="15"/>
      <c r="C121" s="14"/>
      <c r="D121" s="14"/>
      <c r="E121" s="14"/>
      <c r="F121" s="14"/>
      <c r="G121" s="14"/>
      <c r="H121" s="15"/>
      <c r="I121" s="15"/>
      <c r="J121" s="15"/>
      <c r="K121" s="15"/>
      <c r="L121" s="15"/>
      <c r="M121" s="136"/>
      <c r="N121" s="15"/>
      <c r="O121" s="15"/>
      <c r="P121" s="15"/>
      <c r="Q121" s="15"/>
      <c r="R121" s="15"/>
      <c r="S121" s="137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37"/>
      <c r="AS121" s="137"/>
      <c r="AT121" s="137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</row>
    <row r="122" spans="2:110" ht="15.75" customHeight="1">
      <c r="B122" s="15"/>
      <c r="C122" s="14"/>
      <c r="D122" s="14"/>
      <c r="E122" s="14"/>
      <c r="F122" s="14"/>
      <c r="G122" s="14"/>
      <c r="H122" s="15"/>
      <c r="I122" s="15"/>
      <c r="J122" s="15"/>
      <c r="K122" s="15"/>
      <c r="L122" s="15"/>
      <c r="M122" s="136"/>
      <c r="N122" s="15"/>
      <c r="O122" s="15"/>
      <c r="P122" s="15"/>
      <c r="Q122" s="15"/>
      <c r="R122" s="15"/>
      <c r="S122" s="137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37"/>
      <c r="AS122" s="137"/>
      <c r="AT122" s="137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</row>
    <row r="123" spans="2:110" ht="15.75" customHeight="1">
      <c r="B123" s="15"/>
      <c r="C123" s="14"/>
      <c r="D123" s="14"/>
      <c r="E123" s="14"/>
      <c r="F123" s="14"/>
      <c r="G123" s="14"/>
      <c r="H123" s="15"/>
      <c r="I123" s="15"/>
      <c r="J123" s="15"/>
      <c r="K123" s="15"/>
      <c r="L123" s="15"/>
      <c r="M123" s="136"/>
      <c r="N123" s="15"/>
      <c r="O123" s="15"/>
      <c r="P123" s="15"/>
      <c r="Q123" s="15"/>
      <c r="R123" s="15"/>
      <c r="S123" s="137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37"/>
      <c r="AS123" s="137"/>
      <c r="AT123" s="137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</row>
    <row r="124" spans="2:110" ht="15.75" customHeight="1">
      <c r="B124" s="15"/>
      <c r="C124" s="14"/>
      <c r="D124" s="14"/>
      <c r="E124" s="14"/>
      <c r="F124" s="14"/>
      <c r="G124" s="14"/>
      <c r="H124" s="15"/>
      <c r="I124" s="15"/>
      <c r="J124" s="15"/>
      <c r="K124" s="15"/>
      <c r="L124" s="15"/>
      <c r="M124" s="136"/>
      <c r="N124" s="15"/>
      <c r="O124" s="15"/>
      <c r="P124" s="15"/>
      <c r="Q124" s="15"/>
      <c r="R124" s="15"/>
      <c r="S124" s="137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37"/>
      <c r="AS124" s="137"/>
      <c r="AT124" s="137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</row>
    <row r="125" spans="2:110" ht="15.75" customHeight="1">
      <c r="B125" s="15"/>
      <c r="C125" s="14"/>
      <c r="D125" s="14"/>
      <c r="E125" s="14"/>
      <c r="F125" s="14"/>
      <c r="G125" s="14"/>
      <c r="H125" s="15"/>
      <c r="I125" s="15"/>
      <c r="J125" s="15"/>
      <c r="K125" s="15"/>
      <c r="L125" s="15"/>
      <c r="M125" s="136"/>
      <c r="N125" s="15"/>
      <c r="O125" s="15"/>
      <c r="P125" s="15"/>
      <c r="Q125" s="15"/>
      <c r="R125" s="15"/>
      <c r="S125" s="137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37"/>
      <c r="AS125" s="137"/>
      <c r="AT125" s="137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</row>
    <row r="126" spans="2:110" ht="15.75" customHeight="1">
      <c r="B126" s="15"/>
      <c r="C126" s="14"/>
      <c r="D126" s="14"/>
      <c r="E126" s="14"/>
      <c r="F126" s="14"/>
      <c r="G126" s="14"/>
      <c r="H126" s="15"/>
      <c r="I126" s="15"/>
      <c r="J126" s="15"/>
      <c r="K126" s="15"/>
      <c r="L126" s="15"/>
      <c r="M126" s="136"/>
      <c r="N126" s="15"/>
      <c r="O126" s="15"/>
      <c r="P126" s="15"/>
      <c r="Q126" s="15"/>
      <c r="R126" s="15"/>
      <c r="S126" s="137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37"/>
      <c r="AS126" s="137"/>
      <c r="AT126" s="137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</row>
    <row r="127" spans="2:110" ht="15.75" customHeight="1">
      <c r="B127" s="15"/>
      <c r="C127" s="14"/>
      <c r="D127" s="14"/>
      <c r="E127" s="14"/>
      <c r="F127" s="14"/>
      <c r="G127" s="14"/>
      <c r="H127" s="15"/>
      <c r="I127" s="15"/>
      <c r="J127" s="15"/>
      <c r="K127" s="15"/>
      <c r="L127" s="15"/>
      <c r="M127" s="136"/>
      <c r="N127" s="15"/>
      <c r="O127" s="15"/>
      <c r="P127" s="15"/>
      <c r="Q127" s="15"/>
      <c r="R127" s="15"/>
      <c r="S127" s="137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37"/>
      <c r="AS127" s="137"/>
      <c r="AT127" s="137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</row>
    <row r="128" spans="2:110" ht="15.75" customHeight="1">
      <c r="B128" s="15"/>
      <c r="C128" s="14"/>
      <c r="D128" s="14"/>
      <c r="E128" s="14"/>
      <c r="F128" s="14"/>
      <c r="G128" s="14"/>
      <c r="H128" s="15"/>
      <c r="I128" s="15"/>
      <c r="J128" s="15"/>
      <c r="K128" s="15"/>
      <c r="L128" s="15"/>
      <c r="M128" s="136"/>
      <c r="N128" s="15"/>
      <c r="O128" s="15"/>
      <c r="P128" s="15"/>
      <c r="Q128" s="15"/>
      <c r="R128" s="15"/>
      <c r="S128" s="137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37"/>
      <c r="AS128" s="137"/>
      <c r="AT128" s="137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</row>
    <row r="129" spans="2:110" ht="15.75" customHeight="1">
      <c r="B129" s="15"/>
      <c r="C129" s="14"/>
      <c r="D129" s="14"/>
      <c r="E129" s="14"/>
      <c r="F129" s="14"/>
      <c r="G129" s="14"/>
      <c r="H129" s="15"/>
      <c r="I129" s="15"/>
      <c r="J129" s="15"/>
      <c r="K129" s="15"/>
      <c r="L129" s="15"/>
      <c r="M129" s="136"/>
      <c r="N129" s="15"/>
      <c r="O129" s="15"/>
      <c r="P129" s="15"/>
      <c r="Q129" s="15"/>
      <c r="R129" s="15"/>
      <c r="S129" s="137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37"/>
      <c r="AS129" s="137"/>
      <c r="AT129" s="137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</row>
    <row r="130" spans="2:110" ht="15.75" customHeight="1">
      <c r="B130" s="15"/>
      <c r="C130" s="14"/>
      <c r="D130" s="14"/>
      <c r="E130" s="14"/>
      <c r="F130" s="14"/>
      <c r="G130" s="14"/>
      <c r="H130" s="15"/>
      <c r="I130" s="15"/>
      <c r="J130" s="15"/>
      <c r="K130" s="15"/>
      <c r="L130" s="15"/>
      <c r="M130" s="136"/>
      <c r="N130" s="15"/>
      <c r="O130" s="15"/>
      <c r="P130" s="15"/>
      <c r="Q130" s="15"/>
      <c r="R130" s="15"/>
      <c r="S130" s="137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37"/>
      <c r="AS130" s="137"/>
      <c r="AT130" s="137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</row>
    <row r="131" spans="2:110" ht="15.75" customHeight="1">
      <c r="B131" s="15"/>
      <c r="C131" s="14"/>
      <c r="D131" s="14"/>
      <c r="E131" s="14"/>
      <c r="F131" s="14"/>
      <c r="G131" s="14"/>
      <c r="H131" s="15"/>
      <c r="I131" s="15"/>
      <c r="J131" s="15"/>
      <c r="K131" s="15"/>
      <c r="L131" s="15"/>
      <c r="M131" s="136"/>
      <c r="N131" s="15"/>
      <c r="O131" s="15"/>
      <c r="P131" s="15"/>
      <c r="Q131" s="15"/>
      <c r="R131" s="15"/>
      <c r="S131" s="137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37"/>
      <c r="AS131" s="137"/>
      <c r="AT131" s="137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</row>
    <row r="132" spans="2:110" ht="15.75" customHeight="1">
      <c r="B132" s="15"/>
      <c r="C132" s="14"/>
      <c r="D132" s="14"/>
      <c r="E132" s="14"/>
      <c r="F132" s="14"/>
      <c r="G132" s="14"/>
      <c r="H132" s="15"/>
      <c r="I132" s="15"/>
      <c r="J132" s="15"/>
      <c r="K132" s="15"/>
      <c r="L132" s="15"/>
      <c r="M132" s="136"/>
      <c r="N132" s="15"/>
      <c r="O132" s="15"/>
      <c r="P132" s="15"/>
      <c r="Q132" s="15"/>
      <c r="R132" s="15"/>
      <c r="S132" s="137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37"/>
      <c r="AS132" s="137"/>
      <c r="AT132" s="137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</row>
    <row r="133" spans="2:110" ht="15.75" customHeight="1">
      <c r="B133" s="15"/>
      <c r="C133" s="14"/>
      <c r="D133" s="14"/>
      <c r="E133" s="14"/>
      <c r="F133" s="14"/>
      <c r="G133" s="14"/>
      <c r="H133" s="15"/>
      <c r="I133" s="15"/>
      <c r="J133" s="15"/>
      <c r="K133" s="15"/>
      <c r="L133" s="15"/>
      <c r="M133" s="136"/>
      <c r="N133" s="15"/>
      <c r="O133" s="15"/>
      <c r="P133" s="15"/>
      <c r="Q133" s="15"/>
      <c r="R133" s="15"/>
      <c r="S133" s="137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37"/>
      <c r="AS133" s="137"/>
      <c r="AT133" s="137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</row>
    <row r="134" spans="2:110" ht="15.75" customHeight="1">
      <c r="B134" s="15"/>
      <c r="C134" s="14"/>
      <c r="D134" s="14"/>
      <c r="E134" s="14"/>
      <c r="F134" s="14"/>
      <c r="G134" s="14"/>
      <c r="H134" s="15"/>
      <c r="I134" s="15"/>
      <c r="J134" s="15"/>
      <c r="K134" s="15"/>
      <c r="L134" s="15"/>
      <c r="M134" s="136"/>
      <c r="N134" s="15"/>
      <c r="O134" s="15"/>
      <c r="P134" s="15"/>
      <c r="Q134" s="15"/>
      <c r="R134" s="15"/>
      <c r="S134" s="137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37"/>
      <c r="AS134" s="137"/>
      <c r="AT134" s="137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</row>
    <row r="135" spans="2:110" ht="15.75" customHeight="1">
      <c r="B135" s="15"/>
      <c r="C135" s="14"/>
      <c r="D135" s="14"/>
      <c r="E135" s="14"/>
      <c r="F135" s="14"/>
      <c r="G135" s="14"/>
      <c r="H135" s="15"/>
      <c r="I135" s="15"/>
      <c r="J135" s="15"/>
      <c r="K135" s="15"/>
      <c r="L135" s="15"/>
      <c r="M135" s="136"/>
      <c r="N135" s="15"/>
      <c r="O135" s="15"/>
      <c r="P135" s="15"/>
      <c r="Q135" s="15"/>
      <c r="R135" s="15"/>
      <c r="S135" s="137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37"/>
      <c r="AS135" s="137"/>
      <c r="AT135" s="137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</row>
    <row r="136" spans="2:110" ht="15.75" customHeight="1">
      <c r="B136" s="15"/>
      <c r="C136" s="14"/>
      <c r="D136" s="14"/>
      <c r="E136" s="14"/>
      <c r="F136" s="14"/>
      <c r="G136" s="14"/>
      <c r="H136" s="15"/>
      <c r="I136" s="15"/>
      <c r="J136" s="15"/>
      <c r="K136" s="15"/>
      <c r="L136" s="15"/>
      <c r="M136" s="136"/>
      <c r="N136" s="15"/>
      <c r="O136" s="15"/>
      <c r="P136" s="15"/>
      <c r="Q136" s="15"/>
      <c r="R136" s="15"/>
      <c r="S136" s="137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37"/>
      <c r="AS136" s="137"/>
      <c r="AT136" s="137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</row>
    <row r="137" spans="2:110" ht="15.75" customHeight="1">
      <c r="B137" s="15"/>
      <c r="C137" s="14"/>
      <c r="D137" s="14"/>
      <c r="E137" s="14"/>
      <c r="F137" s="14"/>
      <c r="G137" s="14"/>
      <c r="H137" s="15"/>
      <c r="I137" s="15"/>
      <c r="J137" s="15"/>
      <c r="K137" s="15"/>
      <c r="L137" s="15"/>
      <c r="M137" s="136"/>
      <c r="N137" s="15"/>
      <c r="O137" s="15"/>
      <c r="P137" s="15"/>
      <c r="Q137" s="15"/>
      <c r="R137" s="15"/>
      <c r="S137" s="137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37"/>
      <c r="AS137" s="137"/>
      <c r="AT137" s="137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</row>
    <row r="138" spans="2:110" ht="15.75" customHeight="1">
      <c r="B138" s="15"/>
      <c r="C138" s="14"/>
      <c r="D138" s="14"/>
      <c r="E138" s="14"/>
      <c r="F138" s="14"/>
      <c r="G138" s="14"/>
      <c r="H138" s="15"/>
      <c r="I138" s="15"/>
      <c r="J138" s="15"/>
      <c r="K138" s="15"/>
      <c r="L138" s="15"/>
      <c r="M138" s="136"/>
      <c r="N138" s="15"/>
      <c r="O138" s="15"/>
      <c r="P138" s="15"/>
      <c r="Q138" s="15"/>
      <c r="R138" s="15"/>
      <c r="S138" s="137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37"/>
      <c r="AS138" s="137"/>
      <c r="AT138" s="137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</row>
    <row r="139" spans="2:110" ht="15.75" customHeight="1">
      <c r="B139" s="15"/>
      <c r="C139" s="14"/>
      <c r="D139" s="14"/>
      <c r="E139" s="14"/>
      <c r="F139" s="14"/>
      <c r="G139" s="14"/>
      <c r="H139" s="15"/>
      <c r="I139" s="15"/>
      <c r="J139" s="15"/>
      <c r="K139" s="15"/>
      <c r="L139" s="15"/>
      <c r="M139" s="136"/>
      <c r="N139" s="15"/>
      <c r="O139" s="15"/>
      <c r="P139" s="15"/>
      <c r="Q139" s="15"/>
      <c r="R139" s="15"/>
      <c r="S139" s="137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37"/>
      <c r="AS139" s="137"/>
      <c r="AT139" s="137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</row>
    <row r="140" spans="2:110" ht="15.75" customHeight="1">
      <c r="B140" s="15"/>
      <c r="C140" s="14"/>
      <c r="D140" s="14"/>
      <c r="E140" s="14"/>
      <c r="F140" s="14"/>
      <c r="G140" s="14"/>
      <c r="H140" s="15"/>
      <c r="I140" s="15"/>
      <c r="J140" s="15"/>
      <c r="K140" s="15"/>
      <c r="L140" s="15"/>
      <c r="M140" s="136"/>
      <c r="N140" s="15"/>
      <c r="O140" s="15"/>
      <c r="P140" s="15"/>
      <c r="Q140" s="15"/>
      <c r="R140" s="15"/>
      <c r="S140" s="137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37"/>
      <c r="AS140" s="137"/>
      <c r="AT140" s="137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</row>
    <row r="141" spans="2:110" ht="15.75" customHeight="1">
      <c r="B141" s="15"/>
      <c r="C141" s="14"/>
      <c r="D141" s="14"/>
      <c r="E141" s="14"/>
      <c r="F141" s="14"/>
      <c r="G141" s="14"/>
      <c r="H141" s="15"/>
      <c r="I141" s="15"/>
      <c r="J141" s="15"/>
      <c r="K141" s="15"/>
      <c r="L141" s="15"/>
      <c r="M141" s="136"/>
      <c r="N141" s="15"/>
      <c r="O141" s="15"/>
      <c r="P141" s="15"/>
      <c r="Q141" s="15"/>
      <c r="R141" s="15"/>
      <c r="S141" s="137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37"/>
      <c r="AS141" s="137"/>
      <c r="AT141" s="137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</row>
    <row r="142" spans="2:110" ht="15.75" customHeight="1">
      <c r="B142" s="15"/>
      <c r="C142" s="14"/>
      <c r="D142" s="14"/>
      <c r="E142" s="14"/>
      <c r="F142" s="14"/>
      <c r="G142" s="14"/>
      <c r="H142" s="15"/>
      <c r="I142" s="15"/>
      <c r="J142" s="15"/>
      <c r="K142" s="15"/>
      <c r="L142" s="15"/>
      <c r="M142" s="136"/>
      <c r="N142" s="15"/>
      <c r="O142" s="15"/>
      <c r="P142" s="15"/>
      <c r="Q142" s="15"/>
      <c r="R142" s="15"/>
      <c r="S142" s="137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37"/>
      <c r="AS142" s="137"/>
      <c r="AT142" s="137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</row>
    <row r="143" spans="2:110" ht="15.75" customHeight="1">
      <c r="B143" s="15"/>
      <c r="C143" s="14"/>
      <c r="D143" s="14"/>
      <c r="E143" s="14"/>
      <c r="F143" s="14"/>
      <c r="G143" s="14"/>
      <c r="H143" s="15"/>
      <c r="I143" s="15"/>
      <c r="J143" s="15"/>
      <c r="K143" s="15"/>
      <c r="L143" s="15"/>
      <c r="M143" s="136"/>
      <c r="N143" s="15"/>
      <c r="O143" s="15"/>
      <c r="P143" s="15"/>
      <c r="Q143" s="15"/>
      <c r="R143" s="15"/>
      <c r="S143" s="137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37"/>
      <c r="AS143" s="137"/>
      <c r="AT143" s="137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</row>
    <row r="144" spans="2:110" ht="15.75" customHeight="1">
      <c r="B144" s="15"/>
      <c r="C144" s="14"/>
      <c r="D144" s="14"/>
      <c r="E144" s="14"/>
      <c r="F144" s="14"/>
      <c r="G144" s="14"/>
      <c r="H144" s="15"/>
      <c r="I144" s="15"/>
      <c r="J144" s="15"/>
      <c r="K144" s="15"/>
      <c r="L144" s="15"/>
      <c r="M144" s="136"/>
      <c r="N144" s="15"/>
      <c r="O144" s="15"/>
      <c r="P144" s="15"/>
      <c r="Q144" s="15"/>
      <c r="R144" s="15"/>
      <c r="S144" s="137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37"/>
      <c r="AS144" s="137"/>
      <c r="AT144" s="137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</row>
    <row r="145" spans="2:110" ht="15.75" customHeight="1">
      <c r="B145" s="15"/>
      <c r="C145" s="14"/>
      <c r="D145" s="14"/>
      <c r="E145" s="14"/>
      <c r="F145" s="14"/>
      <c r="G145" s="14"/>
      <c r="H145" s="15"/>
      <c r="I145" s="15"/>
      <c r="J145" s="15"/>
      <c r="K145" s="15"/>
      <c r="L145" s="15"/>
      <c r="M145" s="136"/>
      <c r="N145" s="15"/>
      <c r="O145" s="15"/>
      <c r="P145" s="15"/>
      <c r="Q145" s="15"/>
      <c r="R145" s="15"/>
      <c r="S145" s="137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37"/>
      <c r="AS145" s="137"/>
      <c r="AT145" s="137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</row>
    <row r="146" spans="2:110" ht="15.75" customHeight="1">
      <c r="B146" s="15"/>
      <c r="C146" s="14"/>
      <c r="D146" s="14"/>
      <c r="E146" s="14"/>
      <c r="F146" s="14"/>
      <c r="G146" s="14"/>
      <c r="H146" s="15"/>
      <c r="I146" s="15"/>
      <c r="J146" s="15"/>
      <c r="K146" s="15"/>
      <c r="L146" s="15"/>
      <c r="M146" s="136"/>
      <c r="N146" s="15"/>
      <c r="O146" s="15"/>
      <c r="P146" s="15"/>
      <c r="Q146" s="15"/>
      <c r="R146" s="15"/>
      <c r="S146" s="137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37"/>
      <c r="AS146" s="137"/>
      <c r="AT146" s="137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</row>
    <row r="147" spans="2:110" ht="15.75" customHeight="1">
      <c r="B147" s="15"/>
      <c r="C147" s="14"/>
      <c r="D147" s="14"/>
      <c r="E147" s="14"/>
      <c r="F147" s="14"/>
      <c r="G147" s="14"/>
      <c r="H147" s="15"/>
      <c r="I147" s="15"/>
      <c r="J147" s="15"/>
      <c r="K147" s="15"/>
      <c r="L147" s="15"/>
      <c r="M147" s="136"/>
      <c r="N147" s="15"/>
      <c r="O147" s="15"/>
      <c r="P147" s="15"/>
      <c r="Q147" s="15"/>
      <c r="R147" s="15"/>
      <c r="S147" s="137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37"/>
      <c r="AS147" s="137"/>
      <c r="AT147" s="137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</row>
    <row r="148" spans="2:110" ht="15.75" customHeight="1">
      <c r="B148" s="15"/>
      <c r="C148" s="14"/>
      <c r="D148" s="14"/>
      <c r="E148" s="14"/>
      <c r="F148" s="14"/>
      <c r="G148" s="14"/>
      <c r="H148" s="15"/>
      <c r="I148" s="15"/>
      <c r="J148" s="15"/>
      <c r="K148" s="15"/>
      <c r="L148" s="15"/>
      <c r="M148" s="136"/>
      <c r="N148" s="15"/>
      <c r="O148" s="15"/>
      <c r="P148" s="15"/>
      <c r="Q148" s="15"/>
      <c r="R148" s="15"/>
      <c r="S148" s="137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37"/>
      <c r="AS148" s="137"/>
      <c r="AT148" s="137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</row>
    <row r="149" spans="2:110" ht="15.75" customHeight="1">
      <c r="B149" s="15"/>
      <c r="C149" s="14"/>
      <c r="D149" s="14"/>
      <c r="E149" s="14"/>
      <c r="F149" s="14"/>
      <c r="G149" s="14"/>
      <c r="H149" s="15"/>
      <c r="I149" s="15"/>
      <c r="J149" s="15"/>
      <c r="K149" s="15"/>
      <c r="L149" s="15"/>
      <c r="M149" s="136"/>
      <c r="N149" s="15"/>
      <c r="O149" s="15"/>
      <c r="P149" s="15"/>
      <c r="Q149" s="15"/>
      <c r="R149" s="15"/>
      <c r="S149" s="137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37"/>
      <c r="AS149" s="137"/>
      <c r="AT149" s="137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</row>
    <row r="150" spans="2:110" ht="15.75" customHeight="1">
      <c r="B150" s="15"/>
      <c r="C150" s="14"/>
      <c r="D150" s="14"/>
      <c r="E150" s="14"/>
      <c r="F150" s="14"/>
      <c r="G150" s="14"/>
      <c r="H150" s="15"/>
      <c r="I150" s="15"/>
      <c r="J150" s="15"/>
      <c r="K150" s="15"/>
      <c r="L150" s="15"/>
      <c r="M150" s="136"/>
      <c r="N150" s="15"/>
      <c r="O150" s="15"/>
      <c r="P150" s="15"/>
      <c r="Q150" s="15"/>
      <c r="R150" s="15"/>
      <c r="S150" s="137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37"/>
      <c r="AS150" s="137"/>
      <c r="AT150" s="137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</row>
    <row r="151" spans="2:110" ht="15.75" customHeight="1">
      <c r="B151" s="15"/>
      <c r="C151" s="14"/>
      <c r="D151" s="14"/>
      <c r="E151" s="14"/>
      <c r="F151" s="14"/>
      <c r="G151" s="14"/>
      <c r="H151" s="15"/>
      <c r="I151" s="15"/>
      <c r="J151" s="15"/>
      <c r="K151" s="15"/>
      <c r="L151" s="15"/>
      <c r="M151" s="136"/>
      <c r="N151" s="15"/>
      <c r="O151" s="15"/>
      <c r="P151" s="15"/>
      <c r="Q151" s="15"/>
      <c r="R151" s="15"/>
      <c r="S151" s="137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37"/>
      <c r="AS151" s="137"/>
      <c r="AT151" s="137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</row>
    <row r="152" spans="2:110" ht="15.75" customHeight="1">
      <c r="B152" s="15"/>
      <c r="C152" s="14"/>
      <c r="D152" s="14"/>
      <c r="E152" s="14"/>
      <c r="F152" s="14"/>
      <c r="G152" s="14"/>
      <c r="H152" s="15"/>
      <c r="I152" s="15"/>
      <c r="J152" s="15"/>
      <c r="K152" s="15"/>
      <c r="L152" s="15"/>
      <c r="M152" s="136"/>
      <c r="N152" s="15"/>
      <c r="O152" s="15"/>
      <c r="P152" s="15"/>
      <c r="Q152" s="15"/>
      <c r="R152" s="15"/>
      <c r="S152" s="137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37"/>
      <c r="AS152" s="137"/>
      <c r="AT152" s="137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</row>
    <row r="153" spans="2:110" ht="15.75" customHeight="1">
      <c r="B153" s="15"/>
      <c r="C153" s="14"/>
      <c r="D153" s="14"/>
      <c r="E153" s="14"/>
      <c r="F153" s="14"/>
      <c r="G153" s="14"/>
      <c r="H153" s="15"/>
      <c r="I153" s="15"/>
      <c r="J153" s="15"/>
      <c r="K153" s="15"/>
      <c r="L153" s="15"/>
      <c r="M153" s="136"/>
      <c r="N153" s="15"/>
      <c r="O153" s="15"/>
      <c r="P153" s="15"/>
      <c r="Q153" s="15"/>
      <c r="R153" s="15"/>
      <c r="S153" s="137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37"/>
      <c r="AS153" s="137"/>
      <c r="AT153" s="137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</row>
    <row r="154" spans="2:110" ht="15.75" customHeight="1">
      <c r="B154" s="15"/>
      <c r="C154" s="14"/>
      <c r="D154" s="14"/>
      <c r="E154" s="14"/>
      <c r="F154" s="14"/>
      <c r="G154" s="14"/>
      <c r="H154" s="15"/>
      <c r="I154" s="15"/>
      <c r="J154" s="15"/>
      <c r="K154" s="15"/>
      <c r="L154" s="15"/>
      <c r="M154" s="136"/>
      <c r="N154" s="15"/>
      <c r="O154" s="15"/>
      <c r="P154" s="15"/>
      <c r="Q154" s="15"/>
      <c r="R154" s="15"/>
      <c r="S154" s="137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37"/>
      <c r="AS154" s="137"/>
      <c r="AT154" s="137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</row>
    <row r="155" spans="2:110" ht="15.75" customHeight="1">
      <c r="B155" s="15"/>
      <c r="C155" s="14"/>
      <c r="D155" s="14"/>
      <c r="E155" s="14"/>
      <c r="F155" s="14"/>
      <c r="G155" s="14"/>
      <c r="H155" s="15"/>
      <c r="I155" s="15"/>
      <c r="J155" s="15"/>
      <c r="K155" s="15"/>
      <c r="L155" s="15"/>
      <c r="M155" s="136"/>
      <c r="N155" s="15"/>
      <c r="O155" s="15"/>
      <c r="P155" s="15"/>
      <c r="Q155" s="15"/>
      <c r="R155" s="15"/>
      <c r="S155" s="137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37"/>
      <c r="AS155" s="137"/>
      <c r="AT155" s="137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</row>
    <row r="156" spans="2:110" ht="15.75" customHeight="1">
      <c r="B156" s="15"/>
      <c r="C156" s="14"/>
      <c r="D156" s="14"/>
      <c r="E156" s="14"/>
      <c r="F156" s="14"/>
      <c r="G156" s="14"/>
      <c r="H156" s="15"/>
      <c r="I156" s="15"/>
      <c r="J156" s="15"/>
      <c r="K156" s="15"/>
      <c r="L156" s="15"/>
      <c r="M156" s="136"/>
      <c r="N156" s="15"/>
      <c r="O156" s="15"/>
      <c r="P156" s="15"/>
      <c r="Q156" s="15"/>
      <c r="R156" s="15"/>
      <c r="S156" s="137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37"/>
      <c r="AS156" s="137"/>
      <c r="AT156" s="137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</row>
    <row r="157" spans="2:110" ht="15.75" customHeight="1">
      <c r="B157" s="15"/>
      <c r="C157" s="14"/>
      <c r="D157" s="14"/>
      <c r="E157" s="14"/>
      <c r="F157" s="14"/>
      <c r="G157" s="14"/>
      <c r="H157" s="15"/>
      <c r="I157" s="15"/>
      <c r="J157" s="15"/>
      <c r="K157" s="15"/>
      <c r="L157" s="15"/>
      <c r="M157" s="136"/>
      <c r="N157" s="15"/>
      <c r="O157" s="15"/>
      <c r="P157" s="15"/>
      <c r="Q157" s="15"/>
      <c r="R157" s="15"/>
      <c r="S157" s="137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37"/>
      <c r="AS157" s="137"/>
      <c r="AT157" s="137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</row>
    <row r="158" spans="2:110" ht="15.75" customHeight="1">
      <c r="B158" s="15"/>
      <c r="C158" s="14"/>
      <c r="D158" s="14"/>
      <c r="E158" s="14"/>
      <c r="F158" s="14"/>
      <c r="G158" s="14"/>
      <c r="H158" s="15"/>
      <c r="I158" s="15"/>
      <c r="J158" s="15"/>
      <c r="K158" s="15"/>
      <c r="L158" s="15"/>
      <c r="M158" s="136"/>
      <c r="N158" s="15"/>
      <c r="O158" s="15"/>
      <c r="P158" s="15"/>
      <c r="Q158" s="15"/>
      <c r="R158" s="15"/>
      <c r="S158" s="137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37"/>
      <c r="AS158" s="137"/>
      <c r="AT158" s="137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</row>
    <row r="159" spans="2:110" ht="15.75" customHeight="1">
      <c r="B159" s="15"/>
      <c r="C159" s="14"/>
      <c r="D159" s="14"/>
      <c r="E159" s="14"/>
      <c r="F159" s="14"/>
      <c r="G159" s="14"/>
      <c r="H159" s="15"/>
      <c r="I159" s="15"/>
      <c r="J159" s="15"/>
      <c r="K159" s="15"/>
      <c r="L159" s="15"/>
      <c r="M159" s="136"/>
      <c r="N159" s="15"/>
      <c r="O159" s="15"/>
      <c r="P159" s="15"/>
      <c r="Q159" s="15"/>
      <c r="R159" s="15"/>
      <c r="S159" s="137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37"/>
      <c r="AS159" s="137"/>
      <c r="AT159" s="137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</row>
    <row r="160" spans="2:110" ht="15.75" customHeight="1">
      <c r="B160" s="15"/>
      <c r="C160" s="14"/>
      <c r="D160" s="14"/>
      <c r="E160" s="14"/>
      <c r="F160" s="14"/>
      <c r="G160" s="14"/>
      <c r="H160" s="15"/>
      <c r="I160" s="15"/>
      <c r="J160" s="15"/>
      <c r="K160" s="15"/>
      <c r="L160" s="15"/>
      <c r="M160" s="136"/>
      <c r="N160" s="15"/>
      <c r="O160" s="15"/>
      <c r="P160" s="15"/>
      <c r="Q160" s="15"/>
      <c r="R160" s="15"/>
      <c r="S160" s="137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37"/>
      <c r="AS160" s="137"/>
      <c r="AT160" s="137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</row>
    <row r="161" spans="2:110" ht="15.75" customHeight="1">
      <c r="B161" s="15"/>
      <c r="C161" s="14"/>
      <c r="D161" s="14"/>
      <c r="E161" s="14"/>
      <c r="F161" s="14"/>
      <c r="G161" s="14"/>
      <c r="H161" s="15"/>
      <c r="I161" s="15"/>
      <c r="J161" s="15"/>
      <c r="K161" s="15"/>
      <c r="L161" s="15"/>
      <c r="M161" s="136"/>
      <c r="N161" s="15"/>
      <c r="O161" s="15"/>
      <c r="P161" s="15"/>
      <c r="Q161" s="15"/>
      <c r="R161" s="15"/>
      <c r="S161" s="137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37"/>
      <c r="AS161" s="137"/>
      <c r="AT161" s="137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</row>
    <row r="162" spans="2:110" ht="15.75" customHeight="1">
      <c r="B162" s="15"/>
      <c r="C162" s="14"/>
      <c r="D162" s="14"/>
      <c r="E162" s="14"/>
      <c r="F162" s="14"/>
      <c r="G162" s="14"/>
      <c r="H162" s="15"/>
      <c r="I162" s="15"/>
      <c r="J162" s="15"/>
      <c r="K162" s="15"/>
      <c r="L162" s="15"/>
      <c r="M162" s="136"/>
      <c r="N162" s="15"/>
      <c r="O162" s="15"/>
      <c r="P162" s="15"/>
      <c r="Q162" s="15"/>
      <c r="R162" s="15"/>
      <c r="S162" s="137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37"/>
      <c r="AS162" s="137"/>
      <c r="AT162" s="137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</row>
    <row r="163" spans="2:110" ht="15.75" customHeight="1">
      <c r="B163" s="15"/>
      <c r="C163" s="14"/>
      <c r="D163" s="14"/>
      <c r="E163" s="14"/>
      <c r="F163" s="14"/>
      <c r="G163" s="14"/>
      <c r="H163" s="15"/>
      <c r="I163" s="15"/>
      <c r="J163" s="15"/>
      <c r="K163" s="15"/>
      <c r="L163" s="15"/>
      <c r="M163" s="136"/>
      <c r="N163" s="15"/>
      <c r="O163" s="15"/>
      <c r="P163" s="15"/>
      <c r="Q163" s="15"/>
      <c r="R163" s="15"/>
      <c r="S163" s="137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37"/>
      <c r="AS163" s="137"/>
      <c r="AT163" s="137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</row>
    <row r="164" spans="2:110" ht="15.75" customHeight="1">
      <c r="B164" s="15"/>
      <c r="C164" s="14"/>
      <c r="D164" s="14"/>
      <c r="E164" s="14"/>
      <c r="F164" s="14"/>
      <c r="G164" s="14"/>
      <c r="H164" s="15"/>
      <c r="I164" s="15"/>
      <c r="J164" s="15"/>
      <c r="K164" s="15"/>
      <c r="L164" s="15"/>
      <c r="M164" s="136"/>
      <c r="N164" s="15"/>
      <c r="O164" s="15"/>
      <c r="P164" s="15"/>
      <c r="Q164" s="15"/>
      <c r="R164" s="15"/>
      <c r="S164" s="137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37"/>
      <c r="AS164" s="137"/>
      <c r="AT164" s="137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</row>
    <row r="165" spans="2:110" ht="15.75" customHeight="1">
      <c r="B165" s="15"/>
      <c r="C165" s="14"/>
      <c r="D165" s="14"/>
      <c r="E165" s="14"/>
      <c r="F165" s="14"/>
      <c r="G165" s="14"/>
      <c r="H165" s="15"/>
      <c r="I165" s="15"/>
      <c r="J165" s="15"/>
      <c r="K165" s="15"/>
      <c r="L165" s="15"/>
      <c r="M165" s="136"/>
      <c r="N165" s="15"/>
      <c r="O165" s="15"/>
      <c r="P165" s="15"/>
      <c r="Q165" s="15"/>
      <c r="R165" s="15"/>
      <c r="S165" s="137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37"/>
      <c r="AS165" s="137"/>
      <c r="AT165" s="137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</row>
    <row r="166" spans="2:110" ht="15.75" customHeight="1">
      <c r="B166" s="15"/>
      <c r="C166" s="14"/>
      <c r="D166" s="14"/>
      <c r="E166" s="14"/>
      <c r="F166" s="14"/>
      <c r="G166" s="14"/>
      <c r="H166" s="15"/>
      <c r="I166" s="15"/>
      <c r="J166" s="15"/>
      <c r="K166" s="15"/>
      <c r="L166" s="15"/>
      <c r="M166" s="136"/>
      <c r="N166" s="15"/>
      <c r="O166" s="15"/>
      <c r="P166" s="15"/>
      <c r="Q166" s="15"/>
      <c r="R166" s="15"/>
      <c r="S166" s="137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37"/>
      <c r="AS166" s="137"/>
      <c r="AT166" s="137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</row>
    <row r="167" spans="2:110" ht="15.75" customHeight="1">
      <c r="B167" s="15"/>
      <c r="C167" s="14"/>
      <c r="D167" s="14"/>
      <c r="E167" s="14"/>
      <c r="F167" s="14"/>
      <c r="G167" s="14"/>
      <c r="H167" s="15"/>
      <c r="I167" s="15"/>
      <c r="J167" s="15"/>
      <c r="K167" s="15"/>
      <c r="L167" s="15"/>
      <c r="M167" s="136"/>
      <c r="N167" s="15"/>
      <c r="O167" s="15"/>
      <c r="P167" s="15"/>
      <c r="Q167" s="15"/>
      <c r="R167" s="15"/>
      <c r="S167" s="137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37"/>
      <c r="AS167" s="137"/>
      <c r="AT167" s="137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</row>
    <row r="168" spans="2:110" ht="15.75" customHeight="1">
      <c r="B168" s="15"/>
      <c r="C168" s="14"/>
      <c r="D168" s="14"/>
      <c r="E168" s="14"/>
      <c r="F168" s="14"/>
      <c r="G168" s="14"/>
      <c r="H168" s="15"/>
      <c r="I168" s="15"/>
      <c r="J168" s="15"/>
      <c r="K168" s="15"/>
      <c r="L168" s="15"/>
      <c r="M168" s="136"/>
      <c r="N168" s="15"/>
      <c r="O168" s="15"/>
      <c r="P168" s="15"/>
      <c r="Q168" s="15"/>
      <c r="R168" s="15"/>
      <c r="S168" s="137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37"/>
      <c r="AS168" s="137"/>
      <c r="AT168" s="137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</row>
    <row r="169" spans="2:110" ht="15.75" customHeight="1">
      <c r="B169" s="15"/>
      <c r="C169" s="14"/>
      <c r="D169" s="14"/>
      <c r="E169" s="14"/>
      <c r="F169" s="14"/>
      <c r="G169" s="14"/>
      <c r="H169" s="15"/>
      <c r="I169" s="15"/>
      <c r="J169" s="15"/>
      <c r="K169" s="15"/>
      <c r="L169" s="15"/>
      <c r="M169" s="136"/>
      <c r="N169" s="15"/>
      <c r="O169" s="15"/>
      <c r="P169" s="15"/>
      <c r="Q169" s="15"/>
      <c r="R169" s="15"/>
      <c r="S169" s="137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37"/>
      <c r="AS169" s="137"/>
      <c r="AT169" s="137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</row>
    <row r="170" spans="2:110" ht="15.75" customHeight="1">
      <c r="B170" s="15"/>
      <c r="C170" s="14"/>
      <c r="D170" s="14"/>
      <c r="E170" s="14"/>
      <c r="F170" s="14"/>
      <c r="G170" s="14"/>
      <c r="H170" s="15"/>
      <c r="I170" s="15"/>
      <c r="J170" s="15"/>
      <c r="K170" s="15"/>
      <c r="L170" s="15"/>
      <c r="M170" s="136"/>
      <c r="N170" s="15"/>
      <c r="O170" s="15"/>
      <c r="P170" s="15"/>
      <c r="Q170" s="15"/>
      <c r="R170" s="15"/>
      <c r="S170" s="137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37"/>
      <c r="AS170" s="137"/>
      <c r="AT170" s="137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</row>
    <row r="171" spans="2:110" ht="15.75" customHeight="1">
      <c r="B171" s="15"/>
      <c r="C171" s="14"/>
      <c r="D171" s="14"/>
      <c r="E171" s="14"/>
      <c r="F171" s="14"/>
      <c r="G171" s="14"/>
      <c r="H171" s="15"/>
      <c r="I171" s="15"/>
      <c r="J171" s="15"/>
      <c r="K171" s="15"/>
      <c r="L171" s="15"/>
      <c r="M171" s="136"/>
      <c r="N171" s="15"/>
      <c r="O171" s="15"/>
      <c r="P171" s="15"/>
      <c r="Q171" s="15"/>
      <c r="R171" s="15"/>
      <c r="S171" s="137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37"/>
      <c r="AS171" s="137"/>
      <c r="AT171" s="137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</row>
    <row r="172" spans="2:110" ht="15.75" customHeight="1">
      <c r="B172" s="15"/>
      <c r="C172" s="14"/>
      <c r="D172" s="14"/>
      <c r="E172" s="14"/>
      <c r="F172" s="14"/>
      <c r="G172" s="14"/>
      <c r="H172" s="15"/>
      <c r="I172" s="15"/>
      <c r="J172" s="15"/>
      <c r="K172" s="15"/>
      <c r="L172" s="15"/>
      <c r="M172" s="136"/>
      <c r="N172" s="15"/>
      <c r="O172" s="15"/>
      <c r="P172" s="15"/>
      <c r="Q172" s="15"/>
      <c r="R172" s="15"/>
      <c r="S172" s="137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37"/>
      <c r="AS172" s="137"/>
      <c r="AT172" s="137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</row>
    <row r="173" spans="2:110" ht="15.75" customHeight="1">
      <c r="B173" s="15"/>
      <c r="C173" s="14"/>
      <c r="D173" s="14"/>
      <c r="E173" s="14"/>
      <c r="F173" s="14"/>
      <c r="G173" s="14"/>
      <c r="H173" s="15"/>
      <c r="I173" s="15"/>
      <c r="J173" s="15"/>
      <c r="K173" s="15"/>
      <c r="L173" s="15"/>
      <c r="M173" s="136"/>
      <c r="N173" s="15"/>
      <c r="O173" s="15"/>
      <c r="P173" s="15"/>
      <c r="Q173" s="15"/>
      <c r="R173" s="15"/>
      <c r="S173" s="137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37"/>
      <c r="AS173" s="137"/>
      <c r="AT173" s="137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</row>
    <row r="174" spans="2:110" ht="15.75" customHeight="1">
      <c r="B174" s="15"/>
      <c r="C174" s="14"/>
      <c r="D174" s="14"/>
      <c r="E174" s="14"/>
      <c r="F174" s="14"/>
      <c r="G174" s="14"/>
      <c r="H174" s="15"/>
      <c r="I174" s="15"/>
      <c r="J174" s="15"/>
      <c r="K174" s="15"/>
      <c r="L174" s="15"/>
      <c r="M174" s="136"/>
      <c r="N174" s="15"/>
      <c r="O174" s="15"/>
      <c r="P174" s="15"/>
      <c r="Q174" s="15"/>
      <c r="R174" s="15"/>
      <c r="S174" s="137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37"/>
      <c r="AS174" s="137"/>
      <c r="AT174" s="137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</row>
    <row r="175" spans="2:110" ht="15.75" customHeight="1">
      <c r="B175" s="15"/>
      <c r="C175" s="14"/>
      <c r="D175" s="14"/>
      <c r="E175" s="14"/>
      <c r="F175" s="14"/>
      <c r="G175" s="14"/>
      <c r="H175" s="15"/>
      <c r="I175" s="15"/>
      <c r="J175" s="15"/>
      <c r="K175" s="15"/>
      <c r="L175" s="15"/>
      <c r="M175" s="136"/>
      <c r="N175" s="15"/>
      <c r="O175" s="15"/>
      <c r="P175" s="15"/>
      <c r="Q175" s="15"/>
      <c r="R175" s="15"/>
      <c r="S175" s="137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37"/>
      <c r="AS175" s="137"/>
      <c r="AT175" s="137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</row>
    <row r="176" spans="2:110" ht="15.75" customHeight="1">
      <c r="B176" s="15"/>
      <c r="C176" s="14"/>
      <c r="D176" s="14"/>
      <c r="E176" s="14"/>
      <c r="F176" s="14"/>
      <c r="G176" s="14"/>
      <c r="H176" s="15"/>
      <c r="I176" s="15"/>
      <c r="J176" s="15"/>
      <c r="K176" s="15"/>
      <c r="L176" s="15"/>
      <c r="M176" s="136"/>
      <c r="N176" s="15"/>
      <c r="O176" s="15"/>
      <c r="P176" s="15"/>
      <c r="Q176" s="15"/>
      <c r="R176" s="15"/>
      <c r="S176" s="137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37"/>
      <c r="AS176" s="137"/>
      <c r="AT176" s="137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</row>
    <row r="177" spans="2:110" ht="15.75" customHeight="1">
      <c r="B177" s="15"/>
      <c r="C177" s="14"/>
      <c r="D177" s="14"/>
      <c r="E177" s="14"/>
      <c r="F177" s="14"/>
      <c r="G177" s="14"/>
      <c r="H177" s="15"/>
      <c r="I177" s="15"/>
      <c r="J177" s="15"/>
      <c r="K177" s="15"/>
      <c r="L177" s="15"/>
      <c r="M177" s="136"/>
      <c r="N177" s="15"/>
      <c r="O177" s="15"/>
      <c r="P177" s="15"/>
      <c r="Q177" s="15"/>
      <c r="R177" s="15"/>
      <c r="S177" s="137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37"/>
      <c r="AS177" s="137"/>
      <c r="AT177" s="137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</row>
    <row r="178" spans="2:110" ht="15.75" customHeight="1">
      <c r="B178" s="15"/>
      <c r="C178" s="14"/>
      <c r="D178" s="14"/>
      <c r="E178" s="14"/>
      <c r="F178" s="14"/>
      <c r="G178" s="14"/>
      <c r="H178" s="15"/>
      <c r="I178" s="15"/>
      <c r="J178" s="15"/>
      <c r="K178" s="15"/>
      <c r="L178" s="15"/>
      <c r="M178" s="136"/>
      <c r="N178" s="15"/>
      <c r="O178" s="15"/>
      <c r="P178" s="15"/>
      <c r="Q178" s="15"/>
      <c r="R178" s="15"/>
      <c r="S178" s="137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37"/>
      <c r="AS178" s="137"/>
      <c r="AT178" s="137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</row>
    <row r="179" spans="2:110" ht="15.75" customHeight="1">
      <c r="B179" s="15"/>
      <c r="C179" s="14"/>
      <c r="D179" s="14"/>
      <c r="E179" s="14"/>
      <c r="F179" s="14"/>
      <c r="G179" s="14"/>
      <c r="H179" s="15"/>
      <c r="I179" s="15"/>
      <c r="J179" s="15"/>
      <c r="K179" s="15"/>
      <c r="L179" s="15"/>
      <c r="M179" s="136"/>
      <c r="N179" s="15"/>
      <c r="O179" s="15"/>
      <c r="P179" s="15"/>
      <c r="Q179" s="15"/>
      <c r="R179" s="15"/>
      <c r="S179" s="137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37"/>
      <c r="AS179" s="137"/>
      <c r="AT179" s="137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</row>
    <row r="180" spans="2:110" ht="15.75" customHeight="1">
      <c r="B180" s="15"/>
      <c r="C180" s="14"/>
      <c r="D180" s="14"/>
      <c r="E180" s="14"/>
      <c r="F180" s="14"/>
      <c r="G180" s="14"/>
      <c r="H180" s="15"/>
      <c r="I180" s="15"/>
      <c r="J180" s="15"/>
      <c r="K180" s="15"/>
      <c r="L180" s="15"/>
      <c r="M180" s="136"/>
      <c r="N180" s="15"/>
      <c r="O180" s="15"/>
      <c r="P180" s="15"/>
      <c r="Q180" s="15"/>
      <c r="R180" s="15"/>
      <c r="S180" s="137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37"/>
      <c r="AS180" s="137"/>
      <c r="AT180" s="137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</row>
    <row r="181" spans="2:110" ht="15.75" customHeight="1">
      <c r="B181" s="15"/>
      <c r="C181" s="14"/>
      <c r="D181" s="14"/>
      <c r="E181" s="14"/>
      <c r="F181" s="14"/>
      <c r="G181" s="14"/>
      <c r="H181" s="15"/>
      <c r="I181" s="15"/>
      <c r="J181" s="15"/>
      <c r="K181" s="15"/>
      <c r="L181" s="15"/>
      <c r="M181" s="136"/>
      <c r="N181" s="15"/>
      <c r="O181" s="15"/>
      <c r="P181" s="15"/>
      <c r="Q181" s="15"/>
      <c r="R181" s="15"/>
      <c r="S181" s="137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37"/>
      <c r="AS181" s="137"/>
      <c r="AT181" s="137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</row>
    <row r="182" spans="2:110" ht="15.75" customHeight="1">
      <c r="B182" s="15"/>
      <c r="C182" s="14"/>
      <c r="D182" s="14"/>
      <c r="E182" s="14"/>
      <c r="F182" s="14"/>
      <c r="G182" s="14"/>
      <c r="H182" s="15"/>
      <c r="I182" s="15"/>
      <c r="J182" s="15"/>
      <c r="K182" s="15"/>
      <c r="L182" s="15"/>
      <c r="M182" s="136"/>
      <c r="N182" s="15"/>
      <c r="O182" s="15"/>
      <c r="P182" s="15"/>
      <c r="Q182" s="15"/>
      <c r="R182" s="15"/>
      <c r="S182" s="137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37"/>
      <c r="AS182" s="137"/>
      <c r="AT182" s="137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</row>
    <row r="183" spans="2:110" ht="15.75" customHeight="1">
      <c r="B183" s="15"/>
      <c r="C183" s="14"/>
      <c r="D183" s="14"/>
      <c r="E183" s="14"/>
      <c r="F183" s="14"/>
      <c r="G183" s="14"/>
      <c r="H183" s="15"/>
      <c r="I183" s="15"/>
      <c r="J183" s="15"/>
      <c r="K183" s="15"/>
      <c r="L183" s="15"/>
      <c r="M183" s="136"/>
      <c r="N183" s="15"/>
      <c r="O183" s="15"/>
      <c r="P183" s="15"/>
      <c r="Q183" s="15"/>
      <c r="R183" s="15"/>
      <c r="S183" s="137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37"/>
      <c r="AS183" s="137"/>
      <c r="AT183" s="137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</row>
    <row r="184" spans="2:110" ht="15.75" customHeight="1">
      <c r="B184" s="15"/>
      <c r="C184" s="14"/>
      <c r="D184" s="14"/>
      <c r="E184" s="14"/>
      <c r="F184" s="14"/>
      <c r="G184" s="14"/>
      <c r="H184" s="15"/>
      <c r="I184" s="15"/>
      <c r="J184" s="15"/>
      <c r="K184" s="15"/>
      <c r="L184" s="15"/>
      <c r="M184" s="136"/>
      <c r="N184" s="15"/>
      <c r="O184" s="15"/>
      <c r="P184" s="15"/>
      <c r="Q184" s="15"/>
      <c r="R184" s="15"/>
      <c r="S184" s="137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37"/>
      <c r="AS184" s="137"/>
      <c r="AT184" s="137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</row>
    <row r="185" spans="2:110" ht="15.75" customHeight="1">
      <c r="B185" s="15"/>
      <c r="C185" s="14"/>
      <c r="D185" s="14"/>
      <c r="E185" s="14"/>
      <c r="F185" s="14"/>
      <c r="G185" s="14"/>
      <c r="H185" s="15"/>
      <c r="I185" s="15"/>
      <c r="J185" s="15"/>
      <c r="K185" s="15"/>
      <c r="L185" s="15"/>
      <c r="M185" s="136"/>
      <c r="N185" s="15"/>
      <c r="O185" s="15"/>
      <c r="P185" s="15"/>
      <c r="Q185" s="15"/>
      <c r="R185" s="15"/>
      <c r="S185" s="137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37"/>
      <c r="AS185" s="137"/>
      <c r="AT185" s="137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</row>
    <row r="186" spans="2:110" ht="15.75" customHeight="1">
      <c r="B186" s="15"/>
      <c r="C186" s="14"/>
      <c r="D186" s="14"/>
      <c r="E186" s="14"/>
      <c r="F186" s="14"/>
      <c r="G186" s="14"/>
      <c r="H186" s="15"/>
      <c r="I186" s="15"/>
      <c r="J186" s="15"/>
      <c r="K186" s="15"/>
      <c r="L186" s="15"/>
      <c r="M186" s="136"/>
      <c r="N186" s="15"/>
      <c r="O186" s="15"/>
      <c r="P186" s="15"/>
      <c r="Q186" s="15"/>
      <c r="R186" s="15"/>
      <c r="S186" s="137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37"/>
      <c r="AS186" s="137"/>
      <c r="AT186" s="137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</row>
    <row r="187" spans="2:110" ht="15.75" customHeight="1">
      <c r="B187" s="15"/>
      <c r="C187" s="14"/>
      <c r="D187" s="14"/>
      <c r="E187" s="14"/>
      <c r="F187" s="14"/>
      <c r="G187" s="14"/>
      <c r="H187" s="15"/>
      <c r="I187" s="15"/>
      <c r="J187" s="15"/>
      <c r="K187" s="15"/>
      <c r="L187" s="15"/>
      <c r="M187" s="136"/>
      <c r="N187" s="15"/>
      <c r="O187" s="15"/>
      <c r="P187" s="15"/>
      <c r="Q187" s="15"/>
      <c r="R187" s="15"/>
      <c r="S187" s="137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37"/>
      <c r="AS187" s="137"/>
      <c r="AT187" s="137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</row>
    <row r="188" spans="2:110" ht="15.75" customHeight="1">
      <c r="B188" s="15"/>
      <c r="C188" s="14"/>
      <c r="D188" s="14"/>
      <c r="E188" s="14"/>
      <c r="F188" s="14"/>
      <c r="G188" s="14"/>
      <c r="H188" s="15"/>
      <c r="I188" s="15"/>
      <c r="J188" s="15"/>
      <c r="K188" s="15"/>
      <c r="L188" s="15"/>
      <c r="M188" s="136"/>
      <c r="N188" s="15"/>
      <c r="O188" s="15"/>
      <c r="P188" s="15"/>
      <c r="Q188" s="15"/>
      <c r="R188" s="15"/>
      <c r="S188" s="137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37"/>
      <c r="AS188" s="137"/>
      <c r="AT188" s="137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</row>
    <row r="189" spans="2:110" ht="15.75" customHeight="1">
      <c r="B189" s="15"/>
      <c r="C189" s="14"/>
      <c r="D189" s="14"/>
      <c r="E189" s="14"/>
      <c r="F189" s="14"/>
      <c r="G189" s="14"/>
      <c r="H189" s="15"/>
      <c r="I189" s="15"/>
      <c r="J189" s="15"/>
      <c r="K189" s="15"/>
      <c r="L189" s="15"/>
      <c r="M189" s="136"/>
      <c r="N189" s="15"/>
      <c r="O189" s="15"/>
      <c r="P189" s="15"/>
      <c r="Q189" s="15"/>
      <c r="R189" s="15"/>
      <c r="S189" s="137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37"/>
      <c r="AS189" s="137"/>
      <c r="AT189" s="137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</row>
    <row r="190" spans="2:110" ht="15.75" customHeight="1">
      <c r="B190" s="15"/>
      <c r="C190" s="14"/>
      <c r="D190" s="14"/>
      <c r="E190" s="14"/>
      <c r="F190" s="14"/>
      <c r="G190" s="14"/>
      <c r="H190" s="15"/>
      <c r="I190" s="15"/>
      <c r="J190" s="15"/>
      <c r="K190" s="15"/>
      <c r="L190" s="15"/>
      <c r="M190" s="136"/>
      <c r="N190" s="15"/>
      <c r="O190" s="15"/>
      <c r="P190" s="15"/>
      <c r="Q190" s="15"/>
      <c r="R190" s="15"/>
      <c r="S190" s="137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37"/>
      <c r="AS190" s="137"/>
      <c r="AT190" s="137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</row>
    <row r="191" spans="2:110" ht="15.75" customHeight="1">
      <c r="B191" s="15"/>
      <c r="C191" s="14"/>
      <c r="D191" s="14"/>
      <c r="E191" s="14"/>
      <c r="F191" s="14"/>
      <c r="G191" s="14"/>
      <c r="H191" s="15"/>
      <c r="I191" s="15"/>
      <c r="J191" s="15"/>
      <c r="K191" s="15"/>
      <c r="L191" s="15"/>
      <c r="M191" s="136"/>
      <c r="N191" s="15"/>
      <c r="O191" s="15"/>
      <c r="P191" s="15"/>
      <c r="Q191" s="15"/>
      <c r="R191" s="15"/>
      <c r="S191" s="137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37"/>
      <c r="AS191" s="137"/>
      <c r="AT191" s="137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</row>
    <row r="192" spans="2:110" ht="15.75" customHeight="1">
      <c r="B192" s="15"/>
      <c r="C192" s="14"/>
      <c r="D192" s="14"/>
      <c r="E192" s="14"/>
      <c r="F192" s="14"/>
      <c r="G192" s="14"/>
      <c r="H192" s="15"/>
      <c r="I192" s="15"/>
      <c r="J192" s="15"/>
      <c r="K192" s="15"/>
      <c r="L192" s="15"/>
      <c r="M192" s="136"/>
      <c r="N192" s="15"/>
      <c r="O192" s="15"/>
      <c r="P192" s="15"/>
      <c r="Q192" s="15"/>
      <c r="R192" s="15"/>
      <c r="S192" s="137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37"/>
      <c r="AS192" s="137"/>
      <c r="AT192" s="137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</row>
    <row r="193" spans="2:110" ht="15.75" customHeight="1">
      <c r="B193" s="15"/>
      <c r="C193" s="14"/>
      <c r="D193" s="14"/>
      <c r="E193" s="14"/>
      <c r="F193" s="14"/>
      <c r="G193" s="14"/>
      <c r="H193" s="15"/>
      <c r="I193" s="15"/>
      <c r="J193" s="15"/>
      <c r="K193" s="15"/>
      <c r="L193" s="15"/>
      <c r="M193" s="136"/>
      <c r="N193" s="15"/>
      <c r="O193" s="15"/>
      <c r="P193" s="15"/>
      <c r="Q193" s="15"/>
      <c r="R193" s="15"/>
      <c r="S193" s="137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37"/>
      <c r="AS193" s="137"/>
      <c r="AT193" s="137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</row>
    <row r="194" spans="2:110" ht="15.75" customHeight="1">
      <c r="B194" s="15"/>
      <c r="C194" s="14"/>
      <c r="D194" s="14"/>
      <c r="E194" s="14"/>
      <c r="F194" s="14"/>
      <c r="G194" s="14"/>
      <c r="H194" s="15"/>
      <c r="I194" s="15"/>
      <c r="J194" s="15"/>
      <c r="K194" s="15"/>
      <c r="L194" s="15"/>
      <c r="M194" s="136"/>
      <c r="N194" s="15"/>
      <c r="O194" s="15"/>
      <c r="P194" s="15"/>
      <c r="Q194" s="15"/>
      <c r="R194" s="15"/>
      <c r="S194" s="137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37"/>
      <c r="AS194" s="137"/>
      <c r="AT194" s="137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</row>
    <row r="195" spans="2:110" ht="15.75" customHeight="1">
      <c r="B195" s="15"/>
      <c r="C195" s="14"/>
      <c r="D195" s="14"/>
      <c r="E195" s="14"/>
      <c r="F195" s="14"/>
      <c r="G195" s="14"/>
      <c r="H195" s="15"/>
      <c r="I195" s="15"/>
      <c r="J195" s="15"/>
      <c r="K195" s="15"/>
      <c r="L195" s="15"/>
      <c r="M195" s="136"/>
      <c r="N195" s="15"/>
      <c r="O195" s="15"/>
      <c r="P195" s="15"/>
      <c r="Q195" s="15"/>
      <c r="R195" s="15"/>
      <c r="S195" s="137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37"/>
      <c r="AS195" s="137"/>
      <c r="AT195" s="137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</row>
    <row r="196" spans="2:110" ht="15.75" customHeight="1">
      <c r="B196" s="15"/>
      <c r="C196" s="14"/>
      <c r="D196" s="14"/>
      <c r="E196" s="14"/>
      <c r="F196" s="14"/>
      <c r="G196" s="14"/>
      <c r="H196" s="15"/>
      <c r="I196" s="15"/>
      <c r="J196" s="15"/>
      <c r="K196" s="15"/>
      <c r="L196" s="15"/>
      <c r="M196" s="136"/>
      <c r="N196" s="15"/>
      <c r="O196" s="15"/>
      <c r="P196" s="15"/>
      <c r="Q196" s="15"/>
      <c r="R196" s="15"/>
      <c r="S196" s="137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37"/>
      <c r="AS196" s="137"/>
      <c r="AT196" s="137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</row>
    <row r="197" spans="2:110" ht="15.75" customHeight="1">
      <c r="B197" s="15"/>
      <c r="C197" s="14"/>
      <c r="D197" s="14"/>
      <c r="E197" s="14"/>
      <c r="F197" s="14"/>
      <c r="G197" s="14"/>
      <c r="H197" s="15"/>
      <c r="I197" s="15"/>
      <c r="J197" s="15"/>
      <c r="K197" s="15"/>
      <c r="L197" s="15"/>
      <c r="M197" s="136"/>
      <c r="N197" s="15"/>
      <c r="O197" s="15"/>
      <c r="P197" s="15"/>
      <c r="Q197" s="15"/>
      <c r="R197" s="15"/>
      <c r="S197" s="137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37"/>
      <c r="AS197" s="137"/>
      <c r="AT197" s="137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</row>
    <row r="198" spans="2:110" ht="15.75" customHeight="1">
      <c r="B198" s="15"/>
      <c r="C198" s="14"/>
      <c r="D198" s="14"/>
      <c r="E198" s="14"/>
      <c r="F198" s="14"/>
      <c r="G198" s="14"/>
      <c r="H198" s="15"/>
      <c r="I198" s="15"/>
      <c r="J198" s="15"/>
      <c r="K198" s="15"/>
      <c r="L198" s="15"/>
      <c r="M198" s="136"/>
      <c r="N198" s="15"/>
      <c r="O198" s="15"/>
      <c r="P198" s="15"/>
      <c r="Q198" s="15"/>
      <c r="R198" s="15"/>
      <c r="S198" s="137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37"/>
      <c r="AS198" s="137"/>
      <c r="AT198" s="137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</row>
    <row r="199" spans="2:110" ht="15.75" customHeight="1">
      <c r="B199" s="15"/>
      <c r="C199" s="14"/>
      <c r="D199" s="14"/>
      <c r="E199" s="14"/>
      <c r="F199" s="14"/>
      <c r="G199" s="14"/>
      <c r="H199" s="15"/>
      <c r="I199" s="15"/>
      <c r="J199" s="15"/>
      <c r="K199" s="15"/>
      <c r="L199" s="15"/>
      <c r="M199" s="136"/>
      <c r="N199" s="15"/>
      <c r="O199" s="15"/>
      <c r="P199" s="15"/>
      <c r="Q199" s="15"/>
      <c r="R199" s="15"/>
      <c r="S199" s="137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37"/>
      <c r="AS199" s="137"/>
      <c r="AT199" s="137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</row>
    <row r="200" spans="2:110" ht="15.75" customHeight="1">
      <c r="B200" s="15"/>
      <c r="C200" s="14"/>
      <c r="D200" s="14"/>
      <c r="E200" s="14"/>
      <c r="F200" s="14"/>
      <c r="G200" s="14"/>
      <c r="H200" s="15"/>
      <c r="I200" s="15"/>
      <c r="J200" s="15"/>
      <c r="K200" s="15"/>
      <c r="L200" s="15"/>
      <c r="M200" s="136"/>
      <c r="N200" s="15"/>
      <c r="O200" s="15"/>
      <c r="P200" s="15"/>
      <c r="Q200" s="15"/>
      <c r="R200" s="15"/>
      <c r="S200" s="137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37"/>
      <c r="AS200" s="137"/>
      <c r="AT200" s="137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</row>
    <row r="201" spans="2:110" ht="15.75" customHeight="1">
      <c r="B201" s="15"/>
      <c r="C201" s="14"/>
      <c r="D201" s="14"/>
      <c r="E201" s="14"/>
      <c r="F201" s="14"/>
      <c r="G201" s="14"/>
      <c r="H201" s="15"/>
      <c r="I201" s="15"/>
      <c r="J201" s="15"/>
      <c r="K201" s="15"/>
      <c r="L201" s="15"/>
      <c r="M201" s="136"/>
      <c r="N201" s="15"/>
      <c r="O201" s="15"/>
      <c r="P201" s="15"/>
      <c r="Q201" s="15"/>
      <c r="R201" s="15"/>
      <c r="S201" s="137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37"/>
      <c r="AS201" s="137"/>
      <c r="AT201" s="137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</row>
    <row r="202" spans="2:110" ht="15.75" customHeight="1">
      <c r="B202" s="15"/>
      <c r="C202" s="14"/>
      <c r="D202" s="14"/>
      <c r="E202" s="14"/>
      <c r="F202" s="14"/>
      <c r="G202" s="14"/>
      <c r="H202" s="15"/>
      <c r="I202" s="15"/>
      <c r="J202" s="15"/>
      <c r="K202" s="15"/>
      <c r="L202" s="15"/>
      <c r="M202" s="136"/>
      <c r="N202" s="15"/>
      <c r="O202" s="15"/>
      <c r="P202" s="15"/>
      <c r="Q202" s="15"/>
      <c r="R202" s="15"/>
      <c r="S202" s="137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37"/>
      <c r="AS202" s="137"/>
      <c r="AT202" s="137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</row>
    <row r="203" spans="2:110" ht="15.75" customHeight="1">
      <c r="B203" s="15"/>
      <c r="C203" s="14"/>
      <c r="D203" s="14"/>
      <c r="E203" s="14"/>
      <c r="F203" s="14"/>
      <c r="G203" s="14"/>
      <c r="H203" s="15"/>
      <c r="I203" s="15"/>
      <c r="J203" s="15"/>
      <c r="K203" s="15"/>
      <c r="L203" s="15"/>
      <c r="M203" s="136"/>
      <c r="N203" s="15"/>
      <c r="O203" s="15"/>
      <c r="P203" s="15"/>
      <c r="Q203" s="15"/>
      <c r="R203" s="15"/>
      <c r="S203" s="137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37"/>
      <c r="AS203" s="137"/>
      <c r="AT203" s="137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</row>
    <row r="204" spans="2:110" ht="15.75" customHeight="1">
      <c r="B204" s="15"/>
      <c r="C204" s="14"/>
      <c r="D204" s="14"/>
      <c r="E204" s="14"/>
      <c r="F204" s="14"/>
      <c r="G204" s="14"/>
      <c r="H204" s="15"/>
      <c r="I204" s="15"/>
      <c r="J204" s="15"/>
      <c r="K204" s="15"/>
      <c r="L204" s="15"/>
      <c r="M204" s="136"/>
      <c r="N204" s="15"/>
      <c r="O204" s="15"/>
      <c r="P204" s="15"/>
      <c r="Q204" s="15"/>
      <c r="R204" s="15"/>
      <c r="S204" s="137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37"/>
      <c r="AS204" s="137"/>
      <c r="AT204" s="137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</row>
    <row r="205" spans="2:110" ht="15.75" customHeight="1">
      <c r="B205" s="15"/>
      <c r="C205" s="14"/>
      <c r="D205" s="14"/>
      <c r="E205" s="14"/>
      <c r="F205" s="14"/>
      <c r="G205" s="14"/>
      <c r="H205" s="15"/>
      <c r="I205" s="15"/>
      <c r="J205" s="15"/>
      <c r="K205" s="15"/>
      <c r="L205" s="15"/>
      <c r="M205" s="136"/>
      <c r="N205" s="15"/>
      <c r="O205" s="15"/>
      <c r="P205" s="15"/>
      <c r="Q205" s="15"/>
      <c r="R205" s="15"/>
      <c r="S205" s="137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37"/>
      <c r="AS205" s="137"/>
      <c r="AT205" s="137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</row>
    <row r="206" spans="2:110" ht="15.75" customHeight="1">
      <c r="B206" s="15"/>
      <c r="C206" s="14"/>
      <c r="D206" s="14"/>
      <c r="E206" s="14"/>
      <c r="F206" s="14"/>
      <c r="G206" s="14"/>
      <c r="H206" s="15"/>
      <c r="I206" s="15"/>
      <c r="J206" s="15"/>
      <c r="K206" s="15"/>
      <c r="L206" s="15"/>
      <c r="M206" s="136"/>
      <c r="N206" s="15"/>
      <c r="O206" s="15"/>
      <c r="P206" s="15"/>
      <c r="Q206" s="15"/>
      <c r="R206" s="15"/>
      <c r="S206" s="137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37"/>
      <c r="AS206" s="137"/>
      <c r="AT206" s="137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</row>
    <row r="207" spans="2:110" ht="15.75" customHeight="1">
      <c r="B207" s="15"/>
      <c r="C207" s="14"/>
      <c r="D207" s="14"/>
      <c r="E207" s="14"/>
      <c r="F207" s="14"/>
      <c r="G207" s="14"/>
      <c r="H207" s="15"/>
      <c r="I207" s="15"/>
      <c r="J207" s="15"/>
      <c r="K207" s="15"/>
      <c r="L207" s="15"/>
      <c r="M207" s="136"/>
      <c r="N207" s="15"/>
      <c r="O207" s="15"/>
      <c r="P207" s="15"/>
      <c r="Q207" s="15"/>
      <c r="R207" s="15"/>
      <c r="S207" s="137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37"/>
      <c r="AS207" s="137"/>
      <c r="AT207" s="137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</row>
    <row r="208" spans="2:110" ht="15.75" customHeight="1">
      <c r="B208" s="15"/>
      <c r="C208" s="14"/>
      <c r="D208" s="14"/>
      <c r="E208" s="14"/>
      <c r="F208" s="14"/>
      <c r="G208" s="14"/>
      <c r="H208" s="15"/>
      <c r="I208" s="15"/>
      <c r="J208" s="15"/>
      <c r="K208" s="15"/>
      <c r="L208" s="15"/>
      <c r="M208" s="136"/>
      <c r="N208" s="15"/>
      <c r="O208" s="15"/>
      <c r="P208" s="15"/>
      <c r="Q208" s="15"/>
      <c r="R208" s="15"/>
      <c r="S208" s="137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37"/>
      <c r="AS208" s="137"/>
      <c r="AT208" s="137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</row>
    <row r="209" spans="2:110" ht="15.75" customHeight="1">
      <c r="B209" s="15"/>
      <c r="C209" s="14"/>
      <c r="D209" s="14"/>
      <c r="E209" s="14"/>
      <c r="F209" s="14"/>
      <c r="G209" s="14"/>
      <c r="H209" s="15"/>
      <c r="I209" s="15"/>
      <c r="J209" s="15"/>
      <c r="K209" s="15"/>
      <c r="L209" s="15"/>
      <c r="M209" s="136"/>
      <c r="N209" s="15"/>
      <c r="O209" s="15"/>
      <c r="P209" s="15"/>
      <c r="Q209" s="15"/>
      <c r="R209" s="15"/>
      <c r="S209" s="137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37"/>
      <c r="AS209" s="137"/>
      <c r="AT209" s="137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</row>
    <row r="210" spans="2:110" ht="15.75" customHeight="1">
      <c r="B210" s="15"/>
      <c r="C210" s="14"/>
      <c r="D210" s="14"/>
      <c r="E210" s="14"/>
      <c r="F210" s="14"/>
      <c r="G210" s="14"/>
      <c r="H210" s="15"/>
      <c r="I210" s="15"/>
      <c r="J210" s="15"/>
      <c r="K210" s="15"/>
      <c r="L210" s="15"/>
      <c r="M210" s="136"/>
      <c r="N210" s="15"/>
      <c r="O210" s="15"/>
      <c r="P210" s="15"/>
      <c r="Q210" s="15"/>
      <c r="R210" s="15"/>
      <c r="S210" s="137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37"/>
      <c r="AS210" s="137"/>
      <c r="AT210" s="137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</row>
    <row r="211" spans="2:110" ht="15.75" customHeight="1">
      <c r="B211" s="15"/>
      <c r="C211" s="14"/>
      <c r="D211" s="14"/>
      <c r="E211" s="14"/>
      <c r="F211" s="14"/>
      <c r="G211" s="14"/>
      <c r="H211" s="15"/>
      <c r="I211" s="15"/>
      <c r="J211" s="15"/>
      <c r="K211" s="15"/>
      <c r="L211" s="15"/>
      <c r="M211" s="136"/>
      <c r="N211" s="15"/>
      <c r="O211" s="15"/>
      <c r="P211" s="15"/>
      <c r="Q211" s="15"/>
      <c r="R211" s="15"/>
      <c r="S211" s="137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37"/>
      <c r="AS211" s="137"/>
      <c r="AT211" s="137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</row>
    <row r="212" spans="2:110" ht="15.75" customHeight="1">
      <c r="B212" s="15"/>
      <c r="C212" s="14"/>
      <c r="D212" s="14"/>
      <c r="E212" s="14"/>
      <c r="F212" s="14"/>
      <c r="G212" s="14"/>
      <c r="H212" s="15"/>
      <c r="I212" s="15"/>
      <c r="J212" s="15"/>
      <c r="K212" s="15"/>
      <c r="L212" s="15"/>
      <c r="M212" s="136"/>
      <c r="N212" s="15"/>
      <c r="O212" s="15"/>
      <c r="P212" s="15"/>
      <c r="Q212" s="15"/>
      <c r="R212" s="15"/>
      <c r="S212" s="137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37"/>
      <c r="AS212" s="137"/>
      <c r="AT212" s="137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</row>
    <row r="213" spans="2:110" ht="15.75" customHeight="1">
      <c r="B213" s="15"/>
      <c r="C213" s="14"/>
      <c r="D213" s="14"/>
      <c r="E213" s="14"/>
      <c r="F213" s="14"/>
      <c r="G213" s="14"/>
      <c r="H213" s="15"/>
      <c r="I213" s="15"/>
      <c r="J213" s="15"/>
      <c r="K213" s="15"/>
      <c r="L213" s="15"/>
      <c r="M213" s="136"/>
      <c r="N213" s="15"/>
      <c r="O213" s="15"/>
      <c r="P213" s="15"/>
      <c r="Q213" s="15"/>
      <c r="R213" s="15"/>
      <c r="S213" s="137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37"/>
      <c r="AS213" s="137"/>
      <c r="AT213" s="137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</row>
    <row r="214" spans="2:110" ht="15.75" customHeight="1">
      <c r="B214" s="15"/>
      <c r="C214" s="14"/>
      <c r="D214" s="14"/>
      <c r="E214" s="14"/>
      <c r="F214" s="14"/>
      <c r="G214" s="14"/>
      <c r="H214" s="15"/>
      <c r="I214" s="15"/>
      <c r="J214" s="15"/>
      <c r="K214" s="15"/>
      <c r="L214" s="15"/>
      <c r="M214" s="136"/>
      <c r="N214" s="15"/>
      <c r="O214" s="15"/>
      <c r="P214" s="15"/>
      <c r="Q214" s="15"/>
      <c r="R214" s="15"/>
      <c r="S214" s="137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37"/>
      <c r="AS214" s="137"/>
      <c r="AT214" s="137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</row>
    <row r="215" spans="2:110" ht="15.75" customHeight="1">
      <c r="B215" s="15"/>
      <c r="C215" s="14"/>
      <c r="D215" s="14"/>
      <c r="E215" s="14"/>
      <c r="F215" s="14"/>
      <c r="G215" s="14"/>
      <c r="H215" s="15"/>
      <c r="I215" s="15"/>
      <c r="J215" s="15"/>
      <c r="K215" s="15"/>
      <c r="L215" s="15"/>
      <c r="M215" s="136"/>
      <c r="N215" s="15"/>
      <c r="O215" s="15"/>
      <c r="P215" s="15"/>
      <c r="Q215" s="15"/>
      <c r="R215" s="15"/>
      <c r="S215" s="137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37"/>
      <c r="AS215" s="137"/>
      <c r="AT215" s="137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</row>
    <row r="216" spans="2:110" ht="15.75" customHeight="1">
      <c r="B216" s="15"/>
      <c r="C216" s="14"/>
      <c r="D216" s="14"/>
      <c r="E216" s="14"/>
      <c r="F216" s="14"/>
      <c r="G216" s="14"/>
      <c r="H216" s="15"/>
      <c r="I216" s="15"/>
      <c r="J216" s="15"/>
      <c r="K216" s="15"/>
      <c r="L216" s="15"/>
      <c r="M216" s="136"/>
      <c r="N216" s="15"/>
      <c r="O216" s="15"/>
      <c r="P216" s="15"/>
      <c r="Q216" s="15"/>
      <c r="R216" s="15"/>
      <c r="S216" s="137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37"/>
      <c r="AS216" s="137"/>
      <c r="AT216" s="137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</row>
    <row r="217" spans="2:110" ht="15.75" customHeight="1">
      <c r="B217" s="15"/>
      <c r="C217" s="14"/>
      <c r="D217" s="14"/>
      <c r="E217" s="14"/>
      <c r="F217" s="14"/>
      <c r="G217" s="14"/>
      <c r="H217" s="15"/>
      <c r="I217" s="15"/>
      <c r="J217" s="15"/>
      <c r="K217" s="15"/>
      <c r="L217" s="15"/>
      <c r="M217" s="136"/>
      <c r="N217" s="15"/>
      <c r="O217" s="15"/>
      <c r="P217" s="15"/>
      <c r="Q217" s="15"/>
      <c r="R217" s="15"/>
      <c r="S217" s="137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37"/>
      <c r="AS217" s="137"/>
      <c r="AT217" s="137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</row>
    <row r="218" spans="2:110" ht="15.75" customHeight="1">
      <c r="B218" s="15"/>
      <c r="C218" s="14"/>
      <c r="D218" s="14"/>
      <c r="E218" s="14"/>
      <c r="F218" s="14"/>
      <c r="G218" s="14"/>
      <c r="H218" s="15"/>
      <c r="I218" s="15"/>
      <c r="J218" s="15"/>
      <c r="K218" s="15"/>
      <c r="L218" s="15"/>
      <c r="M218" s="136"/>
      <c r="N218" s="15"/>
      <c r="O218" s="15"/>
      <c r="P218" s="15"/>
      <c r="Q218" s="15"/>
      <c r="R218" s="15"/>
      <c r="S218" s="137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37"/>
      <c r="AS218" s="137"/>
      <c r="AT218" s="137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</row>
    <row r="219" spans="2:110" ht="15.75" customHeight="1">
      <c r="B219" s="15"/>
      <c r="C219" s="14"/>
      <c r="D219" s="14"/>
      <c r="E219" s="14"/>
      <c r="F219" s="14"/>
      <c r="G219" s="14"/>
      <c r="H219" s="15"/>
      <c r="I219" s="15"/>
      <c r="J219" s="15"/>
      <c r="K219" s="15"/>
      <c r="L219" s="15"/>
      <c r="M219" s="136"/>
      <c r="N219" s="15"/>
      <c r="O219" s="15"/>
      <c r="P219" s="15"/>
      <c r="Q219" s="15"/>
      <c r="R219" s="15"/>
      <c r="S219" s="137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37"/>
      <c r="AS219" s="137"/>
      <c r="AT219" s="137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</row>
    <row r="220" spans="2:110" ht="15.75" customHeight="1">
      <c r="B220" s="15"/>
      <c r="C220" s="14"/>
      <c r="D220" s="14"/>
      <c r="E220" s="14"/>
      <c r="F220" s="14"/>
      <c r="G220" s="14"/>
      <c r="H220" s="15"/>
      <c r="I220" s="15"/>
      <c r="J220" s="15"/>
      <c r="K220" s="15"/>
      <c r="L220" s="15"/>
      <c r="M220" s="136"/>
      <c r="N220" s="15"/>
      <c r="O220" s="15"/>
      <c r="P220" s="15"/>
      <c r="Q220" s="15"/>
      <c r="R220" s="15"/>
      <c r="S220" s="137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37"/>
      <c r="AS220" s="137"/>
      <c r="AT220" s="137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</row>
    <row r="221" spans="2:110" ht="15.75" customHeight="1">
      <c r="B221" s="15"/>
      <c r="C221" s="14"/>
      <c r="D221" s="14"/>
      <c r="E221" s="14"/>
      <c r="F221" s="14"/>
      <c r="G221" s="14"/>
      <c r="H221" s="15"/>
      <c r="I221" s="15"/>
      <c r="J221" s="15"/>
      <c r="K221" s="15"/>
      <c r="L221" s="15"/>
      <c r="M221" s="136"/>
      <c r="N221" s="15"/>
      <c r="O221" s="15"/>
      <c r="P221" s="15"/>
      <c r="Q221" s="15"/>
      <c r="R221" s="15"/>
      <c r="S221" s="137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37"/>
      <c r="AS221" s="137"/>
      <c r="AT221" s="137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</row>
    <row r="222" spans="2:110" ht="15.75" customHeight="1">
      <c r="B222" s="15"/>
      <c r="C222" s="14"/>
      <c r="D222" s="14"/>
      <c r="E222" s="14"/>
      <c r="F222" s="14"/>
      <c r="G222" s="14"/>
      <c r="H222" s="15"/>
      <c r="I222" s="15"/>
      <c r="J222" s="15"/>
      <c r="K222" s="15"/>
      <c r="L222" s="15"/>
      <c r="M222" s="136"/>
      <c r="N222" s="15"/>
      <c r="O222" s="15"/>
      <c r="P222" s="15"/>
      <c r="Q222" s="15"/>
      <c r="R222" s="15"/>
      <c r="S222" s="137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37"/>
      <c r="AS222" s="137"/>
      <c r="AT222" s="137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</row>
    <row r="223" spans="2:110" ht="15.75" customHeight="1">
      <c r="B223" s="15"/>
      <c r="C223" s="14"/>
      <c r="D223" s="14"/>
      <c r="E223" s="14"/>
      <c r="F223" s="14"/>
      <c r="G223" s="14"/>
      <c r="H223" s="15"/>
      <c r="I223" s="15"/>
      <c r="J223" s="15"/>
      <c r="K223" s="15"/>
      <c r="L223" s="15"/>
      <c r="M223" s="136"/>
      <c r="N223" s="15"/>
      <c r="O223" s="15"/>
      <c r="P223" s="15"/>
      <c r="Q223" s="15"/>
      <c r="R223" s="15"/>
      <c r="S223" s="137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37"/>
      <c r="AS223" s="137"/>
      <c r="AT223" s="137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</row>
    <row r="224" spans="2:110" ht="15.75" customHeight="1">
      <c r="B224" s="15"/>
      <c r="C224" s="14"/>
      <c r="D224" s="14"/>
      <c r="E224" s="14"/>
      <c r="F224" s="14"/>
      <c r="G224" s="14"/>
      <c r="H224" s="15"/>
      <c r="I224" s="15"/>
      <c r="J224" s="15"/>
      <c r="K224" s="15"/>
      <c r="L224" s="15"/>
      <c r="M224" s="136"/>
      <c r="N224" s="15"/>
      <c r="O224" s="15"/>
      <c r="P224" s="15"/>
      <c r="Q224" s="15"/>
      <c r="R224" s="15"/>
      <c r="S224" s="137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37"/>
      <c r="AS224" s="137"/>
      <c r="AT224" s="137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</row>
    <row r="225" spans="2:110" ht="15.75" customHeight="1">
      <c r="B225" s="15"/>
      <c r="C225" s="14"/>
      <c r="D225" s="14"/>
      <c r="E225" s="14"/>
      <c r="F225" s="14"/>
      <c r="G225" s="14"/>
      <c r="H225" s="15"/>
      <c r="I225" s="15"/>
      <c r="J225" s="15"/>
      <c r="K225" s="15"/>
      <c r="L225" s="15"/>
      <c r="M225" s="136"/>
      <c r="N225" s="15"/>
      <c r="O225" s="15"/>
      <c r="P225" s="15"/>
      <c r="Q225" s="15"/>
      <c r="R225" s="15"/>
      <c r="S225" s="137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37"/>
      <c r="AS225" s="137"/>
      <c r="AT225" s="137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</row>
    <row r="226" spans="2:110" ht="15.75" customHeight="1">
      <c r="B226" s="15"/>
      <c r="C226" s="14"/>
      <c r="D226" s="14"/>
      <c r="E226" s="14"/>
      <c r="F226" s="14"/>
      <c r="G226" s="14"/>
      <c r="H226" s="15"/>
      <c r="I226" s="15"/>
      <c r="J226" s="15"/>
      <c r="K226" s="15"/>
      <c r="L226" s="15"/>
      <c r="M226" s="136"/>
      <c r="N226" s="15"/>
      <c r="O226" s="15"/>
      <c r="P226" s="15"/>
      <c r="Q226" s="15"/>
      <c r="R226" s="15"/>
      <c r="S226" s="137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37"/>
      <c r="AS226" s="137"/>
      <c r="AT226" s="137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</row>
    <row r="227" spans="2:110" ht="15.75" customHeight="1">
      <c r="B227" s="15"/>
      <c r="C227" s="14"/>
      <c r="D227" s="14"/>
      <c r="E227" s="14"/>
      <c r="F227" s="14"/>
      <c r="G227" s="14"/>
      <c r="H227" s="15"/>
      <c r="I227" s="15"/>
      <c r="J227" s="15"/>
      <c r="K227" s="15"/>
      <c r="L227" s="15"/>
      <c r="M227" s="136"/>
      <c r="N227" s="15"/>
      <c r="O227" s="15"/>
      <c r="P227" s="15"/>
      <c r="Q227" s="15"/>
      <c r="R227" s="15"/>
      <c r="S227" s="137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37"/>
      <c r="AS227" s="137"/>
      <c r="AT227" s="137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</row>
    <row r="228" spans="2:110" ht="15.75" customHeight="1">
      <c r="B228" s="15"/>
      <c r="C228" s="14"/>
      <c r="D228" s="14"/>
      <c r="E228" s="14"/>
      <c r="F228" s="14"/>
      <c r="G228" s="14"/>
      <c r="H228" s="15"/>
      <c r="I228" s="15"/>
      <c r="J228" s="15"/>
      <c r="K228" s="15"/>
      <c r="L228" s="15"/>
      <c r="M228" s="136"/>
      <c r="N228" s="15"/>
      <c r="O228" s="15"/>
      <c r="P228" s="15"/>
      <c r="Q228" s="15"/>
      <c r="R228" s="15"/>
      <c r="S228" s="137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37"/>
      <c r="AS228" s="137"/>
      <c r="AT228" s="137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</row>
    <row r="229" spans="2:110" ht="15.75" customHeight="1">
      <c r="B229" s="15"/>
      <c r="C229" s="14"/>
      <c r="D229" s="14"/>
      <c r="E229" s="14"/>
      <c r="F229" s="14"/>
      <c r="G229" s="14"/>
      <c r="H229" s="15"/>
      <c r="I229" s="15"/>
      <c r="J229" s="15"/>
      <c r="K229" s="15"/>
      <c r="L229" s="15"/>
      <c r="M229" s="136"/>
      <c r="N229" s="15"/>
      <c r="O229" s="15"/>
      <c r="P229" s="15"/>
      <c r="Q229" s="15"/>
      <c r="R229" s="15"/>
      <c r="S229" s="137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37"/>
      <c r="AS229" s="137"/>
      <c r="AT229" s="137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</row>
    <row r="230" spans="2:110" ht="15.75" customHeight="1">
      <c r="B230" s="15"/>
      <c r="C230" s="14"/>
      <c r="D230" s="14"/>
      <c r="E230" s="14"/>
      <c r="F230" s="14"/>
      <c r="G230" s="14"/>
      <c r="H230" s="15"/>
      <c r="I230" s="15"/>
      <c r="J230" s="15"/>
      <c r="K230" s="15"/>
      <c r="L230" s="15"/>
      <c r="M230" s="136"/>
      <c r="N230" s="15"/>
      <c r="O230" s="15"/>
      <c r="P230" s="15"/>
      <c r="Q230" s="15"/>
      <c r="R230" s="15"/>
      <c r="S230" s="137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37"/>
      <c r="AS230" s="137"/>
      <c r="AT230" s="137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</row>
    <row r="231" spans="2:110" ht="15.75" customHeight="1">
      <c r="B231" s="15"/>
      <c r="C231" s="14"/>
      <c r="D231" s="14"/>
      <c r="E231" s="14"/>
      <c r="F231" s="14"/>
      <c r="G231" s="14"/>
      <c r="H231" s="15"/>
      <c r="I231" s="15"/>
      <c r="J231" s="15"/>
      <c r="K231" s="15"/>
      <c r="L231" s="15"/>
      <c r="M231" s="136"/>
      <c r="N231" s="15"/>
      <c r="O231" s="15"/>
      <c r="P231" s="15"/>
      <c r="Q231" s="15"/>
      <c r="R231" s="15"/>
      <c r="S231" s="137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37"/>
      <c r="AS231" s="137"/>
      <c r="AT231" s="137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</row>
    <row r="232" spans="2:110" ht="15.75" customHeight="1">
      <c r="B232" s="15"/>
      <c r="C232" s="14"/>
      <c r="D232" s="14"/>
      <c r="E232" s="14"/>
      <c r="F232" s="14"/>
      <c r="G232" s="14"/>
      <c r="H232" s="15"/>
      <c r="I232" s="15"/>
      <c r="J232" s="15"/>
      <c r="K232" s="15"/>
      <c r="L232" s="15"/>
      <c r="M232" s="136"/>
      <c r="N232" s="15"/>
      <c r="O232" s="15"/>
      <c r="P232" s="15"/>
      <c r="Q232" s="15"/>
      <c r="R232" s="15"/>
      <c r="S232" s="137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37"/>
      <c r="AS232" s="137"/>
      <c r="AT232" s="137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</row>
    <row r="233" spans="2:110" ht="15.75" customHeight="1">
      <c r="B233" s="15"/>
      <c r="C233" s="14"/>
      <c r="D233" s="14"/>
      <c r="E233" s="14"/>
      <c r="F233" s="14"/>
      <c r="G233" s="14"/>
      <c r="H233" s="15"/>
      <c r="I233" s="15"/>
      <c r="J233" s="15"/>
      <c r="K233" s="15"/>
      <c r="L233" s="15"/>
      <c r="M233" s="136"/>
      <c r="N233" s="15"/>
      <c r="O233" s="15"/>
      <c r="P233" s="15"/>
      <c r="Q233" s="15"/>
      <c r="R233" s="15"/>
      <c r="S233" s="137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37"/>
      <c r="AS233" s="137"/>
      <c r="AT233" s="137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</row>
    <row r="234" spans="2:110" ht="15.75" customHeight="1">
      <c r="B234" s="15"/>
      <c r="C234" s="14"/>
      <c r="D234" s="14"/>
      <c r="E234" s="14"/>
      <c r="F234" s="14"/>
      <c r="G234" s="14"/>
      <c r="H234" s="15"/>
      <c r="I234" s="15"/>
      <c r="J234" s="15"/>
      <c r="K234" s="15"/>
      <c r="L234" s="15"/>
      <c r="M234" s="136"/>
      <c r="N234" s="15"/>
      <c r="O234" s="15"/>
      <c r="P234" s="15"/>
      <c r="Q234" s="15"/>
      <c r="R234" s="15"/>
      <c r="S234" s="137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37"/>
      <c r="AS234" s="137"/>
      <c r="AT234" s="137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</row>
    <row r="235" spans="2:110" ht="15.75" customHeight="1">
      <c r="B235" s="15"/>
      <c r="C235" s="14"/>
      <c r="D235" s="14"/>
      <c r="E235" s="14"/>
      <c r="F235" s="14"/>
      <c r="G235" s="14"/>
      <c r="H235" s="15"/>
      <c r="I235" s="15"/>
      <c r="J235" s="15"/>
      <c r="K235" s="15"/>
      <c r="L235" s="15"/>
      <c r="M235" s="136"/>
      <c r="N235" s="15"/>
      <c r="O235" s="15"/>
      <c r="P235" s="15"/>
      <c r="Q235" s="15"/>
      <c r="R235" s="15"/>
      <c r="S235" s="137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37"/>
      <c r="AS235" s="137"/>
      <c r="AT235" s="137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</row>
    <row r="236" spans="2:110" ht="15.75" customHeight="1">
      <c r="B236" s="15"/>
      <c r="C236" s="14"/>
      <c r="D236" s="14"/>
      <c r="E236" s="14"/>
      <c r="F236" s="14"/>
      <c r="G236" s="14"/>
      <c r="H236" s="15"/>
      <c r="I236" s="15"/>
      <c r="J236" s="15"/>
      <c r="K236" s="15"/>
      <c r="L236" s="15"/>
      <c r="M236" s="136"/>
      <c r="N236" s="15"/>
      <c r="O236" s="15"/>
      <c r="P236" s="15"/>
      <c r="Q236" s="15"/>
      <c r="R236" s="15"/>
      <c r="S236" s="137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37"/>
      <c r="AS236" s="137"/>
      <c r="AT236" s="137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</row>
    <row r="237" spans="2:110" ht="15.75" customHeight="1">
      <c r="B237" s="15"/>
      <c r="C237" s="14"/>
      <c r="D237" s="14"/>
      <c r="E237" s="14"/>
      <c r="F237" s="14"/>
      <c r="G237" s="14"/>
      <c r="H237" s="15"/>
      <c r="I237" s="15"/>
      <c r="J237" s="15"/>
      <c r="K237" s="15"/>
      <c r="L237" s="15"/>
      <c r="M237" s="136"/>
      <c r="N237" s="15"/>
      <c r="O237" s="15"/>
      <c r="P237" s="15"/>
      <c r="Q237" s="15"/>
      <c r="R237" s="15"/>
      <c r="S237" s="137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37"/>
      <c r="AS237" s="137"/>
      <c r="AT237" s="137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</row>
    <row r="238" spans="2:110" ht="15.75" customHeight="1">
      <c r="B238" s="15"/>
      <c r="C238" s="14"/>
      <c r="D238" s="14"/>
      <c r="E238" s="14"/>
      <c r="F238" s="14"/>
      <c r="G238" s="14"/>
      <c r="H238" s="15"/>
      <c r="I238" s="15"/>
      <c r="J238" s="15"/>
      <c r="K238" s="15"/>
      <c r="L238" s="15"/>
      <c r="M238" s="136"/>
      <c r="N238" s="15"/>
      <c r="O238" s="15"/>
      <c r="P238" s="15"/>
      <c r="Q238" s="15"/>
      <c r="R238" s="15"/>
      <c r="S238" s="137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37"/>
      <c r="AS238" s="137"/>
      <c r="AT238" s="137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</row>
    <row r="239" spans="2:110" ht="15.75" customHeight="1">
      <c r="B239" s="15"/>
      <c r="C239" s="14"/>
      <c r="D239" s="14"/>
      <c r="E239" s="14"/>
      <c r="F239" s="14"/>
      <c r="G239" s="14"/>
      <c r="H239" s="15"/>
      <c r="I239" s="15"/>
      <c r="J239" s="15"/>
      <c r="K239" s="15"/>
      <c r="L239" s="15"/>
      <c r="M239" s="136"/>
      <c r="N239" s="15"/>
      <c r="O239" s="15"/>
      <c r="P239" s="15"/>
      <c r="Q239" s="15"/>
      <c r="R239" s="15"/>
      <c r="S239" s="137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37"/>
      <c r="AS239" s="137"/>
      <c r="AT239" s="137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</row>
    <row r="240" spans="2:110" ht="15.75" customHeight="1">
      <c r="B240" s="15"/>
      <c r="C240" s="14"/>
      <c r="D240" s="14"/>
      <c r="E240" s="14"/>
      <c r="F240" s="14"/>
      <c r="G240" s="14"/>
      <c r="H240" s="15"/>
      <c r="I240" s="15"/>
      <c r="J240" s="15"/>
      <c r="K240" s="15"/>
      <c r="L240" s="15"/>
      <c r="M240" s="136"/>
      <c r="N240" s="15"/>
      <c r="O240" s="15"/>
      <c r="P240" s="15"/>
      <c r="Q240" s="15"/>
      <c r="R240" s="15"/>
      <c r="S240" s="137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37"/>
      <c r="AS240" s="137"/>
      <c r="AT240" s="137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</row>
    <row r="241" spans="2:110" ht="15.75" customHeight="1">
      <c r="B241" s="15"/>
      <c r="C241" s="14"/>
      <c r="D241" s="14"/>
      <c r="E241" s="14"/>
      <c r="F241" s="14"/>
      <c r="G241" s="14"/>
      <c r="H241" s="15"/>
      <c r="I241" s="15"/>
      <c r="J241" s="15"/>
      <c r="K241" s="15"/>
      <c r="L241" s="15"/>
      <c r="M241" s="136"/>
      <c r="N241" s="15"/>
      <c r="O241" s="15"/>
      <c r="P241" s="15"/>
      <c r="Q241" s="15"/>
      <c r="R241" s="15"/>
      <c r="S241" s="137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37"/>
      <c r="AS241" s="137"/>
      <c r="AT241" s="137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</row>
    <row r="242" spans="2:110" ht="15.75" customHeight="1">
      <c r="B242" s="15"/>
      <c r="C242" s="14"/>
      <c r="D242" s="14"/>
      <c r="E242" s="14"/>
      <c r="F242" s="14"/>
      <c r="G242" s="14"/>
      <c r="H242" s="15"/>
      <c r="I242" s="15"/>
      <c r="J242" s="15"/>
      <c r="K242" s="15"/>
      <c r="L242" s="15"/>
      <c r="M242" s="136"/>
      <c r="N242" s="15"/>
      <c r="O242" s="15"/>
      <c r="P242" s="15"/>
      <c r="Q242" s="15"/>
      <c r="R242" s="15"/>
      <c r="S242" s="137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37"/>
      <c r="AS242" s="137"/>
      <c r="AT242" s="137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</row>
    <row r="243" spans="2:110" ht="15.75" customHeight="1">
      <c r="B243" s="15"/>
      <c r="C243" s="14"/>
      <c r="D243" s="14"/>
      <c r="E243" s="14"/>
      <c r="F243" s="14"/>
      <c r="G243" s="14"/>
      <c r="H243" s="15"/>
      <c r="I243" s="15"/>
      <c r="J243" s="15"/>
      <c r="K243" s="15"/>
      <c r="L243" s="15"/>
      <c r="M243" s="136"/>
      <c r="N243" s="15"/>
      <c r="O243" s="15"/>
      <c r="P243" s="15"/>
      <c r="Q243" s="15"/>
      <c r="R243" s="15"/>
      <c r="S243" s="137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37"/>
      <c r="AS243" s="137"/>
      <c r="AT243" s="137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</row>
    <row r="244" spans="2:110" ht="15.75" customHeight="1">
      <c r="B244" s="15"/>
      <c r="C244" s="14"/>
      <c r="D244" s="14"/>
      <c r="E244" s="14"/>
      <c r="F244" s="14"/>
      <c r="G244" s="14"/>
      <c r="H244" s="15"/>
      <c r="I244" s="15"/>
      <c r="J244" s="15"/>
      <c r="K244" s="15"/>
      <c r="L244" s="15"/>
      <c r="M244" s="136"/>
      <c r="N244" s="15"/>
      <c r="O244" s="15"/>
      <c r="P244" s="15"/>
      <c r="Q244" s="15"/>
      <c r="R244" s="15"/>
      <c r="S244" s="137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37"/>
      <c r="AS244" s="137"/>
      <c r="AT244" s="137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</row>
    <row r="245" spans="2:110" ht="15.75" customHeight="1">
      <c r="B245" s="15"/>
      <c r="C245" s="14"/>
      <c r="D245" s="14"/>
      <c r="E245" s="14"/>
      <c r="F245" s="14"/>
      <c r="G245" s="14"/>
      <c r="H245" s="15"/>
      <c r="I245" s="15"/>
      <c r="J245" s="15"/>
      <c r="K245" s="15"/>
      <c r="L245" s="15"/>
      <c r="M245" s="136"/>
      <c r="N245" s="15"/>
      <c r="O245" s="15"/>
      <c r="P245" s="15"/>
      <c r="Q245" s="15"/>
      <c r="R245" s="15"/>
      <c r="S245" s="137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37"/>
      <c r="AS245" s="137"/>
      <c r="AT245" s="137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</row>
    <row r="246" spans="2:110" ht="15.75" customHeight="1">
      <c r="B246" s="15"/>
      <c r="C246" s="14"/>
      <c r="D246" s="14"/>
      <c r="E246" s="14"/>
      <c r="F246" s="14"/>
      <c r="G246" s="14"/>
      <c r="H246" s="15"/>
      <c r="I246" s="15"/>
      <c r="J246" s="15"/>
      <c r="K246" s="15"/>
      <c r="L246" s="15"/>
      <c r="M246" s="136"/>
      <c r="N246" s="15"/>
      <c r="O246" s="15"/>
      <c r="P246" s="15"/>
      <c r="Q246" s="15"/>
      <c r="R246" s="15"/>
      <c r="S246" s="137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37"/>
      <c r="AS246" s="137"/>
      <c r="AT246" s="137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</row>
    <row r="247" spans="2:110" ht="15.75" customHeight="1">
      <c r="B247" s="15"/>
      <c r="C247" s="14"/>
      <c r="D247" s="14"/>
      <c r="E247" s="14"/>
      <c r="F247" s="14"/>
      <c r="G247" s="14"/>
      <c r="H247" s="15"/>
      <c r="I247" s="15"/>
      <c r="J247" s="15"/>
      <c r="K247" s="15"/>
      <c r="L247" s="15"/>
      <c r="M247" s="136"/>
      <c r="N247" s="15"/>
      <c r="O247" s="15"/>
      <c r="P247" s="15"/>
      <c r="Q247" s="15"/>
      <c r="R247" s="15"/>
      <c r="S247" s="137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37"/>
      <c r="AS247" s="137"/>
      <c r="AT247" s="137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</row>
    <row r="248" spans="2:110" ht="15.75" customHeight="1">
      <c r="B248" s="15"/>
      <c r="C248" s="14"/>
      <c r="D248" s="14"/>
      <c r="E248" s="14"/>
      <c r="F248" s="14"/>
      <c r="G248" s="14"/>
      <c r="H248" s="15"/>
      <c r="I248" s="15"/>
      <c r="J248" s="15"/>
      <c r="K248" s="15"/>
      <c r="L248" s="15"/>
      <c r="M248" s="136"/>
      <c r="N248" s="15"/>
      <c r="O248" s="15"/>
      <c r="P248" s="15"/>
      <c r="Q248" s="15"/>
      <c r="R248" s="15"/>
      <c r="S248" s="137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37"/>
      <c r="AS248" s="137"/>
      <c r="AT248" s="137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</row>
    <row r="249" spans="2:110" ht="15.75" customHeight="1">
      <c r="B249" s="15"/>
      <c r="C249" s="14"/>
      <c r="D249" s="14"/>
      <c r="E249" s="14"/>
      <c r="F249" s="14"/>
      <c r="G249" s="14"/>
      <c r="H249" s="15"/>
      <c r="I249" s="15"/>
      <c r="J249" s="15"/>
      <c r="K249" s="15"/>
      <c r="L249" s="15"/>
      <c r="M249" s="136"/>
      <c r="N249" s="15"/>
      <c r="O249" s="15"/>
      <c r="P249" s="15"/>
      <c r="Q249" s="15"/>
      <c r="R249" s="15"/>
      <c r="S249" s="137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37"/>
      <c r="AS249" s="137"/>
      <c r="AT249" s="137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</row>
    <row r="250" spans="2:110" ht="15.75" customHeight="1">
      <c r="B250" s="15"/>
      <c r="C250" s="14"/>
      <c r="D250" s="14"/>
      <c r="E250" s="14"/>
      <c r="F250" s="14"/>
      <c r="G250" s="14"/>
      <c r="H250" s="15"/>
      <c r="I250" s="15"/>
      <c r="J250" s="15"/>
      <c r="K250" s="15"/>
      <c r="L250" s="15"/>
      <c r="M250" s="136"/>
      <c r="N250" s="15"/>
      <c r="O250" s="15"/>
      <c r="P250" s="15"/>
      <c r="Q250" s="15"/>
      <c r="R250" s="15"/>
      <c r="S250" s="137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37"/>
      <c r="AS250" s="137"/>
      <c r="AT250" s="137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</row>
    <row r="251" spans="2:110" ht="15.75" customHeight="1">
      <c r="B251" s="15"/>
      <c r="C251" s="14"/>
      <c r="D251" s="14"/>
      <c r="E251" s="14"/>
      <c r="F251" s="14"/>
      <c r="G251" s="14"/>
      <c r="H251" s="15"/>
      <c r="I251" s="15"/>
      <c r="J251" s="15"/>
      <c r="K251" s="15"/>
      <c r="L251" s="15"/>
      <c r="M251" s="136"/>
      <c r="N251" s="15"/>
      <c r="O251" s="15"/>
      <c r="P251" s="15"/>
      <c r="Q251" s="15"/>
      <c r="R251" s="15"/>
      <c r="S251" s="137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37"/>
      <c r="AS251" s="137"/>
      <c r="AT251" s="137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</row>
    <row r="252" spans="2:110" ht="15.75" customHeight="1">
      <c r="B252" s="15"/>
      <c r="C252" s="14"/>
      <c r="D252" s="14"/>
      <c r="E252" s="14"/>
      <c r="F252" s="14"/>
      <c r="G252" s="14"/>
      <c r="H252" s="15"/>
      <c r="I252" s="15"/>
      <c r="J252" s="15"/>
      <c r="K252" s="15"/>
      <c r="L252" s="15"/>
      <c r="M252" s="136"/>
      <c r="N252" s="15"/>
      <c r="O252" s="15"/>
      <c r="P252" s="15"/>
      <c r="Q252" s="15"/>
      <c r="R252" s="15"/>
      <c r="S252" s="137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37"/>
      <c r="AS252" s="137"/>
      <c r="AT252" s="137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</row>
    <row r="253" spans="2:110" ht="15.75" customHeight="1">
      <c r="B253" s="15"/>
      <c r="C253" s="14"/>
      <c r="D253" s="14"/>
      <c r="E253" s="14"/>
      <c r="F253" s="14"/>
      <c r="G253" s="14"/>
      <c r="H253" s="15"/>
      <c r="I253" s="15"/>
      <c r="J253" s="15"/>
      <c r="K253" s="15"/>
      <c r="L253" s="15"/>
      <c r="M253" s="136"/>
      <c r="N253" s="15"/>
      <c r="O253" s="15"/>
      <c r="P253" s="15"/>
      <c r="Q253" s="15"/>
      <c r="R253" s="15"/>
      <c r="S253" s="137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37"/>
      <c r="AS253" s="137"/>
      <c r="AT253" s="137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</row>
    <row r="254" spans="2:110" ht="15.75" customHeight="1">
      <c r="B254" s="15"/>
      <c r="C254" s="14"/>
      <c r="D254" s="14"/>
      <c r="E254" s="14"/>
      <c r="F254" s="14"/>
      <c r="G254" s="14"/>
      <c r="H254" s="15"/>
      <c r="I254" s="15"/>
      <c r="J254" s="15"/>
      <c r="K254" s="15"/>
      <c r="L254" s="15"/>
      <c r="M254" s="136"/>
      <c r="N254" s="15"/>
      <c r="O254" s="15"/>
      <c r="P254" s="15"/>
      <c r="Q254" s="15"/>
      <c r="R254" s="15"/>
      <c r="S254" s="137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37"/>
      <c r="AS254" s="137"/>
      <c r="AT254" s="137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</row>
    <row r="255" spans="2:110" ht="15.75" customHeight="1">
      <c r="B255" s="15"/>
      <c r="C255" s="14"/>
      <c r="D255" s="14"/>
      <c r="E255" s="14"/>
      <c r="F255" s="14"/>
      <c r="G255" s="14"/>
      <c r="H255" s="15"/>
      <c r="I255" s="15"/>
      <c r="J255" s="15"/>
      <c r="K255" s="15"/>
      <c r="L255" s="15"/>
      <c r="M255" s="136"/>
      <c r="N255" s="15"/>
      <c r="O255" s="15"/>
      <c r="P255" s="15"/>
      <c r="Q255" s="15"/>
      <c r="R255" s="15"/>
      <c r="S255" s="137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37"/>
      <c r="AS255" s="137"/>
      <c r="AT255" s="137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</row>
    <row r="256" spans="2:110" ht="15.75" customHeight="1">
      <c r="B256" s="15"/>
      <c r="C256" s="14"/>
      <c r="D256" s="14"/>
      <c r="E256" s="14"/>
      <c r="F256" s="14"/>
      <c r="G256" s="14"/>
      <c r="H256" s="15"/>
      <c r="I256" s="15"/>
      <c r="J256" s="15"/>
      <c r="K256" s="15"/>
      <c r="L256" s="15"/>
      <c r="M256" s="136"/>
      <c r="N256" s="15"/>
      <c r="O256" s="15"/>
      <c r="P256" s="15"/>
      <c r="Q256" s="15"/>
      <c r="R256" s="15"/>
      <c r="S256" s="137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37"/>
      <c r="AS256" s="137"/>
      <c r="AT256" s="137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</row>
    <row r="257" spans="2:110" ht="15.75" customHeight="1">
      <c r="B257" s="15"/>
      <c r="C257" s="14"/>
      <c r="D257" s="14"/>
      <c r="E257" s="14"/>
      <c r="F257" s="14"/>
      <c r="G257" s="14"/>
      <c r="H257" s="15"/>
      <c r="I257" s="15"/>
      <c r="J257" s="15"/>
      <c r="K257" s="15"/>
      <c r="L257" s="15"/>
      <c r="M257" s="136"/>
      <c r="N257" s="15"/>
      <c r="O257" s="15"/>
      <c r="P257" s="15"/>
      <c r="Q257" s="15"/>
      <c r="R257" s="15"/>
      <c r="S257" s="137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37"/>
      <c r="AS257" s="137"/>
      <c r="AT257" s="137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</row>
    <row r="258" spans="2:110" ht="15.75" customHeight="1">
      <c r="B258" s="15"/>
      <c r="C258" s="14"/>
      <c r="D258" s="14"/>
      <c r="E258" s="14"/>
      <c r="F258" s="14"/>
      <c r="G258" s="14"/>
      <c r="H258" s="15"/>
      <c r="I258" s="15"/>
      <c r="J258" s="15"/>
      <c r="K258" s="15"/>
      <c r="L258" s="15"/>
      <c r="M258" s="136"/>
      <c r="N258" s="15"/>
      <c r="O258" s="15"/>
      <c r="P258" s="15"/>
      <c r="Q258" s="15"/>
      <c r="R258" s="15"/>
      <c r="S258" s="137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37"/>
      <c r="AS258" s="137"/>
      <c r="AT258" s="137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</row>
    <row r="259" spans="2:110" ht="15.75" customHeight="1">
      <c r="B259" s="15"/>
      <c r="C259" s="14"/>
      <c r="D259" s="14"/>
      <c r="E259" s="14"/>
      <c r="F259" s="14"/>
      <c r="G259" s="14"/>
      <c r="H259" s="15"/>
      <c r="I259" s="15"/>
      <c r="J259" s="15"/>
      <c r="K259" s="15"/>
      <c r="L259" s="15"/>
      <c r="M259" s="136"/>
      <c r="N259" s="15"/>
      <c r="O259" s="15"/>
      <c r="P259" s="15"/>
      <c r="Q259" s="15"/>
      <c r="R259" s="15"/>
      <c r="S259" s="137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37"/>
      <c r="AS259" s="137"/>
      <c r="AT259" s="137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</row>
    <row r="260" spans="2:110" ht="15.75" customHeight="1">
      <c r="B260" s="15"/>
      <c r="C260" s="14"/>
      <c r="D260" s="14"/>
      <c r="E260" s="14"/>
      <c r="F260" s="14"/>
      <c r="G260" s="14"/>
      <c r="H260" s="15"/>
      <c r="I260" s="15"/>
      <c r="J260" s="15"/>
      <c r="K260" s="15"/>
      <c r="L260" s="15"/>
      <c r="M260" s="136"/>
      <c r="N260" s="15"/>
      <c r="O260" s="15"/>
      <c r="P260" s="15"/>
      <c r="Q260" s="15"/>
      <c r="R260" s="15"/>
      <c r="S260" s="137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37"/>
      <c r="AS260" s="137"/>
      <c r="AT260" s="137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</row>
    <row r="261" spans="2:110" ht="15.75" customHeight="1">
      <c r="B261" s="15"/>
      <c r="C261" s="14"/>
      <c r="D261" s="14"/>
      <c r="E261" s="14"/>
      <c r="F261" s="14"/>
      <c r="G261" s="14"/>
      <c r="H261" s="15"/>
      <c r="I261" s="15"/>
      <c r="J261" s="15"/>
      <c r="K261" s="15"/>
      <c r="L261" s="15"/>
      <c r="M261" s="136"/>
      <c r="N261" s="15"/>
      <c r="O261" s="15"/>
      <c r="P261" s="15"/>
      <c r="Q261" s="15"/>
      <c r="R261" s="15"/>
      <c r="S261" s="137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37"/>
      <c r="AS261" s="137"/>
      <c r="AT261" s="137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</row>
    <row r="262" spans="2:110" ht="15.75" customHeight="1">
      <c r="B262" s="15"/>
      <c r="C262" s="14"/>
      <c r="D262" s="14"/>
      <c r="E262" s="14"/>
      <c r="F262" s="14"/>
      <c r="G262" s="14"/>
      <c r="H262" s="15"/>
      <c r="I262" s="15"/>
      <c r="J262" s="15"/>
      <c r="K262" s="15"/>
      <c r="L262" s="15"/>
      <c r="M262" s="136"/>
      <c r="N262" s="15"/>
      <c r="O262" s="15"/>
      <c r="P262" s="15"/>
      <c r="Q262" s="15"/>
      <c r="R262" s="15"/>
      <c r="S262" s="137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37"/>
      <c r="AS262" s="137"/>
      <c r="AT262" s="137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</row>
    <row r="263" spans="2:110" ht="15.75" customHeight="1">
      <c r="B263" s="15"/>
      <c r="C263" s="14"/>
      <c r="D263" s="14"/>
      <c r="E263" s="14"/>
      <c r="F263" s="14"/>
      <c r="G263" s="14"/>
      <c r="H263" s="15"/>
      <c r="I263" s="15"/>
      <c r="J263" s="15"/>
      <c r="K263" s="15"/>
      <c r="L263" s="15"/>
      <c r="M263" s="136"/>
      <c r="N263" s="15"/>
      <c r="O263" s="15"/>
      <c r="P263" s="15"/>
      <c r="Q263" s="15"/>
      <c r="R263" s="15"/>
      <c r="S263" s="137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37"/>
      <c r="AS263" s="137"/>
      <c r="AT263" s="137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</row>
    <row r="264" spans="2:110" ht="15.75" customHeight="1">
      <c r="B264" s="15"/>
      <c r="C264" s="14"/>
      <c r="D264" s="14"/>
      <c r="E264" s="14"/>
      <c r="F264" s="14"/>
      <c r="G264" s="14"/>
      <c r="H264" s="15"/>
      <c r="I264" s="15"/>
      <c r="J264" s="15"/>
      <c r="K264" s="15"/>
      <c r="L264" s="15"/>
      <c r="M264" s="136"/>
      <c r="N264" s="15"/>
      <c r="O264" s="15"/>
      <c r="P264" s="15"/>
      <c r="Q264" s="15"/>
      <c r="R264" s="15"/>
      <c r="S264" s="137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37"/>
      <c r="AS264" s="137"/>
      <c r="AT264" s="137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</row>
    <row r="265" spans="2:110" ht="15.75" customHeight="1">
      <c r="B265" s="15"/>
      <c r="C265" s="14"/>
      <c r="D265" s="14"/>
      <c r="E265" s="14"/>
      <c r="F265" s="14"/>
      <c r="G265" s="14"/>
      <c r="H265" s="15"/>
      <c r="I265" s="15"/>
      <c r="J265" s="15"/>
      <c r="K265" s="15"/>
      <c r="L265" s="15"/>
      <c r="M265" s="136"/>
      <c r="N265" s="15"/>
      <c r="O265" s="15"/>
      <c r="P265" s="15"/>
      <c r="Q265" s="15"/>
      <c r="R265" s="15"/>
      <c r="S265" s="137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37"/>
      <c r="AS265" s="137"/>
      <c r="AT265" s="137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</row>
    <row r="266" spans="2:110" ht="15.75" customHeight="1">
      <c r="B266" s="15"/>
      <c r="C266" s="14"/>
      <c r="D266" s="14"/>
      <c r="E266" s="14"/>
      <c r="F266" s="14"/>
      <c r="G266" s="14"/>
      <c r="H266" s="15"/>
      <c r="I266" s="15"/>
      <c r="J266" s="15"/>
      <c r="K266" s="15"/>
      <c r="L266" s="15"/>
      <c r="M266" s="136"/>
      <c r="N266" s="15"/>
      <c r="O266" s="15"/>
      <c r="P266" s="15"/>
      <c r="Q266" s="15"/>
      <c r="R266" s="15"/>
      <c r="S266" s="137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37"/>
      <c r="AS266" s="137"/>
      <c r="AT266" s="137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</row>
    <row r="267" spans="2:110" ht="15.75" customHeight="1">
      <c r="B267" s="15"/>
      <c r="C267" s="14"/>
      <c r="D267" s="14"/>
      <c r="E267" s="14"/>
      <c r="F267" s="14"/>
      <c r="G267" s="14"/>
      <c r="H267" s="15"/>
      <c r="I267" s="15"/>
      <c r="J267" s="15"/>
      <c r="K267" s="15"/>
      <c r="L267" s="15"/>
      <c r="M267" s="136"/>
      <c r="N267" s="15"/>
      <c r="O267" s="15"/>
      <c r="P267" s="15"/>
      <c r="Q267" s="15"/>
      <c r="R267" s="15"/>
      <c r="S267" s="137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37"/>
      <c r="AS267" s="137"/>
      <c r="AT267" s="137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</row>
    <row r="268" spans="2:110" ht="15.75" customHeight="1">
      <c r="B268" s="15"/>
      <c r="C268" s="14"/>
      <c r="D268" s="14"/>
      <c r="E268" s="14"/>
      <c r="F268" s="14"/>
      <c r="G268" s="14"/>
      <c r="H268" s="15"/>
      <c r="I268" s="15"/>
      <c r="J268" s="15"/>
      <c r="K268" s="15"/>
      <c r="L268" s="15"/>
      <c r="M268" s="136"/>
      <c r="N268" s="15"/>
      <c r="O268" s="15"/>
      <c r="P268" s="15"/>
      <c r="Q268" s="15"/>
      <c r="R268" s="15"/>
      <c r="S268" s="137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37"/>
      <c r="AS268" s="137"/>
      <c r="AT268" s="137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</row>
    <row r="269" spans="2:110" ht="15.75" customHeight="1">
      <c r="B269" s="15"/>
      <c r="C269" s="14"/>
      <c r="D269" s="14"/>
      <c r="E269" s="14"/>
      <c r="F269" s="14"/>
      <c r="G269" s="14"/>
      <c r="H269" s="15"/>
      <c r="I269" s="15"/>
      <c r="J269" s="15"/>
      <c r="K269" s="15"/>
      <c r="L269" s="15"/>
      <c r="M269" s="136"/>
      <c r="N269" s="15"/>
      <c r="O269" s="15"/>
      <c r="P269" s="15"/>
      <c r="Q269" s="15"/>
      <c r="R269" s="15"/>
      <c r="S269" s="137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37"/>
      <c r="AS269" s="137"/>
      <c r="AT269" s="137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</row>
    <row r="270" spans="2:110" ht="15.75" customHeight="1">
      <c r="B270" s="15"/>
      <c r="C270" s="14"/>
      <c r="D270" s="14"/>
      <c r="E270" s="14"/>
      <c r="F270" s="14"/>
      <c r="G270" s="14"/>
      <c r="H270" s="15"/>
      <c r="I270" s="15"/>
      <c r="J270" s="15"/>
      <c r="K270" s="15"/>
      <c r="L270" s="15"/>
      <c r="M270" s="136"/>
      <c r="N270" s="15"/>
      <c r="O270" s="15"/>
      <c r="P270" s="15"/>
      <c r="Q270" s="15"/>
      <c r="R270" s="15"/>
      <c r="S270" s="137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37"/>
      <c r="AS270" s="137"/>
      <c r="AT270" s="137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</row>
    <row r="271" spans="2:110" ht="15.75" customHeight="1">
      <c r="B271" s="15"/>
      <c r="C271" s="14"/>
      <c r="D271" s="14"/>
      <c r="E271" s="14"/>
      <c r="F271" s="14"/>
      <c r="G271" s="14"/>
      <c r="H271" s="15"/>
      <c r="I271" s="15"/>
      <c r="J271" s="15"/>
      <c r="K271" s="15"/>
      <c r="L271" s="15"/>
      <c r="M271" s="136"/>
      <c r="N271" s="15"/>
      <c r="O271" s="15"/>
      <c r="P271" s="15"/>
      <c r="Q271" s="15"/>
      <c r="R271" s="15"/>
      <c r="S271" s="137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37"/>
      <c r="AS271" s="137"/>
      <c r="AT271" s="137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</row>
    <row r="272" spans="2:110" ht="15.75" customHeight="1">
      <c r="B272" s="15"/>
      <c r="C272" s="14"/>
      <c r="D272" s="14"/>
      <c r="E272" s="14"/>
      <c r="F272" s="14"/>
      <c r="G272" s="14"/>
      <c r="H272" s="15"/>
      <c r="I272" s="15"/>
      <c r="J272" s="15"/>
      <c r="K272" s="15"/>
      <c r="L272" s="15"/>
      <c r="M272" s="136"/>
      <c r="N272" s="15"/>
      <c r="O272" s="15"/>
      <c r="P272" s="15"/>
      <c r="Q272" s="15"/>
      <c r="R272" s="15"/>
      <c r="S272" s="137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37"/>
      <c r="AS272" s="137"/>
      <c r="AT272" s="137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</row>
    <row r="273" spans="2:110" ht="15.75" customHeight="1">
      <c r="B273" s="15"/>
      <c r="C273" s="14"/>
      <c r="D273" s="14"/>
      <c r="E273" s="14"/>
      <c r="F273" s="14"/>
      <c r="G273" s="14"/>
      <c r="H273" s="15"/>
      <c r="I273" s="15"/>
      <c r="J273" s="15"/>
      <c r="K273" s="15"/>
      <c r="L273" s="15"/>
      <c r="M273" s="136"/>
      <c r="N273" s="15"/>
      <c r="O273" s="15"/>
      <c r="P273" s="15"/>
      <c r="Q273" s="15"/>
      <c r="R273" s="15"/>
      <c r="S273" s="137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37"/>
      <c r="AS273" s="137"/>
      <c r="AT273" s="137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</row>
    <row r="274" spans="2:110" ht="15.75" customHeight="1">
      <c r="B274" s="15"/>
      <c r="C274" s="14"/>
      <c r="D274" s="14"/>
      <c r="E274" s="14"/>
      <c r="F274" s="14"/>
      <c r="G274" s="14"/>
      <c r="H274" s="15"/>
      <c r="I274" s="15"/>
      <c r="J274" s="15"/>
      <c r="K274" s="15"/>
      <c r="L274" s="15"/>
      <c r="M274" s="136"/>
      <c r="N274" s="15"/>
      <c r="O274" s="15"/>
      <c r="P274" s="15"/>
      <c r="Q274" s="15"/>
      <c r="R274" s="15"/>
      <c r="S274" s="137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37"/>
      <c r="AS274" s="137"/>
      <c r="AT274" s="137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</row>
    <row r="275" spans="2:110" ht="15.75" customHeight="1">
      <c r="B275" s="15"/>
      <c r="C275" s="14"/>
      <c r="D275" s="14"/>
      <c r="E275" s="14"/>
      <c r="F275" s="14"/>
      <c r="G275" s="14"/>
      <c r="H275" s="15"/>
      <c r="I275" s="15"/>
      <c r="J275" s="15"/>
      <c r="K275" s="15"/>
      <c r="L275" s="15"/>
      <c r="M275" s="136"/>
      <c r="N275" s="15"/>
      <c r="O275" s="15"/>
      <c r="P275" s="15"/>
      <c r="Q275" s="15"/>
      <c r="R275" s="15"/>
      <c r="S275" s="137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37"/>
      <c r="AS275" s="137"/>
      <c r="AT275" s="137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</row>
    <row r="276" spans="2:110" ht="15.75" customHeight="1">
      <c r="B276" s="15"/>
      <c r="C276" s="14"/>
      <c r="D276" s="14"/>
      <c r="E276" s="14"/>
      <c r="F276" s="14"/>
      <c r="G276" s="14"/>
      <c r="H276" s="15"/>
      <c r="I276" s="15"/>
      <c r="J276" s="15"/>
      <c r="K276" s="15"/>
      <c r="L276" s="15"/>
      <c r="M276" s="136"/>
      <c r="N276" s="15"/>
      <c r="O276" s="15"/>
      <c r="P276" s="15"/>
      <c r="Q276" s="15"/>
      <c r="R276" s="15"/>
      <c r="S276" s="137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37"/>
      <c r="AS276" s="137"/>
      <c r="AT276" s="137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</row>
    <row r="277" spans="2:110" ht="15.75" customHeight="1">
      <c r="B277" s="15"/>
      <c r="C277" s="14"/>
      <c r="D277" s="14"/>
      <c r="E277" s="14"/>
      <c r="F277" s="14"/>
      <c r="G277" s="14"/>
      <c r="H277" s="15"/>
      <c r="I277" s="15"/>
      <c r="J277" s="15"/>
      <c r="K277" s="15"/>
      <c r="L277" s="15"/>
      <c r="M277" s="136"/>
      <c r="N277" s="15"/>
      <c r="O277" s="15"/>
      <c r="P277" s="15"/>
      <c r="Q277" s="15"/>
      <c r="R277" s="15"/>
      <c r="S277" s="137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37"/>
      <c r="AS277" s="137"/>
      <c r="AT277" s="137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</row>
    <row r="278" spans="2:110" ht="15.75" customHeight="1">
      <c r="B278" s="15"/>
      <c r="C278" s="14"/>
      <c r="D278" s="14"/>
      <c r="E278" s="14"/>
      <c r="F278" s="14"/>
      <c r="G278" s="14"/>
      <c r="H278" s="15"/>
      <c r="I278" s="15"/>
      <c r="J278" s="15"/>
      <c r="K278" s="15"/>
      <c r="L278" s="15"/>
      <c r="M278" s="136"/>
      <c r="N278" s="15"/>
      <c r="O278" s="15"/>
      <c r="P278" s="15"/>
      <c r="Q278" s="15"/>
      <c r="R278" s="15"/>
      <c r="S278" s="137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37"/>
      <c r="AS278" s="137"/>
      <c r="AT278" s="137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</row>
    <row r="279" spans="2:110" ht="15.75" customHeight="1">
      <c r="B279" s="15"/>
      <c r="C279" s="14"/>
      <c r="D279" s="14"/>
      <c r="E279" s="14"/>
      <c r="F279" s="14"/>
      <c r="G279" s="14"/>
      <c r="H279" s="15"/>
      <c r="I279" s="15"/>
      <c r="J279" s="15"/>
      <c r="K279" s="15"/>
      <c r="L279" s="15"/>
      <c r="M279" s="136"/>
      <c r="N279" s="15"/>
      <c r="O279" s="15"/>
      <c r="P279" s="15"/>
      <c r="Q279" s="15"/>
      <c r="R279" s="15"/>
      <c r="S279" s="137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37"/>
      <c r="AS279" s="137"/>
      <c r="AT279" s="137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</row>
    <row r="280" spans="2:110" ht="15.75" customHeight="1">
      <c r="B280" s="15"/>
      <c r="C280" s="14"/>
      <c r="D280" s="14"/>
      <c r="E280" s="14"/>
      <c r="F280" s="14"/>
      <c r="G280" s="14"/>
      <c r="H280" s="15"/>
      <c r="I280" s="15"/>
      <c r="J280" s="15"/>
      <c r="K280" s="15"/>
      <c r="L280" s="15"/>
      <c r="M280" s="136"/>
      <c r="N280" s="15"/>
      <c r="O280" s="15"/>
      <c r="P280" s="15"/>
      <c r="Q280" s="15"/>
      <c r="R280" s="15"/>
      <c r="S280" s="137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37"/>
      <c r="AS280" s="137"/>
      <c r="AT280" s="137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</row>
    <row r="281" spans="2:110" ht="15.75" customHeight="1">
      <c r="B281" s="15"/>
      <c r="C281" s="14"/>
      <c r="D281" s="14"/>
      <c r="E281" s="14"/>
      <c r="F281" s="14"/>
      <c r="G281" s="14"/>
      <c r="H281" s="15"/>
      <c r="I281" s="15"/>
      <c r="J281" s="15"/>
      <c r="K281" s="15"/>
      <c r="L281" s="15"/>
      <c r="M281" s="136"/>
      <c r="N281" s="15"/>
      <c r="O281" s="15"/>
      <c r="P281" s="15"/>
      <c r="Q281" s="15"/>
      <c r="R281" s="15"/>
      <c r="S281" s="137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37"/>
      <c r="AS281" s="137"/>
      <c r="AT281" s="137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</row>
    <row r="282" spans="2:110" ht="15.75" customHeight="1">
      <c r="B282" s="15"/>
      <c r="C282" s="14"/>
      <c r="D282" s="14"/>
      <c r="E282" s="14"/>
      <c r="F282" s="14"/>
      <c r="G282" s="14"/>
      <c r="H282" s="15"/>
      <c r="I282" s="15"/>
      <c r="J282" s="15"/>
      <c r="K282" s="15"/>
      <c r="L282" s="15"/>
      <c r="M282" s="136"/>
      <c r="N282" s="15"/>
      <c r="O282" s="15"/>
      <c r="P282" s="15"/>
      <c r="Q282" s="15"/>
      <c r="R282" s="15"/>
      <c r="S282" s="137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37"/>
      <c r="AS282" s="137"/>
      <c r="AT282" s="137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</row>
    <row r="283" spans="2:110" ht="15.75" customHeight="1">
      <c r="B283" s="15"/>
      <c r="C283" s="14"/>
      <c r="D283" s="14"/>
      <c r="E283" s="14"/>
      <c r="F283" s="14"/>
      <c r="G283" s="14"/>
      <c r="H283" s="15"/>
      <c r="I283" s="15"/>
      <c r="J283" s="15"/>
      <c r="K283" s="15"/>
      <c r="L283" s="15"/>
      <c r="M283" s="136"/>
      <c r="N283" s="15"/>
      <c r="O283" s="15"/>
      <c r="P283" s="15"/>
      <c r="Q283" s="15"/>
      <c r="R283" s="15"/>
      <c r="S283" s="137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37"/>
      <c r="AS283" s="137"/>
      <c r="AT283" s="137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</row>
    <row r="284" spans="2:110" ht="15.75" customHeight="1">
      <c r="B284" s="15"/>
      <c r="C284" s="14"/>
      <c r="D284" s="14"/>
      <c r="E284" s="14"/>
      <c r="F284" s="14"/>
      <c r="G284" s="14"/>
      <c r="H284" s="15"/>
      <c r="I284" s="15"/>
      <c r="J284" s="15"/>
      <c r="K284" s="15"/>
      <c r="L284" s="15"/>
      <c r="M284" s="136"/>
      <c r="N284" s="15"/>
      <c r="O284" s="15"/>
      <c r="P284" s="15"/>
      <c r="Q284" s="15"/>
      <c r="R284" s="15"/>
      <c r="S284" s="137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37"/>
      <c r="AS284" s="137"/>
      <c r="AT284" s="137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</row>
    <row r="285" spans="2:110" ht="15.75" customHeight="1">
      <c r="B285" s="15"/>
      <c r="C285" s="14"/>
      <c r="D285" s="14"/>
      <c r="E285" s="14"/>
      <c r="F285" s="14"/>
      <c r="G285" s="14"/>
      <c r="H285" s="15"/>
      <c r="I285" s="15"/>
      <c r="J285" s="15"/>
      <c r="K285" s="15"/>
      <c r="L285" s="15"/>
      <c r="M285" s="136"/>
      <c r="N285" s="15"/>
      <c r="O285" s="15"/>
      <c r="P285" s="15"/>
      <c r="Q285" s="15"/>
      <c r="R285" s="15"/>
      <c r="S285" s="137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37"/>
      <c r="AS285" s="137"/>
      <c r="AT285" s="137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</row>
    <row r="286" spans="2:110" ht="15.75" customHeight="1">
      <c r="B286" s="15"/>
      <c r="C286" s="14"/>
      <c r="D286" s="14"/>
      <c r="E286" s="14"/>
      <c r="F286" s="14"/>
      <c r="G286" s="14"/>
      <c r="H286" s="15"/>
      <c r="I286" s="15"/>
      <c r="J286" s="15"/>
      <c r="K286" s="15"/>
      <c r="L286" s="15"/>
      <c r="M286" s="136"/>
      <c r="N286" s="15"/>
      <c r="O286" s="15"/>
      <c r="P286" s="15"/>
      <c r="Q286" s="15"/>
      <c r="R286" s="15"/>
      <c r="S286" s="137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37"/>
      <c r="AS286" s="137"/>
      <c r="AT286" s="137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</row>
    <row r="287" spans="2:110" ht="15.75" customHeight="1">
      <c r="B287" s="15"/>
      <c r="C287" s="14"/>
      <c r="D287" s="14"/>
      <c r="E287" s="14"/>
      <c r="F287" s="14"/>
      <c r="G287" s="14"/>
      <c r="H287" s="15"/>
      <c r="I287" s="15"/>
      <c r="J287" s="15"/>
      <c r="K287" s="15"/>
      <c r="L287" s="15"/>
      <c r="M287" s="136"/>
      <c r="N287" s="15"/>
      <c r="O287" s="15"/>
      <c r="P287" s="15"/>
      <c r="Q287" s="15"/>
      <c r="R287" s="15"/>
      <c r="S287" s="137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37"/>
      <c r="AS287" s="137"/>
      <c r="AT287" s="137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</row>
    <row r="288" spans="2:110" ht="15.75" customHeight="1">
      <c r="B288" s="15"/>
      <c r="C288" s="14"/>
      <c r="D288" s="14"/>
      <c r="E288" s="14"/>
      <c r="F288" s="14"/>
      <c r="G288" s="14"/>
      <c r="H288" s="15"/>
      <c r="I288" s="15"/>
      <c r="J288" s="15"/>
      <c r="K288" s="15"/>
      <c r="L288" s="15"/>
      <c r="M288" s="136"/>
      <c r="N288" s="15"/>
      <c r="O288" s="15"/>
      <c r="P288" s="15"/>
      <c r="Q288" s="15"/>
      <c r="R288" s="15"/>
      <c r="S288" s="137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37"/>
      <c r="AS288" s="137"/>
      <c r="AT288" s="137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</row>
    <row r="289" spans="2:110" ht="15.75" customHeight="1">
      <c r="B289" s="15"/>
      <c r="C289" s="14"/>
      <c r="D289" s="14"/>
      <c r="E289" s="14"/>
      <c r="F289" s="14"/>
      <c r="G289" s="14"/>
      <c r="H289" s="15"/>
      <c r="I289" s="15"/>
      <c r="J289" s="15"/>
      <c r="K289" s="15"/>
      <c r="L289" s="15"/>
      <c r="M289" s="136"/>
      <c r="N289" s="15"/>
      <c r="O289" s="15"/>
      <c r="P289" s="15"/>
      <c r="Q289" s="15"/>
      <c r="R289" s="15"/>
      <c r="S289" s="137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37"/>
      <c r="AS289" s="137"/>
      <c r="AT289" s="137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</row>
    <row r="290" spans="2:110" ht="15.75" customHeight="1">
      <c r="B290" s="15"/>
      <c r="C290" s="14"/>
      <c r="D290" s="14"/>
      <c r="E290" s="14"/>
      <c r="F290" s="14"/>
      <c r="G290" s="14"/>
      <c r="H290" s="15"/>
      <c r="I290" s="15"/>
      <c r="J290" s="15"/>
      <c r="K290" s="15"/>
      <c r="L290" s="15"/>
      <c r="M290" s="136"/>
      <c r="N290" s="15"/>
      <c r="O290" s="15"/>
      <c r="P290" s="15"/>
      <c r="Q290" s="15"/>
      <c r="R290" s="15"/>
      <c r="S290" s="137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37"/>
      <c r="AS290" s="137"/>
      <c r="AT290" s="137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</row>
    <row r="291" spans="2:110" ht="15.75" customHeight="1">
      <c r="B291" s="15"/>
      <c r="C291" s="14"/>
      <c r="D291" s="14"/>
      <c r="E291" s="14"/>
      <c r="F291" s="14"/>
      <c r="G291" s="14"/>
      <c r="H291" s="15"/>
      <c r="I291" s="15"/>
      <c r="J291" s="15"/>
      <c r="K291" s="15"/>
      <c r="L291" s="15"/>
      <c r="M291" s="136"/>
      <c r="N291" s="15"/>
      <c r="O291" s="15"/>
      <c r="P291" s="15"/>
      <c r="Q291" s="15"/>
      <c r="R291" s="15"/>
      <c r="S291" s="137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37"/>
      <c r="AS291" s="137"/>
      <c r="AT291" s="137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</row>
    <row r="292" spans="2:110" ht="15.75" customHeight="1">
      <c r="B292" s="15"/>
      <c r="C292" s="14"/>
      <c r="D292" s="14"/>
      <c r="E292" s="14"/>
      <c r="F292" s="14"/>
      <c r="G292" s="14"/>
      <c r="H292" s="15"/>
      <c r="I292" s="15"/>
      <c r="J292" s="15"/>
      <c r="K292" s="15"/>
      <c r="L292" s="15"/>
      <c r="M292" s="136"/>
      <c r="N292" s="15"/>
      <c r="O292" s="15"/>
      <c r="P292" s="15"/>
      <c r="Q292" s="15"/>
      <c r="R292" s="15"/>
      <c r="S292" s="137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37"/>
      <c r="AS292" s="137"/>
      <c r="AT292" s="137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</row>
    <row r="293" spans="2:110" ht="15.75" customHeight="1">
      <c r="B293" s="15"/>
      <c r="C293" s="14"/>
      <c r="D293" s="14"/>
      <c r="E293" s="14"/>
      <c r="F293" s="14"/>
      <c r="G293" s="14"/>
      <c r="H293" s="15"/>
      <c r="I293" s="15"/>
      <c r="J293" s="15"/>
      <c r="K293" s="15"/>
      <c r="L293" s="15"/>
      <c r="M293" s="136"/>
      <c r="N293" s="15"/>
      <c r="O293" s="15"/>
      <c r="P293" s="15"/>
      <c r="Q293" s="15"/>
      <c r="R293" s="15"/>
      <c r="S293" s="137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37"/>
      <c r="AS293" s="137"/>
      <c r="AT293" s="137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</row>
    <row r="294" spans="2:110" ht="15.75" customHeight="1">
      <c r="B294" s="15"/>
      <c r="C294" s="14"/>
      <c r="D294" s="14"/>
      <c r="E294" s="14"/>
      <c r="F294" s="14"/>
      <c r="G294" s="14"/>
      <c r="H294" s="15"/>
      <c r="I294" s="15"/>
      <c r="J294" s="15"/>
      <c r="K294" s="15"/>
      <c r="L294" s="15"/>
      <c r="M294" s="136"/>
      <c r="N294" s="15"/>
      <c r="O294" s="15"/>
      <c r="P294" s="15"/>
      <c r="Q294" s="15"/>
      <c r="R294" s="15"/>
      <c r="S294" s="137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37"/>
      <c r="AS294" s="137"/>
      <c r="AT294" s="137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</row>
    <row r="295" spans="2:110" ht="15.75" customHeight="1">
      <c r="B295" s="15"/>
      <c r="C295" s="14"/>
      <c r="D295" s="14"/>
      <c r="E295" s="14"/>
      <c r="F295" s="14"/>
      <c r="G295" s="14"/>
      <c r="H295" s="15"/>
      <c r="I295" s="15"/>
      <c r="J295" s="15"/>
      <c r="K295" s="15"/>
      <c r="L295" s="15"/>
      <c r="M295" s="136"/>
      <c r="N295" s="15"/>
      <c r="O295" s="15"/>
      <c r="P295" s="15"/>
      <c r="Q295" s="15"/>
      <c r="R295" s="15"/>
      <c r="S295" s="137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37"/>
      <c r="AS295" s="137"/>
      <c r="AT295" s="137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</row>
    <row r="296" spans="2:110" ht="15.75" customHeight="1">
      <c r="B296" s="15"/>
      <c r="C296" s="14"/>
      <c r="D296" s="14"/>
      <c r="E296" s="14"/>
      <c r="F296" s="14"/>
      <c r="G296" s="14"/>
      <c r="H296" s="15"/>
      <c r="I296" s="15"/>
      <c r="J296" s="15"/>
      <c r="K296" s="15"/>
      <c r="L296" s="15"/>
      <c r="M296" s="136"/>
      <c r="N296" s="15"/>
      <c r="O296" s="15"/>
      <c r="P296" s="15"/>
      <c r="Q296" s="15"/>
      <c r="R296" s="15"/>
      <c r="S296" s="137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37"/>
      <c r="AS296" s="137"/>
      <c r="AT296" s="137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</row>
    <row r="297" spans="2:110" ht="15.75" customHeight="1">
      <c r="B297" s="15"/>
      <c r="C297" s="14"/>
      <c r="D297" s="14"/>
      <c r="E297" s="14"/>
      <c r="F297" s="14"/>
      <c r="G297" s="14"/>
      <c r="H297" s="15"/>
      <c r="I297" s="15"/>
      <c r="J297" s="15"/>
      <c r="K297" s="15"/>
      <c r="L297" s="15"/>
      <c r="M297" s="136"/>
      <c r="N297" s="15"/>
      <c r="O297" s="15"/>
      <c r="P297" s="15"/>
      <c r="Q297" s="15"/>
      <c r="R297" s="15"/>
      <c r="S297" s="137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37"/>
      <c r="AS297" s="137"/>
      <c r="AT297" s="137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</row>
    <row r="298" spans="2:110" ht="15.75" customHeight="1">
      <c r="B298" s="15"/>
      <c r="C298" s="14"/>
      <c r="D298" s="14"/>
      <c r="E298" s="14"/>
      <c r="F298" s="14"/>
      <c r="G298" s="14"/>
      <c r="H298" s="15"/>
      <c r="I298" s="15"/>
      <c r="J298" s="15"/>
      <c r="K298" s="15"/>
      <c r="L298" s="15"/>
      <c r="M298" s="136"/>
      <c r="N298" s="15"/>
      <c r="O298" s="15"/>
      <c r="P298" s="15"/>
      <c r="Q298" s="15"/>
      <c r="R298" s="15"/>
      <c r="S298" s="137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37"/>
      <c r="AS298" s="137"/>
      <c r="AT298" s="137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</row>
    <row r="299" spans="2:110" ht="15.75" customHeight="1">
      <c r="B299" s="15"/>
      <c r="C299" s="14"/>
      <c r="D299" s="14"/>
      <c r="E299" s="14"/>
      <c r="F299" s="14"/>
      <c r="G299" s="14"/>
      <c r="H299" s="15"/>
      <c r="I299" s="15"/>
      <c r="J299" s="15"/>
      <c r="K299" s="15"/>
      <c r="L299" s="15"/>
      <c r="M299" s="136"/>
      <c r="N299" s="15"/>
      <c r="O299" s="15"/>
      <c r="P299" s="15"/>
      <c r="Q299" s="15"/>
      <c r="R299" s="15"/>
      <c r="S299" s="137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37"/>
      <c r="AS299" s="137"/>
      <c r="AT299" s="137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</row>
    <row r="300" spans="2:110" ht="15.75" customHeight="1">
      <c r="B300" s="15"/>
      <c r="C300" s="14"/>
      <c r="D300" s="14"/>
      <c r="E300" s="14"/>
      <c r="F300" s="14"/>
      <c r="G300" s="14"/>
      <c r="H300" s="15"/>
      <c r="I300" s="15"/>
      <c r="J300" s="15"/>
      <c r="K300" s="15"/>
      <c r="L300" s="15"/>
      <c r="M300" s="136"/>
      <c r="N300" s="15"/>
      <c r="O300" s="15"/>
      <c r="P300" s="15"/>
      <c r="Q300" s="15"/>
      <c r="R300" s="15"/>
      <c r="S300" s="137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37"/>
      <c r="AS300" s="137"/>
      <c r="AT300" s="137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</row>
    <row r="301" spans="2:110" ht="15.75" customHeight="1">
      <c r="B301" s="15"/>
      <c r="C301" s="14"/>
      <c r="D301" s="14"/>
      <c r="E301" s="14"/>
      <c r="F301" s="14"/>
      <c r="G301" s="14"/>
      <c r="H301" s="15"/>
      <c r="I301" s="15"/>
      <c r="J301" s="15"/>
      <c r="K301" s="15"/>
      <c r="L301" s="15"/>
      <c r="M301" s="136"/>
      <c r="N301" s="15"/>
      <c r="O301" s="15"/>
      <c r="P301" s="15"/>
      <c r="Q301" s="15"/>
      <c r="R301" s="15"/>
      <c r="S301" s="137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37"/>
      <c r="AS301" s="137"/>
      <c r="AT301" s="137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</row>
    <row r="302" spans="2:110" ht="15.75" customHeight="1">
      <c r="B302" s="15"/>
      <c r="C302" s="14"/>
      <c r="D302" s="14"/>
      <c r="E302" s="14"/>
      <c r="F302" s="14"/>
      <c r="G302" s="14"/>
      <c r="H302" s="15"/>
      <c r="I302" s="15"/>
      <c r="J302" s="15"/>
      <c r="K302" s="15"/>
      <c r="L302" s="15"/>
      <c r="M302" s="136"/>
      <c r="N302" s="15"/>
      <c r="O302" s="15"/>
      <c r="P302" s="15"/>
      <c r="Q302" s="15"/>
      <c r="R302" s="15"/>
      <c r="S302" s="137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37"/>
      <c r="AS302" s="137"/>
      <c r="AT302" s="137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</row>
    <row r="303" spans="2:110" ht="15.75" customHeight="1">
      <c r="B303" s="15"/>
      <c r="C303" s="14"/>
      <c r="D303" s="14"/>
      <c r="E303" s="14"/>
      <c r="F303" s="14"/>
      <c r="G303" s="14"/>
      <c r="H303" s="15"/>
      <c r="I303" s="15"/>
      <c r="J303" s="15"/>
      <c r="K303" s="15"/>
      <c r="L303" s="15"/>
      <c r="M303" s="136"/>
      <c r="N303" s="15"/>
      <c r="O303" s="15"/>
      <c r="P303" s="15"/>
      <c r="Q303" s="15"/>
      <c r="R303" s="15"/>
      <c r="S303" s="137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37"/>
      <c r="AS303" s="137"/>
      <c r="AT303" s="137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</row>
    <row r="304" spans="2:110" ht="15.75" customHeight="1">
      <c r="B304" s="15"/>
      <c r="C304" s="14"/>
      <c r="D304" s="14"/>
      <c r="E304" s="14"/>
      <c r="F304" s="14"/>
      <c r="G304" s="14"/>
      <c r="H304" s="15"/>
      <c r="I304" s="15"/>
      <c r="J304" s="15"/>
      <c r="K304" s="15"/>
      <c r="L304" s="15"/>
      <c r="M304" s="136"/>
      <c r="N304" s="15"/>
      <c r="O304" s="15"/>
      <c r="P304" s="15"/>
      <c r="Q304" s="15"/>
      <c r="R304" s="15"/>
      <c r="S304" s="137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37"/>
      <c r="AS304" s="137"/>
      <c r="AT304" s="137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</row>
    <row r="305" spans="2:110" ht="15.75" customHeight="1">
      <c r="B305" s="15"/>
      <c r="C305" s="14"/>
      <c r="D305" s="14"/>
      <c r="E305" s="14"/>
      <c r="F305" s="14"/>
      <c r="G305" s="14"/>
      <c r="H305" s="15"/>
      <c r="I305" s="15"/>
      <c r="J305" s="15"/>
      <c r="K305" s="15"/>
      <c r="L305" s="15"/>
      <c r="M305" s="136"/>
      <c r="N305" s="15"/>
      <c r="O305" s="15"/>
      <c r="P305" s="15"/>
      <c r="Q305" s="15"/>
      <c r="R305" s="15"/>
      <c r="S305" s="137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37"/>
      <c r="AS305" s="137"/>
      <c r="AT305" s="137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</row>
    <row r="306" spans="2:110" ht="15.75" customHeight="1">
      <c r="B306" s="15"/>
      <c r="C306" s="14"/>
      <c r="D306" s="14"/>
      <c r="E306" s="14"/>
      <c r="F306" s="14"/>
      <c r="G306" s="14"/>
      <c r="H306" s="15"/>
      <c r="I306" s="15"/>
      <c r="J306" s="15"/>
      <c r="K306" s="15"/>
      <c r="L306" s="15"/>
      <c r="M306" s="136"/>
      <c r="N306" s="15"/>
      <c r="O306" s="15"/>
      <c r="P306" s="15"/>
      <c r="Q306" s="15"/>
      <c r="R306" s="15"/>
      <c r="S306" s="137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37"/>
      <c r="AS306" s="137"/>
      <c r="AT306" s="137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</row>
    <row r="307" spans="2:110" ht="15.75" customHeight="1">
      <c r="B307" s="15"/>
      <c r="C307" s="14"/>
      <c r="D307" s="14"/>
      <c r="E307" s="14"/>
      <c r="F307" s="14"/>
      <c r="G307" s="14"/>
      <c r="H307" s="15"/>
      <c r="I307" s="15"/>
      <c r="J307" s="15"/>
      <c r="K307" s="15"/>
      <c r="L307" s="15"/>
      <c r="M307" s="136"/>
      <c r="N307" s="15"/>
      <c r="O307" s="15"/>
      <c r="P307" s="15"/>
      <c r="Q307" s="15"/>
      <c r="R307" s="15"/>
      <c r="S307" s="137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37"/>
      <c r="AS307" s="137"/>
      <c r="AT307" s="137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</row>
    <row r="308" spans="2:110" ht="15.75" customHeight="1">
      <c r="B308" s="15"/>
      <c r="C308" s="14"/>
      <c r="D308" s="14"/>
      <c r="E308" s="14"/>
      <c r="F308" s="14"/>
      <c r="G308" s="14"/>
      <c r="H308" s="15"/>
      <c r="I308" s="15"/>
      <c r="J308" s="15"/>
      <c r="K308" s="15"/>
      <c r="L308" s="15"/>
      <c r="M308" s="136"/>
      <c r="N308" s="15"/>
      <c r="O308" s="15"/>
      <c r="P308" s="15"/>
      <c r="Q308" s="15"/>
      <c r="R308" s="15"/>
      <c r="S308" s="137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37"/>
      <c r="AS308" s="137"/>
      <c r="AT308" s="137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</row>
    <row r="309" spans="2:110" ht="15.75" customHeight="1">
      <c r="B309" s="15"/>
      <c r="C309" s="14"/>
      <c r="D309" s="14"/>
      <c r="E309" s="14"/>
      <c r="F309" s="14"/>
      <c r="G309" s="14"/>
      <c r="H309" s="15"/>
      <c r="I309" s="15"/>
      <c r="J309" s="15"/>
      <c r="K309" s="15"/>
      <c r="L309" s="15"/>
      <c r="M309" s="136"/>
      <c r="N309" s="15"/>
      <c r="O309" s="15"/>
      <c r="P309" s="15"/>
      <c r="Q309" s="15"/>
      <c r="R309" s="15"/>
      <c r="S309" s="137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37"/>
      <c r="AS309" s="137"/>
      <c r="AT309" s="137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</row>
    <row r="310" spans="2:110" ht="15.75" customHeight="1">
      <c r="B310" s="15"/>
      <c r="C310" s="14"/>
      <c r="D310" s="14"/>
      <c r="E310" s="14"/>
      <c r="F310" s="14"/>
      <c r="G310" s="14"/>
      <c r="H310" s="15"/>
      <c r="I310" s="15"/>
      <c r="J310" s="15"/>
      <c r="K310" s="15"/>
      <c r="L310" s="15"/>
      <c r="M310" s="136"/>
      <c r="N310" s="15"/>
      <c r="O310" s="15"/>
      <c r="P310" s="15"/>
      <c r="Q310" s="15"/>
      <c r="R310" s="15"/>
      <c r="S310" s="137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37"/>
      <c r="AS310" s="137"/>
      <c r="AT310" s="137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</row>
    <row r="311" spans="2:110" ht="15.75" customHeight="1">
      <c r="B311" s="15"/>
      <c r="C311" s="14"/>
      <c r="D311" s="14"/>
      <c r="E311" s="14"/>
      <c r="F311" s="14"/>
      <c r="G311" s="14"/>
      <c r="H311" s="15"/>
      <c r="I311" s="15"/>
      <c r="J311" s="15"/>
      <c r="K311" s="15"/>
      <c r="L311" s="15"/>
      <c r="M311" s="136"/>
      <c r="N311" s="15"/>
      <c r="O311" s="15"/>
      <c r="P311" s="15"/>
      <c r="Q311" s="15"/>
      <c r="R311" s="15"/>
      <c r="S311" s="137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37"/>
      <c r="AS311" s="137"/>
      <c r="AT311" s="137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</row>
    <row r="312" spans="2:110" ht="15.75" customHeight="1">
      <c r="B312" s="15"/>
      <c r="C312" s="14"/>
      <c r="D312" s="14"/>
      <c r="E312" s="14"/>
      <c r="F312" s="14"/>
      <c r="G312" s="14"/>
      <c r="H312" s="15"/>
      <c r="I312" s="15"/>
      <c r="J312" s="15"/>
      <c r="K312" s="15"/>
      <c r="L312" s="15"/>
      <c r="M312" s="136"/>
      <c r="N312" s="15"/>
      <c r="O312" s="15"/>
      <c r="P312" s="15"/>
      <c r="Q312" s="15"/>
      <c r="R312" s="15"/>
      <c r="S312" s="137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37"/>
      <c r="AS312" s="137"/>
      <c r="AT312" s="137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</row>
    <row r="313" spans="2:110" ht="15.75" customHeight="1">
      <c r="B313" s="15"/>
      <c r="C313" s="14"/>
      <c r="D313" s="14"/>
      <c r="E313" s="14"/>
      <c r="F313" s="14"/>
      <c r="G313" s="14"/>
      <c r="H313" s="15"/>
      <c r="I313" s="15"/>
      <c r="J313" s="15"/>
      <c r="K313" s="15"/>
      <c r="L313" s="15"/>
      <c r="M313" s="136"/>
      <c r="N313" s="15"/>
      <c r="O313" s="15"/>
      <c r="P313" s="15"/>
      <c r="Q313" s="15"/>
      <c r="R313" s="15"/>
      <c r="S313" s="137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37"/>
      <c r="AS313" s="137"/>
      <c r="AT313" s="137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</row>
    <row r="314" spans="2:110" ht="15.75" customHeight="1">
      <c r="B314" s="15"/>
      <c r="C314" s="14"/>
      <c r="D314" s="14"/>
      <c r="E314" s="14"/>
      <c r="F314" s="14"/>
      <c r="G314" s="14"/>
      <c r="H314" s="15"/>
      <c r="I314" s="15"/>
      <c r="J314" s="15"/>
      <c r="K314" s="15"/>
      <c r="L314" s="15"/>
      <c r="M314" s="136"/>
      <c r="N314" s="15"/>
      <c r="O314" s="15"/>
      <c r="P314" s="15"/>
      <c r="Q314" s="15"/>
      <c r="R314" s="15"/>
      <c r="S314" s="137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37"/>
      <c r="AS314" s="137"/>
      <c r="AT314" s="137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</row>
    <row r="315" spans="2:110" ht="15.75" customHeight="1">
      <c r="B315" s="15"/>
      <c r="C315" s="14"/>
      <c r="D315" s="14"/>
      <c r="E315" s="14"/>
      <c r="F315" s="14"/>
      <c r="G315" s="14"/>
      <c r="H315" s="15"/>
      <c r="I315" s="15"/>
      <c r="J315" s="15"/>
      <c r="K315" s="15"/>
      <c r="L315" s="15"/>
      <c r="M315" s="136"/>
      <c r="N315" s="15"/>
      <c r="O315" s="15"/>
      <c r="P315" s="15"/>
      <c r="Q315" s="15"/>
      <c r="R315" s="15"/>
      <c r="S315" s="137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37"/>
      <c r="AS315" s="137"/>
      <c r="AT315" s="137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</row>
    <row r="316" spans="2:110" ht="15.75" customHeight="1">
      <c r="B316" s="15"/>
      <c r="C316" s="14"/>
      <c r="D316" s="14"/>
      <c r="E316" s="14"/>
      <c r="F316" s="14"/>
      <c r="G316" s="14"/>
      <c r="H316" s="15"/>
      <c r="I316" s="15"/>
      <c r="J316" s="15"/>
      <c r="K316" s="15"/>
      <c r="L316" s="15"/>
      <c r="M316" s="136"/>
      <c r="N316" s="15"/>
      <c r="O316" s="15"/>
      <c r="P316" s="15"/>
      <c r="Q316" s="15"/>
      <c r="R316" s="15"/>
      <c r="S316" s="137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37"/>
      <c r="AS316" s="137"/>
      <c r="AT316" s="137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</row>
    <row r="317" spans="2:110" ht="15.75" customHeight="1">
      <c r="B317" s="15"/>
      <c r="C317" s="14"/>
      <c r="D317" s="14"/>
      <c r="E317" s="14"/>
      <c r="F317" s="14"/>
      <c r="G317" s="14"/>
      <c r="H317" s="15"/>
      <c r="I317" s="15"/>
      <c r="J317" s="15"/>
      <c r="K317" s="15"/>
      <c r="L317" s="15"/>
      <c r="M317" s="136"/>
      <c r="N317" s="15"/>
      <c r="O317" s="15"/>
      <c r="P317" s="15"/>
      <c r="Q317" s="15"/>
      <c r="R317" s="15"/>
      <c r="S317" s="137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37"/>
      <c r="AS317" s="137"/>
      <c r="AT317" s="137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</row>
    <row r="318" spans="2:110" ht="15.75" customHeight="1">
      <c r="B318" s="15"/>
      <c r="C318" s="14"/>
      <c r="D318" s="14"/>
      <c r="E318" s="14"/>
      <c r="F318" s="14"/>
      <c r="G318" s="14"/>
      <c r="H318" s="15"/>
      <c r="I318" s="15"/>
      <c r="J318" s="15"/>
      <c r="K318" s="15"/>
      <c r="L318" s="15"/>
      <c r="M318" s="136"/>
      <c r="N318" s="15"/>
      <c r="O318" s="15"/>
      <c r="P318" s="15"/>
      <c r="Q318" s="15"/>
      <c r="R318" s="15"/>
      <c r="S318" s="137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37"/>
      <c r="AS318" s="137"/>
      <c r="AT318" s="137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</row>
    <row r="319" spans="2:110" ht="15.75" customHeight="1">
      <c r="B319" s="15"/>
      <c r="C319" s="14"/>
      <c r="D319" s="14"/>
      <c r="E319" s="14"/>
      <c r="F319" s="14"/>
      <c r="G319" s="14"/>
      <c r="H319" s="15"/>
      <c r="I319" s="15"/>
      <c r="J319" s="15"/>
      <c r="K319" s="15"/>
      <c r="L319" s="15"/>
      <c r="M319" s="136"/>
      <c r="N319" s="15"/>
      <c r="O319" s="15"/>
      <c r="P319" s="15"/>
      <c r="Q319" s="15"/>
      <c r="R319" s="15"/>
      <c r="S319" s="137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37"/>
      <c r="AS319" s="137"/>
      <c r="AT319" s="137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</row>
    <row r="320" spans="2:110" ht="15.75" customHeight="1">
      <c r="B320" s="15"/>
      <c r="C320" s="14"/>
      <c r="D320" s="14"/>
      <c r="E320" s="14"/>
      <c r="F320" s="14"/>
      <c r="G320" s="14"/>
      <c r="H320" s="15"/>
      <c r="I320" s="15"/>
      <c r="J320" s="15"/>
      <c r="K320" s="15"/>
      <c r="L320" s="15"/>
      <c r="M320" s="136"/>
      <c r="N320" s="15"/>
      <c r="O320" s="15"/>
      <c r="P320" s="15"/>
      <c r="Q320" s="15"/>
      <c r="R320" s="15"/>
      <c r="S320" s="137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37"/>
      <c r="AS320" s="137"/>
      <c r="AT320" s="137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</row>
    <row r="321" spans="2:110" ht="15.75" customHeight="1">
      <c r="B321" s="15"/>
      <c r="C321" s="14"/>
      <c r="D321" s="14"/>
      <c r="E321" s="14"/>
      <c r="F321" s="14"/>
      <c r="G321" s="14"/>
      <c r="H321" s="15"/>
      <c r="I321" s="15"/>
      <c r="J321" s="15"/>
      <c r="K321" s="15"/>
      <c r="L321" s="15"/>
      <c r="M321" s="136"/>
      <c r="N321" s="15"/>
      <c r="O321" s="15"/>
      <c r="P321" s="15"/>
      <c r="Q321" s="15"/>
      <c r="R321" s="15"/>
      <c r="S321" s="137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37"/>
      <c r="AS321" s="137"/>
      <c r="AT321" s="137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4"/>
      <c r="CU321" s="14"/>
      <c r="CV321" s="14"/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</row>
    <row r="322" spans="2:110" ht="15.75" customHeight="1">
      <c r="B322" s="15"/>
      <c r="C322" s="14"/>
      <c r="D322" s="14"/>
      <c r="E322" s="14"/>
      <c r="F322" s="14"/>
      <c r="G322" s="14"/>
      <c r="H322" s="15"/>
      <c r="I322" s="15"/>
      <c r="J322" s="15"/>
      <c r="K322" s="15"/>
      <c r="L322" s="15"/>
      <c r="M322" s="136"/>
      <c r="N322" s="15"/>
      <c r="O322" s="15"/>
      <c r="P322" s="15"/>
      <c r="Q322" s="15"/>
      <c r="R322" s="15"/>
      <c r="S322" s="137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37"/>
      <c r="AS322" s="137"/>
      <c r="AT322" s="137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4"/>
      <c r="CU322" s="14"/>
      <c r="CV322" s="14"/>
      <c r="CW322" s="14"/>
      <c r="CX322" s="14"/>
      <c r="CY322" s="14"/>
      <c r="CZ322" s="14"/>
      <c r="DA322" s="14"/>
      <c r="DB322" s="14"/>
      <c r="DC322" s="14"/>
      <c r="DD322" s="14"/>
      <c r="DE322" s="14"/>
      <c r="DF322" s="14"/>
    </row>
    <row r="323" spans="2:110" ht="15.75" customHeight="1">
      <c r="B323" s="15"/>
      <c r="C323" s="14"/>
      <c r="D323" s="14"/>
      <c r="E323" s="14"/>
      <c r="F323" s="14"/>
      <c r="G323" s="14"/>
      <c r="H323" s="15"/>
      <c r="I323" s="15"/>
      <c r="J323" s="15"/>
      <c r="K323" s="15"/>
      <c r="L323" s="15"/>
      <c r="M323" s="136"/>
      <c r="N323" s="15"/>
      <c r="O323" s="15"/>
      <c r="P323" s="15"/>
      <c r="Q323" s="15"/>
      <c r="R323" s="15"/>
      <c r="S323" s="137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37"/>
      <c r="AS323" s="137"/>
      <c r="AT323" s="137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4"/>
      <c r="CU323" s="14"/>
      <c r="CV323" s="14"/>
      <c r="CW323" s="14"/>
      <c r="CX323" s="14"/>
      <c r="CY323" s="14"/>
      <c r="CZ323" s="14"/>
      <c r="DA323" s="14"/>
      <c r="DB323" s="14"/>
      <c r="DC323" s="14"/>
      <c r="DD323" s="14"/>
      <c r="DE323" s="14"/>
      <c r="DF323" s="14"/>
    </row>
    <row r="324" spans="2:110" ht="15.75" customHeight="1">
      <c r="B324" s="15"/>
      <c r="C324" s="14"/>
      <c r="D324" s="14"/>
      <c r="E324" s="14"/>
      <c r="F324" s="14"/>
      <c r="G324" s="14"/>
      <c r="H324" s="15"/>
      <c r="I324" s="15"/>
      <c r="J324" s="15"/>
      <c r="K324" s="15"/>
      <c r="L324" s="15"/>
      <c r="M324" s="136"/>
      <c r="N324" s="15"/>
      <c r="O324" s="15"/>
      <c r="P324" s="15"/>
      <c r="Q324" s="15"/>
      <c r="R324" s="15"/>
      <c r="S324" s="137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37"/>
      <c r="AS324" s="137"/>
      <c r="AT324" s="137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4"/>
      <c r="CU324" s="14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</row>
    <row r="325" spans="2:110" ht="15.75" customHeight="1">
      <c r="B325" s="15"/>
      <c r="C325" s="14"/>
      <c r="D325" s="14"/>
      <c r="E325" s="14"/>
      <c r="F325" s="14"/>
      <c r="G325" s="14"/>
      <c r="H325" s="15"/>
      <c r="I325" s="15"/>
      <c r="J325" s="15"/>
      <c r="K325" s="15"/>
      <c r="L325" s="15"/>
      <c r="M325" s="136"/>
      <c r="N325" s="15"/>
      <c r="O325" s="15"/>
      <c r="P325" s="15"/>
      <c r="Q325" s="15"/>
      <c r="R325" s="15"/>
      <c r="S325" s="137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37"/>
      <c r="AS325" s="137"/>
      <c r="AT325" s="137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4"/>
      <c r="CU325" s="14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</row>
    <row r="326" spans="2:110" ht="15.75" customHeight="1">
      <c r="B326" s="15"/>
      <c r="C326" s="14"/>
      <c r="D326" s="14"/>
      <c r="E326" s="14"/>
      <c r="F326" s="14"/>
      <c r="G326" s="14"/>
      <c r="H326" s="15"/>
      <c r="I326" s="15"/>
      <c r="J326" s="15"/>
      <c r="K326" s="15"/>
      <c r="L326" s="15"/>
      <c r="M326" s="136"/>
      <c r="N326" s="15"/>
      <c r="O326" s="15"/>
      <c r="P326" s="15"/>
      <c r="Q326" s="15"/>
      <c r="R326" s="15"/>
      <c r="S326" s="137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37"/>
      <c r="AS326" s="137"/>
      <c r="AT326" s="137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4"/>
      <c r="CU326" s="14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</row>
    <row r="327" spans="2:110" ht="15.75" customHeight="1">
      <c r="B327" s="15"/>
      <c r="C327" s="14"/>
      <c r="D327" s="14"/>
      <c r="E327" s="14"/>
      <c r="F327" s="14"/>
      <c r="G327" s="14"/>
      <c r="H327" s="15"/>
      <c r="I327" s="15"/>
      <c r="J327" s="15"/>
      <c r="K327" s="15"/>
      <c r="L327" s="15"/>
      <c r="M327" s="136"/>
      <c r="N327" s="15"/>
      <c r="O327" s="15"/>
      <c r="P327" s="15"/>
      <c r="Q327" s="15"/>
      <c r="R327" s="15"/>
      <c r="S327" s="137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37"/>
      <c r="AS327" s="137"/>
      <c r="AT327" s="137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</row>
    <row r="328" spans="2:110" ht="15.75" customHeight="1">
      <c r="B328" s="15"/>
      <c r="C328" s="14"/>
      <c r="D328" s="14"/>
      <c r="E328" s="14"/>
      <c r="F328" s="14"/>
      <c r="G328" s="14"/>
      <c r="H328" s="15"/>
      <c r="I328" s="15"/>
      <c r="J328" s="15"/>
      <c r="K328" s="15"/>
      <c r="L328" s="15"/>
      <c r="M328" s="136"/>
      <c r="N328" s="15"/>
      <c r="O328" s="15"/>
      <c r="P328" s="15"/>
      <c r="Q328" s="15"/>
      <c r="R328" s="15"/>
      <c r="S328" s="137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37"/>
      <c r="AS328" s="137"/>
      <c r="AT328" s="137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4"/>
      <c r="CU328" s="14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</row>
    <row r="329" spans="2:110" ht="15.75" customHeight="1">
      <c r="B329" s="15"/>
      <c r="C329" s="14"/>
      <c r="D329" s="14"/>
      <c r="E329" s="14"/>
      <c r="F329" s="14"/>
      <c r="G329" s="14"/>
      <c r="H329" s="15"/>
      <c r="I329" s="15"/>
      <c r="J329" s="15"/>
      <c r="K329" s="15"/>
      <c r="L329" s="15"/>
      <c r="M329" s="136"/>
      <c r="N329" s="15"/>
      <c r="O329" s="15"/>
      <c r="P329" s="15"/>
      <c r="Q329" s="15"/>
      <c r="R329" s="15"/>
      <c r="S329" s="137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37"/>
      <c r="AS329" s="137"/>
      <c r="AT329" s="137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</row>
    <row r="330" spans="2:110" ht="15.75" customHeight="1">
      <c r="B330" s="15"/>
      <c r="C330" s="14"/>
      <c r="D330" s="14"/>
      <c r="E330" s="14"/>
      <c r="F330" s="14"/>
      <c r="G330" s="14"/>
      <c r="H330" s="15"/>
      <c r="I330" s="15"/>
      <c r="J330" s="15"/>
      <c r="K330" s="15"/>
      <c r="L330" s="15"/>
      <c r="M330" s="136"/>
      <c r="N330" s="15"/>
      <c r="O330" s="15"/>
      <c r="P330" s="15"/>
      <c r="Q330" s="15"/>
      <c r="R330" s="15"/>
      <c r="S330" s="137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37"/>
      <c r="AS330" s="137"/>
      <c r="AT330" s="137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4"/>
      <c r="CU330" s="14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</row>
    <row r="331" spans="2:110" ht="15.75" customHeight="1">
      <c r="B331" s="15"/>
      <c r="C331" s="14"/>
      <c r="D331" s="14"/>
      <c r="E331" s="14"/>
      <c r="F331" s="14"/>
      <c r="G331" s="14"/>
      <c r="H331" s="15"/>
      <c r="I331" s="15"/>
      <c r="J331" s="15"/>
      <c r="K331" s="15"/>
      <c r="L331" s="15"/>
      <c r="M331" s="136"/>
      <c r="N331" s="15"/>
      <c r="O331" s="15"/>
      <c r="P331" s="15"/>
      <c r="Q331" s="15"/>
      <c r="R331" s="15"/>
      <c r="S331" s="137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37"/>
      <c r="AS331" s="137"/>
      <c r="AT331" s="137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4"/>
      <c r="CU331" s="14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</row>
    <row r="332" spans="2:110" ht="15.75" customHeight="1">
      <c r="B332" s="15"/>
      <c r="C332" s="14"/>
      <c r="D332" s="14"/>
      <c r="E332" s="14"/>
      <c r="F332" s="14"/>
      <c r="G332" s="14"/>
      <c r="H332" s="15"/>
      <c r="I332" s="15"/>
      <c r="J332" s="15"/>
      <c r="K332" s="15"/>
      <c r="L332" s="15"/>
      <c r="M332" s="136"/>
      <c r="N332" s="15"/>
      <c r="O332" s="15"/>
      <c r="P332" s="15"/>
      <c r="Q332" s="15"/>
      <c r="R332" s="15"/>
      <c r="S332" s="137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37"/>
      <c r="AS332" s="137"/>
      <c r="AT332" s="137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4"/>
      <c r="CU332" s="14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</row>
    <row r="333" spans="2:110" ht="15.75" customHeight="1">
      <c r="B333" s="15"/>
      <c r="C333" s="14"/>
      <c r="D333" s="14"/>
      <c r="E333" s="14"/>
      <c r="F333" s="14"/>
      <c r="G333" s="14"/>
      <c r="H333" s="15"/>
      <c r="I333" s="15"/>
      <c r="J333" s="15"/>
      <c r="K333" s="15"/>
      <c r="L333" s="15"/>
      <c r="M333" s="136"/>
      <c r="N333" s="15"/>
      <c r="O333" s="15"/>
      <c r="P333" s="15"/>
      <c r="Q333" s="15"/>
      <c r="R333" s="15"/>
      <c r="S333" s="137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37"/>
      <c r="AS333" s="137"/>
      <c r="AT333" s="137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4"/>
      <c r="CU333" s="14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</row>
    <row r="334" spans="2:110" ht="15.75" customHeight="1">
      <c r="B334" s="15"/>
      <c r="C334" s="14"/>
      <c r="D334" s="14"/>
      <c r="E334" s="14"/>
      <c r="F334" s="14"/>
      <c r="G334" s="14"/>
      <c r="H334" s="15"/>
      <c r="I334" s="15"/>
      <c r="J334" s="15"/>
      <c r="K334" s="15"/>
      <c r="L334" s="15"/>
      <c r="M334" s="136"/>
      <c r="N334" s="15"/>
      <c r="O334" s="15"/>
      <c r="P334" s="15"/>
      <c r="Q334" s="15"/>
      <c r="R334" s="15"/>
      <c r="S334" s="137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37"/>
      <c r="AS334" s="137"/>
      <c r="AT334" s="137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4"/>
      <c r="CU334" s="14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</row>
    <row r="335" spans="2:110" ht="15.75" customHeight="1">
      <c r="B335" s="15"/>
      <c r="C335" s="14"/>
      <c r="D335" s="14"/>
      <c r="E335" s="14"/>
      <c r="F335" s="14"/>
      <c r="G335" s="14"/>
      <c r="H335" s="15"/>
      <c r="I335" s="15"/>
      <c r="J335" s="15"/>
      <c r="K335" s="15"/>
      <c r="L335" s="15"/>
      <c r="M335" s="136"/>
      <c r="N335" s="15"/>
      <c r="O335" s="15"/>
      <c r="P335" s="15"/>
      <c r="Q335" s="15"/>
      <c r="R335" s="15"/>
      <c r="S335" s="137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37"/>
      <c r="AS335" s="137"/>
      <c r="AT335" s="137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4"/>
      <c r="CU335" s="14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</row>
    <row r="336" spans="2:110" ht="15.75" customHeight="1">
      <c r="B336" s="15"/>
      <c r="C336" s="14"/>
      <c r="D336" s="14"/>
      <c r="E336" s="14"/>
      <c r="F336" s="14"/>
      <c r="G336" s="14"/>
      <c r="H336" s="15"/>
      <c r="I336" s="15"/>
      <c r="J336" s="15"/>
      <c r="K336" s="15"/>
      <c r="L336" s="15"/>
      <c r="M336" s="136"/>
      <c r="N336" s="15"/>
      <c r="O336" s="15"/>
      <c r="P336" s="15"/>
      <c r="Q336" s="15"/>
      <c r="R336" s="15"/>
      <c r="S336" s="137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37"/>
      <c r="AS336" s="137"/>
      <c r="AT336" s="137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4"/>
      <c r="CU336" s="14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</row>
    <row r="337" spans="2:110" ht="15.75" customHeight="1">
      <c r="B337" s="15"/>
      <c r="C337" s="14"/>
      <c r="D337" s="14"/>
      <c r="E337" s="14"/>
      <c r="F337" s="14"/>
      <c r="G337" s="14"/>
      <c r="H337" s="15"/>
      <c r="I337" s="15"/>
      <c r="J337" s="15"/>
      <c r="K337" s="15"/>
      <c r="L337" s="15"/>
      <c r="M337" s="136"/>
      <c r="N337" s="15"/>
      <c r="O337" s="15"/>
      <c r="P337" s="15"/>
      <c r="Q337" s="15"/>
      <c r="R337" s="15"/>
      <c r="S337" s="137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37"/>
      <c r="AS337" s="137"/>
      <c r="AT337" s="137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</row>
    <row r="338" spans="2:110" ht="15.75" customHeight="1">
      <c r="B338" s="15"/>
      <c r="C338" s="14"/>
      <c r="D338" s="14"/>
      <c r="E338" s="14"/>
      <c r="F338" s="14"/>
      <c r="G338" s="14"/>
      <c r="H338" s="15"/>
      <c r="I338" s="15"/>
      <c r="J338" s="15"/>
      <c r="K338" s="15"/>
      <c r="L338" s="15"/>
      <c r="M338" s="136"/>
      <c r="N338" s="15"/>
      <c r="O338" s="15"/>
      <c r="P338" s="15"/>
      <c r="Q338" s="15"/>
      <c r="R338" s="15"/>
      <c r="S338" s="137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37"/>
      <c r="AS338" s="137"/>
      <c r="AT338" s="137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</row>
    <row r="339" spans="2:110" ht="15.75" customHeight="1">
      <c r="B339" s="15"/>
      <c r="C339" s="14"/>
      <c r="D339" s="14"/>
      <c r="E339" s="14"/>
      <c r="F339" s="14"/>
      <c r="G339" s="14"/>
      <c r="H339" s="15"/>
      <c r="I339" s="15"/>
      <c r="J339" s="15"/>
      <c r="K339" s="15"/>
      <c r="L339" s="15"/>
      <c r="M339" s="136"/>
      <c r="N339" s="15"/>
      <c r="O339" s="15"/>
      <c r="P339" s="15"/>
      <c r="Q339" s="15"/>
      <c r="R339" s="15"/>
      <c r="S339" s="137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37"/>
      <c r="AS339" s="137"/>
      <c r="AT339" s="137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4"/>
      <c r="CU339" s="14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</row>
    <row r="340" spans="2:110" ht="15.75" customHeight="1">
      <c r="B340" s="15"/>
      <c r="C340" s="14"/>
      <c r="D340" s="14"/>
      <c r="E340" s="14"/>
      <c r="F340" s="14"/>
      <c r="G340" s="14"/>
      <c r="H340" s="15"/>
      <c r="I340" s="15"/>
      <c r="J340" s="15"/>
      <c r="K340" s="15"/>
      <c r="L340" s="15"/>
      <c r="M340" s="136"/>
      <c r="N340" s="15"/>
      <c r="O340" s="15"/>
      <c r="P340" s="15"/>
      <c r="Q340" s="15"/>
      <c r="R340" s="15"/>
      <c r="S340" s="137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37"/>
      <c r="AS340" s="137"/>
      <c r="AT340" s="137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4"/>
      <c r="CU340" s="14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</row>
    <row r="341" spans="2:110" ht="15.75" customHeight="1">
      <c r="B341" s="15"/>
      <c r="C341" s="14"/>
      <c r="D341" s="14"/>
      <c r="E341" s="14"/>
      <c r="F341" s="14"/>
      <c r="G341" s="14"/>
      <c r="H341" s="15"/>
      <c r="I341" s="15"/>
      <c r="J341" s="15"/>
      <c r="K341" s="15"/>
      <c r="L341" s="15"/>
      <c r="M341" s="136"/>
      <c r="N341" s="15"/>
      <c r="O341" s="15"/>
      <c r="P341" s="15"/>
      <c r="Q341" s="15"/>
      <c r="R341" s="15"/>
      <c r="S341" s="137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37"/>
      <c r="AS341" s="137"/>
      <c r="AT341" s="137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4"/>
      <c r="CU341" s="14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</row>
    <row r="342" spans="2:110" ht="15.75" customHeight="1">
      <c r="B342" s="15"/>
      <c r="C342" s="14"/>
      <c r="D342" s="14"/>
      <c r="E342" s="14"/>
      <c r="F342" s="14"/>
      <c r="G342" s="14"/>
      <c r="H342" s="15"/>
      <c r="I342" s="15"/>
      <c r="J342" s="15"/>
      <c r="K342" s="15"/>
      <c r="L342" s="15"/>
      <c r="M342" s="136"/>
      <c r="N342" s="15"/>
      <c r="O342" s="15"/>
      <c r="P342" s="15"/>
      <c r="Q342" s="15"/>
      <c r="R342" s="15"/>
      <c r="S342" s="137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37"/>
      <c r="AS342" s="137"/>
      <c r="AT342" s="137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4"/>
      <c r="CU342" s="14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</row>
    <row r="343" spans="2:110" ht="15.75" customHeight="1">
      <c r="B343" s="15"/>
      <c r="C343" s="14"/>
      <c r="D343" s="14"/>
      <c r="E343" s="14"/>
      <c r="F343" s="14"/>
      <c r="G343" s="14"/>
      <c r="H343" s="15"/>
      <c r="I343" s="15"/>
      <c r="J343" s="15"/>
      <c r="K343" s="15"/>
      <c r="L343" s="15"/>
      <c r="M343" s="136"/>
      <c r="N343" s="15"/>
      <c r="O343" s="15"/>
      <c r="P343" s="15"/>
      <c r="Q343" s="15"/>
      <c r="R343" s="15"/>
      <c r="S343" s="137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37"/>
      <c r="AS343" s="137"/>
      <c r="AT343" s="137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4"/>
      <c r="CU343" s="14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</row>
    <row r="344" spans="2:110" ht="15.75" customHeight="1">
      <c r="B344" s="15"/>
      <c r="C344" s="14"/>
      <c r="D344" s="14"/>
      <c r="E344" s="14"/>
      <c r="F344" s="14"/>
      <c r="G344" s="14"/>
      <c r="H344" s="15"/>
      <c r="I344" s="15"/>
      <c r="J344" s="15"/>
      <c r="K344" s="15"/>
      <c r="L344" s="15"/>
      <c r="M344" s="136"/>
      <c r="N344" s="15"/>
      <c r="O344" s="15"/>
      <c r="P344" s="15"/>
      <c r="Q344" s="15"/>
      <c r="R344" s="15"/>
      <c r="S344" s="137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37"/>
      <c r="AS344" s="137"/>
      <c r="AT344" s="137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</row>
    <row r="345" spans="2:110" ht="15.75" customHeight="1">
      <c r="B345" s="15"/>
      <c r="C345" s="14"/>
      <c r="D345" s="14"/>
      <c r="E345" s="14"/>
      <c r="F345" s="14"/>
      <c r="G345" s="14"/>
      <c r="H345" s="15"/>
      <c r="I345" s="15"/>
      <c r="J345" s="15"/>
      <c r="K345" s="15"/>
      <c r="L345" s="15"/>
      <c r="M345" s="136"/>
      <c r="N345" s="15"/>
      <c r="O345" s="15"/>
      <c r="P345" s="15"/>
      <c r="Q345" s="15"/>
      <c r="R345" s="15"/>
      <c r="S345" s="137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37"/>
      <c r="AS345" s="137"/>
      <c r="AT345" s="137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4"/>
      <c r="CU345" s="14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</row>
    <row r="346" spans="2:110" ht="15.75" customHeight="1">
      <c r="B346" s="15"/>
      <c r="C346" s="14"/>
      <c r="D346" s="14"/>
      <c r="E346" s="14"/>
      <c r="F346" s="14"/>
      <c r="G346" s="14"/>
      <c r="H346" s="15"/>
      <c r="I346" s="15"/>
      <c r="J346" s="15"/>
      <c r="K346" s="15"/>
      <c r="L346" s="15"/>
      <c r="M346" s="136"/>
      <c r="N346" s="15"/>
      <c r="O346" s="15"/>
      <c r="P346" s="15"/>
      <c r="Q346" s="15"/>
      <c r="R346" s="15"/>
      <c r="S346" s="137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37"/>
      <c r="AS346" s="137"/>
      <c r="AT346" s="137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4"/>
      <c r="CU346" s="14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</row>
    <row r="347" spans="2:110" ht="15.75" customHeight="1">
      <c r="B347" s="15"/>
      <c r="C347" s="14"/>
      <c r="D347" s="14"/>
      <c r="E347" s="14"/>
      <c r="F347" s="14"/>
      <c r="G347" s="14"/>
      <c r="H347" s="15"/>
      <c r="I347" s="15"/>
      <c r="J347" s="15"/>
      <c r="K347" s="15"/>
      <c r="L347" s="15"/>
      <c r="M347" s="136"/>
      <c r="N347" s="15"/>
      <c r="O347" s="15"/>
      <c r="P347" s="15"/>
      <c r="Q347" s="15"/>
      <c r="R347" s="15"/>
      <c r="S347" s="137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37"/>
      <c r="AS347" s="137"/>
      <c r="AT347" s="137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4"/>
      <c r="CU347" s="14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</row>
    <row r="348" spans="2:110" ht="15.75" customHeight="1">
      <c r="B348" s="15"/>
      <c r="C348" s="14"/>
      <c r="D348" s="14"/>
      <c r="E348" s="14"/>
      <c r="F348" s="14"/>
      <c r="G348" s="14"/>
      <c r="H348" s="15"/>
      <c r="I348" s="15"/>
      <c r="J348" s="15"/>
      <c r="K348" s="15"/>
      <c r="L348" s="15"/>
      <c r="M348" s="136"/>
      <c r="N348" s="15"/>
      <c r="O348" s="15"/>
      <c r="P348" s="15"/>
      <c r="Q348" s="15"/>
      <c r="R348" s="15"/>
      <c r="S348" s="137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37"/>
      <c r="AS348" s="137"/>
      <c r="AT348" s="137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4"/>
      <c r="CU348" s="14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</row>
    <row r="349" spans="2:110" ht="15.75" customHeight="1">
      <c r="B349" s="15"/>
      <c r="C349" s="14"/>
      <c r="D349" s="14"/>
      <c r="E349" s="14"/>
      <c r="F349" s="14"/>
      <c r="G349" s="14"/>
      <c r="H349" s="15"/>
      <c r="I349" s="15"/>
      <c r="J349" s="15"/>
      <c r="K349" s="15"/>
      <c r="L349" s="15"/>
      <c r="M349" s="136"/>
      <c r="N349" s="15"/>
      <c r="O349" s="15"/>
      <c r="P349" s="15"/>
      <c r="Q349" s="15"/>
      <c r="R349" s="15"/>
      <c r="S349" s="137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37"/>
      <c r="AS349" s="137"/>
      <c r="AT349" s="137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</row>
    <row r="350" spans="2:110" ht="15.75" customHeight="1">
      <c r="B350" s="15"/>
      <c r="C350" s="14"/>
      <c r="D350" s="14"/>
      <c r="E350" s="14"/>
      <c r="F350" s="14"/>
      <c r="G350" s="14"/>
      <c r="H350" s="15"/>
      <c r="I350" s="15"/>
      <c r="J350" s="15"/>
      <c r="K350" s="15"/>
      <c r="L350" s="15"/>
      <c r="M350" s="136"/>
      <c r="N350" s="15"/>
      <c r="O350" s="15"/>
      <c r="P350" s="15"/>
      <c r="Q350" s="15"/>
      <c r="R350" s="15"/>
      <c r="S350" s="137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37"/>
      <c r="AS350" s="137"/>
      <c r="AT350" s="137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4"/>
      <c r="CU350" s="14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</row>
    <row r="351" spans="2:110" ht="15.75" customHeight="1">
      <c r="B351" s="15"/>
      <c r="C351" s="14"/>
      <c r="D351" s="14"/>
      <c r="E351" s="14"/>
      <c r="F351" s="14"/>
      <c r="G351" s="14"/>
      <c r="H351" s="15"/>
      <c r="I351" s="15"/>
      <c r="J351" s="15"/>
      <c r="K351" s="15"/>
      <c r="L351" s="15"/>
      <c r="M351" s="136"/>
      <c r="N351" s="15"/>
      <c r="O351" s="15"/>
      <c r="P351" s="15"/>
      <c r="Q351" s="15"/>
      <c r="R351" s="15"/>
      <c r="S351" s="137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37"/>
      <c r="AS351" s="137"/>
      <c r="AT351" s="137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</row>
    <row r="352" spans="2:110" ht="15.75" customHeight="1">
      <c r="B352" s="15"/>
      <c r="C352" s="14"/>
      <c r="D352" s="14"/>
      <c r="E352" s="14"/>
      <c r="F352" s="14"/>
      <c r="G352" s="14"/>
      <c r="H352" s="15"/>
      <c r="I352" s="15"/>
      <c r="J352" s="15"/>
      <c r="K352" s="15"/>
      <c r="L352" s="15"/>
      <c r="M352" s="136"/>
      <c r="N352" s="15"/>
      <c r="O352" s="15"/>
      <c r="P352" s="15"/>
      <c r="Q352" s="15"/>
      <c r="R352" s="15"/>
      <c r="S352" s="137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37"/>
      <c r="AS352" s="137"/>
      <c r="AT352" s="137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</row>
    <row r="353" spans="2:110" ht="15.75" customHeight="1">
      <c r="B353" s="15"/>
      <c r="C353" s="14"/>
      <c r="D353" s="14"/>
      <c r="E353" s="14"/>
      <c r="F353" s="14"/>
      <c r="G353" s="14"/>
      <c r="H353" s="15"/>
      <c r="I353" s="15"/>
      <c r="J353" s="15"/>
      <c r="K353" s="15"/>
      <c r="L353" s="15"/>
      <c r="M353" s="136"/>
      <c r="N353" s="15"/>
      <c r="O353" s="15"/>
      <c r="P353" s="15"/>
      <c r="Q353" s="15"/>
      <c r="R353" s="15"/>
      <c r="S353" s="137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37"/>
      <c r="AS353" s="137"/>
      <c r="AT353" s="137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</row>
    <row r="354" spans="2:110" ht="15.75" customHeight="1">
      <c r="B354" s="15"/>
      <c r="C354" s="14"/>
      <c r="D354" s="14"/>
      <c r="E354" s="14"/>
      <c r="F354" s="14"/>
      <c r="G354" s="14"/>
      <c r="H354" s="15"/>
      <c r="I354" s="15"/>
      <c r="J354" s="15"/>
      <c r="K354" s="15"/>
      <c r="L354" s="15"/>
      <c r="M354" s="136"/>
      <c r="N354" s="15"/>
      <c r="O354" s="15"/>
      <c r="P354" s="15"/>
      <c r="Q354" s="15"/>
      <c r="R354" s="15"/>
      <c r="S354" s="137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37"/>
      <c r="AS354" s="137"/>
      <c r="AT354" s="137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4"/>
      <c r="CU354" s="14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</row>
    <row r="355" spans="2:110" ht="15.75" customHeight="1">
      <c r="B355" s="15"/>
      <c r="C355" s="14"/>
      <c r="D355" s="14"/>
      <c r="E355" s="14"/>
      <c r="F355" s="14"/>
      <c r="G355" s="14"/>
      <c r="H355" s="15"/>
      <c r="I355" s="15"/>
      <c r="J355" s="15"/>
      <c r="K355" s="15"/>
      <c r="L355" s="15"/>
      <c r="M355" s="136"/>
      <c r="N355" s="15"/>
      <c r="O355" s="15"/>
      <c r="P355" s="15"/>
      <c r="Q355" s="15"/>
      <c r="R355" s="15"/>
      <c r="S355" s="137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37"/>
      <c r="AS355" s="137"/>
      <c r="AT355" s="137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4"/>
      <c r="CU355" s="14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</row>
    <row r="356" spans="2:110" ht="15.75" customHeight="1">
      <c r="B356" s="15"/>
      <c r="C356" s="14"/>
      <c r="D356" s="14"/>
      <c r="E356" s="14"/>
      <c r="F356" s="14"/>
      <c r="G356" s="14"/>
      <c r="H356" s="15"/>
      <c r="I356" s="15"/>
      <c r="J356" s="15"/>
      <c r="K356" s="15"/>
      <c r="L356" s="15"/>
      <c r="M356" s="136"/>
      <c r="N356" s="15"/>
      <c r="O356" s="15"/>
      <c r="P356" s="15"/>
      <c r="Q356" s="15"/>
      <c r="R356" s="15"/>
      <c r="S356" s="137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37"/>
      <c r="AS356" s="137"/>
      <c r="AT356" s="137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4"/>
      <c r="CU356" s="14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</row>
    <row r="357" spans="2:110" ht="15.75" customHeight="1">
      <c r="B357" s="15"/>
      <c r="C357" s="14"/>
      <c r="D357" s="14"/>
      <c r="E357" s="14"/>
      <c r="F357" s="14"/>
      <c r="G357" s="14"/>
      <c r="H357" s="15"/>
      <c r="I357" s="15"/>
      <c r="J357" s="15"/>
      <c r="K357" s="15"/>
      <c r="L357" s="15"/>
      <c r="M357" s="136"/>
      <c r="N357" s="15"/>
      <c r="O357" s="15"/>
      <c r="P357" s="15"/>
      <c r="Q357" s="15"/>
      <c r="R357" s="15"/>
      <c r="S357" s="137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37"/>
      <c r="AS357" s="137"/>
      <c r="AT357" s="137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</row>
    <row r="358" spans="2:110" ht="15.75" customHeight="1">
      <c r="B358" s="15"/>
      <c r="C358" s="14"/>
      <c r="D358" s="14"/>
      <c r="E358" s="14"/>
      <c r="F358" s="14"/>
      <c r="G358" s="14"/>
      <c r="H358" s="15"/>
      <c r="I358" s="15"/>
      <c r="J358" s="15"/>
      <c r="K358" s="15"/>
      <c r="L358" s="15"/>
      <c r="M358" s="136"/>
      <c r="N358" s="15"/>
      <c r="O358" s="15"/>
      <c r="P358" s="15"/>
      <c r="Q358" s="15"/>
      <c r="R358" s="15"/>
      <c r="S358" s="137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37"/>
      <c r="AS358" s="137"/>
      <c r="AT358" s="137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4"/>
      <c r="CU358" s="14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</row>
    <row r="359" spans="2:110" ht="15.75" customHeight="1">
      <c r="B359" s="15"/>
      <c r="C359" s="14"/>
      <c r="D359" s="14"/>
      <c r="E359" s="14"/>
      <c r="F359" s="14"/>
      <c r="G359" s="14"/>
      <c r="H359" s="15"/>
      <c r="I359" s="15"/>
      <c r="J359" s="15"/>
      <c r="K359" s="15"/>
      <c r="L359" s="15"/>
      <c r="M359" s="136"/>
      <c r="N359" s="15"/>
      <c r="O359" s="15"/>
      <c r="P359" s="15"/>
      <c r="Q359" s="15"/>
      <c r="R359" s="15"/>
      <c r="S359" s="137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37"/>
      <c r="AS359" s="137"/>
      <c r="AT359" s="137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4"/>
      <c r="CU359" s="14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</row>
    <row r="360" spans="2:110" ht="15.75" customHeight="1">
      <c r="B360" s="15"/>
      <c r="C360" s="14"/>
      <c r="D360" s="14"/>
      <c r="E360" s="14"/>
      <c r="F360" s="14"/>
      <c r="G360" s="14"/>
      <c r="H360" s="15"/>
      <c r="I360" s="15"/>
      <c r="J360" s="15"/>
      <c r="K360" s="15"/>
      <c r="L360" s="15"/>
      <c r="M360" s="136"/>
      <c r="N360" s="15"/>
      <c r="O360" s="15"/>
      <c r="P360" s="15"/>
      <c r="Q360" s="15"/>
      <c r="R360" s="15"/>
      <c r="S360" s="137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37"/>
      <c r="AS360" s="137"/>
      <c r="AT360" s="137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</row>
    <row r="361" spans="2:110" ht="15.75" customHeight="1">
      <c r="B361" s="15"/>
      <c r="C361" s="14"/>
      <c r="D361" s="14"/>
      <c r="E361" s="14"/>
      <c r="F361" s="14"/>
      <c r="G361" s="14"/>
      <c r="H361" s="15"/>
      <c r="I361" s="15"/>
      <c r="J361" s="15"/>
      <c r="K361" s="15"/>
      <c r="L361" s="15"/>
      <c r="M361" s="136"/>
      <c r="N361" s="15"/>
      <c r="O361" s="15"/>
      <c r="P361" s="15"/>
      <c r="Q361" s="15"/>
      <c r="R361" s="15"/>
      <c r="S361" s="137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37"/>
      <c r="AS361" s="137"/>
      <c r="AT361" s="137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</row>
    <row r="362" spans="2:110" ht="15.75" customHeight="1">
      <c r="B362" s="15"/>
      <c r="C362" s="14"/>
      <c r="D362" s="14"/>
      <c r="E362" s="14"/>
      <c r="F362" s="14"/>
      <c r="G362" s="14"/>
      <c r="H362" s="15"/>
      <c r="I362" s="15"/>
      <c r="J362" s="15"/>
      <c r="K362" s="15"/>
      <c r="L362" s="15"/>
      <c r="M362" s="136"/>
      <c r="N362" s="15"/>
      <c r="O362" s="15"/>
      <c r="P362" s="15"/>
      <c r="Q362" s="15"/>
      <c r="R362" s="15"/>
      <c r="S362" s="137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37"/>
      <c r="AS362" s="137"/>
      <c r="AT362" s="137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4"/>
      <c r="CU362" s="14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</row>
    <row r="363" spans="2:110" ht="15.75" customHeight="1">
      <c r="B363" s="15"/>
      <c r="C363" s="14"/>
      <c r="D363" s="14"/>
      <c r="E363" s="14"/>
      <c r="F363" s="14"/>
      <c r="G363" s="14"/>
      <c r="H363" s="15"/>
      <c r="I363" s="15"/>
      <c r="J363" s="15"/>
      <c r="K363" s="15"/>
      <c r="L363" s="15"/>
      <c r="M363" s="136"/>
      <c r="N363" s="15"/>
      <c r="O363" s="15"/>
      <c r="P363" s="15"/>
      <c r="Q363" s="15"/>
      <c r="R363" s="15"/>
      <c r="S363" s="137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37"/>
      <c r="AS363" s="137"/>
      <c r="AT363" s="137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4"/>
      <c r="CU363" s="14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</row>
    <row r="364" spans="2:110" ht="15.75" customHeight="1">
      <c r="B364" s="15"/>
      <c r="C364" s="14"/>
      <c r="D364" s="14"/>
      <c r="E364" s="14"/>
      <c r="F364" s="14"/>
      <c r="G364" s="14"/>
      <c r="H364" s="15"/>
      <c r="I364" s="15"/>
      <c r="J364" s="15"/>
      <c r="K364" s="15"/>
      <c r="L364" s="15"/>
      <c r="M364" s="136"/>
      <c r="N364" s="15"/>
      <c r="O364" s="15"/>
      <c r="P364" s="15"/>
      <c r="Q364" s="15"/>
      <c r="R364" s="15"/>
      <c r="S364" s="137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37"/>
      <c r="AS364" s="137"/>
      <c r="AT364" s="137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</row>
    <row r="365" spans="2:110" ht="15.75" customHeight="1">
      <c r="B365" s="15"/>
      <c r="C365" s="14"/>
      <c r="D365" s="14"/>
      <c r="E365" s="14"/>
      <c r="F365" s="14"/>
      <c r="G365" s="14"/>
      <c r="H365" s="15"/>
      <c r="I365" s="15"/>
      <c r="J365" s="15"/>
      <c r="K365" s="15"/>
      <c r="L365" s="15"/>
      <c r="M365" s="136"/>
      <c r="N365" s="15"/>
      <c r="O365" s="15"/>
      <c r="P365" s="15"/>
      <c r="Q365" s="15"/>
      <c r="R365" s="15"/>
      <c r="S365" s="137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37"/>
      <c r="AS365" s="137"/>
      <c r="AT365" s="137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</row>
    <row r="366" spans="2:110" ht="15.75" customHeight="1">
      <c r="B366" s="15"/>
      <c r="C366" s="14"/>
      <c r="D366" s="14"/>
      <c r="E366" s="14"/>
      <c r="F366" s="14"/>
      <c r="G366" s="14"/>
      <c r="H366" s="15"/>
      <c r="I366" s="15"/>
      <c r="J366" s="15"/>
      <c r="K366" s="15"/>
      <c r="L366" s="15"/>
      <c r="M366" s="136"/>
      <c r="N366" s="15"/>
      <c r="O366" s="15"/>
      <c r="P366" s="15"/>
      <c r="Q366" s="15"/>
      <c r="R366" s="15"/>
      <c r="S366" s="137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37"/>
      <c r="AS366" s="137"/>
      <c r="AT366" s="137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4"/>
      <c r="CU366" s="14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</row>
    <row r="367" spans="2:110" ht="15.75" customHeight="1">
      <c r="B367" s="15"/>
      <c r="C367" s="14"/>
      <c r="D367" s="14"/>
      <c r="E367" s="14"/>
      <c r="F367" s="14"/>
      <c r="G367" s="14"/>
      <c r="H367" s="15"/>
      <c r="I367" s="15"/>
      <c r="J367" s="15"/>
      <c r="K367" s="15"/>
      <c r="L367" s="15"/>
      <c r="M367" s="136"/>
      <c r="N367" s="15"/>
      <c r="O367" s="15"/>
      <c r="P367" s="15"/>
      <c r="Q367" s="15"/>
      <c r="R367" s="15"/>
      <c r="S367" s="137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37"/>
      <c r="AS367" s="137"/>
      <c r="AT367" s="137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</row>
    <row r="368" spans="2:110" ht="15.75" customHeight="1">
      <c r="B368" s="15"/>
      <c r="C368" s="14"/>
      <c r="D368" s="14"/>
      <c r="E368" s="14"/>
      <c r="F368" s="14"/>
      <c r="G368" s="14"/>
      <c r="H368" s="15"/>
      <c r="I368" s="15"/>
      <c r="J368" s="15"/>
      <c r="K368" s="15"/>
      <c r="L368" s="15"/>
      <c r="M368" s="136"/>
      <c r="N368" s="15"/>
      <c r="O368" s="15"/>
      <c r="P368" s="15"/>
      <c r="Q368" s="15"/>
      <c r="R368" s="15"/>
      <c r="S368" s="137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37"/>
      <c r="AS368" s="137"/>
      <c r="AT368" s="137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</row>
    <row r="369" spans="2:110" ht="15.75" customHeight="1">
      <c r="B369" s="15"/>
      <c r="C369" s="14"/>
      <c r="D369" s="14"/>
      <c r="E369" s="14"/>
      <c r="F369" s="14"/>
      <c r="G369" s="14"/>
      <c r="H369" s="15"/>
      <c r="I369" s="15"/>
      <c r="J369" s="15"/>
      <c r="K369" s="15"/>
      <c r="L369" s="15"/>
      <c r="M369" s="136"/>
      <c r="N369" s="15"/>
      <c r="O369" s="15"/>
      <c r="P369" s="15"/>
      <c r="Q369" s="15"/>
      <c r="R369" s="15"/>
      <c r="S369" s="137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37"/>
      <c r="AS369" s="137"/>
      <c r="AT369" s="137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</row>
    <row r="370" spans="2:110" ht="15.75" customHeight="1">
      <c r="B370" s="15"/>
      <c r="C370" s="14"/>
      <c r="D370" s="14"/>
      <c r="E370" s="14"/>
      <c r="F370" s="14"/>
      <c r="G370" s="14"/>
      <c r="H370" s="15"/>
      <c r="I370" s="15"/>
      <c r="J370" s="15"/>
      <c r="K370" s="15"/>
      <c r="L370" s="15"/>
      <c r="M370" s="136"/>
      <c r="N370" s="15"/>
      <c r="O370" s="15"/>
      <c r="P370" s="15"/>
      <c r="Q370" s="15"/>
      <c r="R370" s="15"/>
      <c r="S370" s="137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37"/>
      <c r="AS370" s="137"/>
      <c r="AT370" s="137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4"/>
      <c r="CU370" s="14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</row>
    <row r="371" spans="2:110" ht="15.75" customHeight="1">
      <c r="B371" s="15"/>
      <c r="C371" s="14"/>
      <c r="D371" s="14"/>
      <c r="E371" s="14"/>
      <c r="F371" s="14"/>
      <c r="G371" s="14"/>
      <c r="H371" s="15"/>
      <c r="I371" s="15"/>
      <c r="J371" s="15"/>
      <c r="K371" s="15"/>
      <c r="L371" s="15"/>
      <c r="M371" s="136"/>
      <c r="N371" s="15"/>
      <c r="O371" s="15"/>
      <c r="P371" s="15"/>
      <c r="Q371" s="15"/>
      <c r="R371" s="15"/>
      <c r="S371" s="137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37"/>
      <c r="AS371" s="137"/>
      <c r="AT371" s="137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</row>
    <row r="372" spans="2:110" ht="15.75" customHeight="1">
      <c r="B372" s="15"/>
      <c r="C372" s="14"/>
      <c r="D372" s="14"/>
      <c r="E372" s="14"/>
      <c r="F372" s="14"/>
      <c r="G372" s="14"/>
      <c r="H372" s="15"/>
      <c r="I372" s="15"/>
      <c r="J372" s="15"/>
      <c r="K372" s="15"/>
      <c r="L372" s="15"/>
      <c r="M372" s="136"/>
      <c r="N372" s="15"/>
      <c r="O372" s="15"/>
      <c r="P372" s="15"/>
      <c r="Q372" s="15"/>
      <c r="R372" s="15"/>
      <c r="S372" s="137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37"/>
      <c r="AS372" s="137"/>
      <c r="AT372" s="137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4"/>
      <c r="CU372" s="14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</row>
    <row r="373" spans="2:110" ht="15.75" customHeight="1">
      <c r="B373" s="15"/>
      <c r="C373" s="14"/>
      <c r="D373" s="14"/>
      <c r="E373" s="14"/>
      <c r="F373" s="14"/>
      <c r="G373" s="14"/>
      <c r="H373" s="15"/>
      <c r="I373" s="15"/>
      <c r="J373" s="15"/>
      <c r="K373" s="15"/>
      <c r="L373" s="15"/>
      <c r="M373" s="136"/>
      <c r="N373" s="15"/>
      <c r="O373" s="15"/>
      <c r="P373" s="15"/>
      <c r="Q373" s="15"/>
      <c r="R373" s="15"/>
      <c r="S373" s="137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37"/>
      <c r="AS373" s="137"/>
      <c r="AT373" s="137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</row>
    <row r="374" spans="2:110" ht="15.75" customHeight="1">
      <c r="B374" s="15"/>
      <c r="C374" s="14"/>
      <c r="D374" s="14"/>
      <c r="E374" s="14"/>
      <c r="F374" s="14"/>
      <c r="G374" s="14"/>
      <c r="H374" s="15"/>
      <c r="I374" s="15"/>
      <c r="J374" s="15"/>
      <c r="K374" s="15"/>
      <c r="L374" s="15"/>
      <c r="M374" s="136"/>
      <c r="N374" s="15"/>
      <c r="O374" s="15"/>
      <c r="P374" s="15"/>
      <c r="Q374" s="15"/>
      <c r="R374" s="15"/>
      <c r="S374" s="137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37"/>
      <c r="AS374" s="137"/>
      <c r="AT374" s="137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</row>
    <row r="375" spans="2:110" ht="15.75" customHeight="1">
      <c r="B375" s="15"/>
      <c r="C375" s="14"/>
      <c r="D375" s="14"/>
      <c r="E375" s="14"/>
      <c r="F375" s="14"/>
      <c r="G375" s="14"/>
      <c r="H375" s="15"/>
      <c r="I375" s="15"/>
      <c r="J375" s="15"/>
      <c r="K375" s="15"/>
      <c r="L375" s="15"/>
      <c r="M375" s="136"/>
      <c r="N375" s="15"/>
      <c r="O375" s="15"/>
      <c r="P375" s="15"/>
      <c r="Q375" s="15"/>
      <c r="R375" s="15"/>
      <c r="S375" s="137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37"/>
      <c r="AS375" s="137"/>
      <c r="AT375" s="137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</row>
    <row r="376" spans="2:110" ht="15.75" customHeight="1">
      <c r="B376" s="15"/>
      <c r="C376" s="14"/>
      <c r="D376" s="14"/>
      <c r="E376" s="14"/>
      <c r="F376" s="14"/>
      <c r="G376" s="14"/>
      <c r="H376" s="15"/>
      <c r="I376" s="15"/>
      <c r="J376" s="15"/>
      <c r="K376" s="15"/>
      <c r="L376" s="15"/>
      <c r="M376" s="136"/>
      <c r="N376" s="15"/>
      <c r="O376" s="15"/>
      <c r="P376" s="15"/>
      <c r="Q376" s="15"/>
      <c r="R376" s="15"/>
      <c r="S376" s="137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37"/>
      <c r="AS376" s="137"/>
      <c r="AT376" s="137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</row>
    <row r="377" spans="2:110" ht="15.75" customHeight="1">
      <c r="B377" s="15"/>
      <c r="C377" s="14"/>
      <c r="D377" s="14"/>
      <c r="E377" s="14"/>
      <c r="F377" s="14"/>
      <c r="G377" s="14"/>
      <c r="H377" s="15"/>
      <c r="I377" s="15"/>
      <c r="J377" s="15"/>
      <c r="K377" s="15"/>
      <c r="L377" s="15"/>
      <c r="M377" s="136"/>
      <c r="N377" s="15"/>
      <c r="O377" s="15"/>
      <c r="P377" s="15"/>
      <c r="Q377" s="15"/>
      <c r="R377" s="15"/>
      <c r="S377" s="137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37"/>
      <c r="AS377" s="137"/>
      <c r="AT377" s="137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</row>
    <row r="378" spans="2:110" ht="15.75" customHeight="1">
      <c r="B378" s="15"/>
      <c r="C378" s="14"/>
      <c r="D378" s="14"/>
      <c r="E378" s="14"/>
      <c r="F378" s="14"/>
      <c r="G378" s="14"/>
      <c r="H378" s="15"/>
      <c r="I378" s="15"/>
      <c r="J378" s="15"/>
      <c r="K378" s="15"/>
      <c r="L378" s="15"/>
      <c r="M378" s="136"/>
      <c r="N378" s="15"/>
      <c r="O378" s="15"/>
      <c r="P378" s="15"/>
      <c r="Q378" s="15"/>
      <c r="R378" s="15"/>
      <c r="S378" s="137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37"/>
      <c r="AS378" s="137"/>
      <c r="AT378" s="137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</row>
    <row r="379" spans="2:110" ht="15.75" customHeight="1">
      <c r="B379" s="15"/>
      <c r="C379" s="14"/>
      <c r="D379" s="14"/>
      <c r="E379" s="14"/>
      <c r="F379" s="14"/>
      <c r="G379" s="14"/>
      <c r="H379" s="15"/>
      <c r="I379" s="15"/>
      <c r="J379" s="15"/>
      <c r="K379" s="15"/>
      <c r="L379" s="15"/>
      <c r="M379" s="136"/>
      <c r="N379" s="15"/>
      <c r="O379" s="15"/>
      <c r="P379" s="15"/>
      <c r="Q379" s="15"/>
      <c r="R379" s="15"/>
      <c r="S379" s="137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37"/>
      <c r="AS379" s="137"/>
      <c r="AT379" s="137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</row>
    <row r="380" spans="2:110" ht="15.75" customHeight="1">
      <c r="B380" s="15"/>
      <c r="C380" s="14"/>
      <c r="D380" s="14"/>
      <c r="E380" s="14"/>
      <c r="F380" s="14"/>
      <c r="G380" s="14"/>
      <c r="H380" s="15"/>
      <c r="I380" s="15"/>
      <c r="J380" s="15"/>
      <c r="K380" s="15"/>
      <c r="L380" s="15"/>
      <c r="M380" s="136"/>
      <c r="N380" s="15"/>
      <c r="O380" s="15"/>
      <c r="P380" s="15"/>
      <c r="Q380" s="15"/>
      <c r="R380" s="15"/>
      <c r="S380" s="137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37"/>
      <c r="AS380" s="137"/>
      <c r="AT380" s="137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</row>
    <row r="381" spans="2:110" ht="15.75" customHeight="1">
      <c r="B381" s="15"/>
      <c r="C381" s="14"/>
      <c r="D381" s="14"/>
      <c r="E381" s="14"/>
      <c r="F381" s="14"/>
      <c r="G381" s="14"/>
      <c r="H381" s="15"/>
      <c r="I381" s="15"/>
      <c r="J381" s="15"/>
      <c r="K381" s="15"/>
      <c r="L381" s="15"/>
      <c r="M381" s="136"/>
      <c r="N381" s="15"/>
      <c r="O381" s="15"/>
      <c r="P381" s="15"/>
      <c r="Q381" s="15"/>
      <c r="R381" s="15"/>
      <c r="S381" s="137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37"/>
      <c r="AS381" s="137"/>
      <c r="AT381" s="137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</row>
    <row r="382" spans="2:110" ht="15.75" customHeight="1">
      <c r="B382" s="15"/>
      <c r="C382" s="14"/>
      <c r="D382" s="14"/>
      <c r="E382" s="14"/>
      <c r="F382" s="14"/>
      <c r="G382" s="14"/>
      <c r="H382" s="15"/>
      <c r="I382" s="15"/>
      <c r="J382" s="15"/>
      <c r="K382" s="15"/>
      <c r="L382" s="15"/>
      <c r="M382" s="136"/>
      <c r="N382" s="15"/>
      <c r="O382" s="15"/>
      <c r="P382" s="15"/>
      <c r="Q382" s="15"/>
      <c r="R382" s="15"/>
      <c r="S382" s="137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37"/>
      <c r="AS382" s="137"/>
      <c r="AT382" s="137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</row>
    <row r="383" spans="2:110" ht="15.75" customHeight="1">
      <c r="B383" s="15"/>
      <c r="C383" s="14"/>
      <c r="D383" s="14"/>
      <c r="E383" s="14"/>
      <c r="F383" s="14"/>
      <c r="G383" s="14"/>
      <c r="H383" s="15"/>
      <c r="I383" s="15"/>
      <c r="J383" s="15"/>
      <c r="K383" s="15"/>
      <c r="L383" s="15"/>
      <c r="M383" s="136"/>
      <c r="N383" s="15"/>
      <c r="O383" s="15"/>
      <c r="P383" s="15"/>
      <c r="Q383" s="15"/>
      <c r="R383" s="15"/>
      <c r="S383" s="137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37"/>
      <c r="AS383" s="137"/>
      <c r="AT383" s="137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</row>
    <row r="384" spans="2:110" ht="15.75" customHeight="1">
      <c r="B384" s="15"/>
      <c r="C384" s="14"/>
      <c r="D384" s="14"/>
      <c r="E384" s="14"/>
      <c r="F384" s="14"/>
      <c r="G384" s="14"/>
      <c r="H384" s="15"/>
      <c r="I384" s="15"/>
      <c r="J384" s="15"/>
      <c r="K384" s="15"/>
      <c r="L384" s="15"/>
      <c r="M384" s="136"/>
      <c r="N384" s="15"/>
      <c r="O384" s="15"/>
      <c r="P384" s="15"/>
      <c r="Q384" s="15"/>
      <c r="R384" s="15"/>
      <c r="S384" s="137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37"/>
      <c r="AS384" s="137"/>
      <c r="AT384" s="137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</row>
    <row r="385" spans="2:110" ht="15.75" customHeight="1">
      <c r="B385" s="15"/>
      <c r="C385" s="14"/>
      <c r="D385" s="14"/>
      <c r="E385" s="14"/>
      <c r="F385" s="14"/>
      <c r="G385" s="14"/>
      <c r="H385" s="15"/>
      <c r="I385" s="15"/>
      <c r="J385" s="15"/>
      <c r="K385" s="15"/>
      <c r="L385" s="15"/>
      <c r="M385" s="136"/>
      <c r="N385" s="15"/>
      <c r="O385" s="15"/>
      <c r="P385" s="15"/>
      <c r="Q385" s="15"/>
      <c r="R385" s="15"/>
      <c r="S385" s="137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37"/>
      <c r="AS385" s="137"/>
      <c r="AT385" s="137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</row>
    <row r="386" spans="2:110" ht="15.75" customHeight="1">
      <c r="B386" s="15"/>
      <c r="C386" s="14"/>
      <c r="D386" s="14"/>
      <c r="E386" s="14"/>
      <c r="F386" s="14"/>
      <c r="G386" s="14"/>
      <c r="H386" s="15"/>
      <c r="I386" s="15"/>
      <c r="J386" s="15"/>
      <c r="K386" s="15"/>
      <c r="L386" s="15"/>
      <c r="M386" s="136"/>
      <c r="N386" s="15"/>
      <c r="O386" s="15"/>
      <c r="P386" s="15"/>
      <c r="Q386" s="15"/>
      <c r="R386" s="15"/>
      <c r="S386" s="137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37"/>
      <c r="AS386" s="137"/>
      <c r="AT386" s="137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</row>
    <row r="387" spans="2:110" ht="15.75" customHeight="1">
      <c r="B387" s="15"/>
      <c r="C387" s="14"/>
      <c r="D387" s="14"/>
      <c r="E387" s="14"/>
      <c r="F387" s="14"/>
      <c r="G387" s="14"/>
      <c r="H387" s="15"/>
      <c r="I387" s="15"/>
      <c r="J387" s="15"/>
      <c r="K387" s="15"/>
      <c r="L387" s="15"/>
      <c r="M387" s="136"/>
      <c r="N387" s="15"/>
      <c r="O387" s="15"/>
      <c r="P387" s="15"/>
      <c r="Q387" s="15"/>
      <c r="R387" s="15"/>
      <c r="S387" s="137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37"/>
      <c r="AS387" s="137"/>
      <c r="AT387" s="137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</row>
    <row r="388" spans="2:110" ht="15.75" customHeight="1">
      <c r="B388" s="15"/>
      <c r="C388" s="14"/>
      <c r="D388" s="14"/>
      <c r="E388" s="14"/>
      <c r="F388" s="14"/>
      <c r="G388" s="14"/>
      <c r="H388" s="15"/>
      <c r="I388" s="15"/>
      <c r="J388" s="15"/>
      <c r="K388" s="15"/>
      <c r="L388" s="15"/>
      <c r="M388" s="136"/>
      <c r="N388" s="15"/>
      <c r="O388" s="15"/>
      <c r="P388" s="15"/>
      <c r="Q388" s="15"/>
      <c r="R388" s="15"/>
      <c r="S388" s="137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37"/>
      <c r="AS388" s="137"/>
      <c r="AT388" s="137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</row>
    <row r="389" spans="2:110" ht="15.75" customHeight="1">
      <c r="B389" s="15"/>
      <c r="C389" s="14"/>
      <c r="D389" s="14"/>
      <c r="E389" s="14"/>
      <c r="F389" s="14"/>
      <c r="G389" s="14"/>
      <c r="H389" s="15"/>
      <c r="I389" s="15"/>
      <c r="J389" s="15"/>
      <c r="K389" s="15"/>
      <c r="L389" s="15"/>
      <c r="M389" s="136"/>
      <c r="N389" s="15"/>
      <c r="O389" s="15"/>
      <c r="P389" s="15"/>
      <c r="Q389" s="15"/>
      <c r="R389" s="15"/>
      <c r="S389" s="137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37"/>
      <c r="AS389" s="137"/>
      <c r="AT389" s="137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</row>
    <row r="390" spans="2:110" ht="15.75" customHeight="1">
      <c r="B390" s="15"/>
      <c r="C390" s="14"/>
      <c r="D390" s="14"/>
      <c r="E390" s="14"/>
      <c r="F390" s="14"/>
      <c r="G390" s="14"/>
      <c r="H390" s="15"/>
      <c r="I390" s="15"/>
      <c r="J390" s="15"/>
      <c r="K390" s="15"/>
      <c r="L390" s="15"/>
      <c r="M390" s="136"/>
      <c r="N390" s="15"/>
      <c r="O390" s="15"/>
      <c r="P390" s="15"/>
      <c r="Q390" s="15"/>
      <c r="R390" s="15"/>
      <c r="S390" s="137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37"/>
      <c r="AS390" s="137"/>
      <c r="AT390" s="137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</row>
    <row r="391" spans="2:110" ht="15.75" customHeight="1">
      <c r="B391" s="15"/>
      <c r="C391" s="14"/>
      <c r="D391" s="14"/>
      <c r="E391" s="14"/>
      <c r="F391" s="14"/>
      <c r="G391" s="14"/>
      <c r="H391" s="15"/>
      <c r="I391" s="15"/>
      <c r="J391" s="15"/>
      <c r="K391" s="15"/>
      <c r="L391" s="15"/>
      <c r="M391" s="136"/>
      <c r="N391" s="15"/>
      <c r="O391" s="15"/>
      <c r="P391" s="15"/>
      <c r="Q391" s="15"/>
      <c r="R391" s="15"/>
      <c r="S391" s="137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37"/>
      <c r="AS391" s="137"/>
      <c r="AT391" s="137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</row>
    <row r="392" spans="2:110" ht="15.75" customHeight="1">
      <c r="B392" s="15"/>
      <c r="C392" s="14"/>
      <c r="D392" s="14"/>
      <c r="E392" s="14"/>
      <c r="F392" s="14"/>
      <c r="G392" s="14"/>
      <c r="H392" s="15"/>
      <c r="I392" s="15"/>
      <c r="J392" s="15"/>
      <c r="K392" s="15"/>
      <c r="L392" s="15"/>
      <c r="M392" s="136"/>
      <c r="N392" s="15"/>
      <c r="O392" s="15"/>
      <c r="P392" s="15"/>
      <c r="Q392" s="15"/>
      <c r="R392" s="15"/>
      <c r="S392" s="137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37"/>
      <c r="AS392" s="137"/>
      <c r="AT392" s="137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</row>
    <row r="393" spans="2:110" ht="15.75" customHeight="1">
      <c r="B393" s="15"/>
      <c r="C393" s="14"/>
      <c r="D393" s="14"/>
      <c r="E393" s="14"/>
      <c r="F393" s="14"/>
      <c r="G393" s="14"/>
      <c r="H393" s="15"/>
      <c r="I393" s="15"/>
      <c r="J393" s="15"/>
      <c r="K393" s="15"/>
      <c r="L393" s="15"/>
      <c r="M393" s="136"/>
      <c r="N393" s="15"/>
      <c r="O393" s="15"/>
      <c r="P393" s="15"/>
      <c r="Q393" s="15"/>
      <c r="R393" s="15"/>
      <c r="S393" s="137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37"/>
      <c r="AS393" s="137"/>
      <c r="AT393" s="137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</row>
    <row r="394" spans="2:110" ht="15.75" customHeight="1">
      <c r="B394" s="15"/>
      <c r="C394" s="14"/>
      <c r="D394" s="14"/>
      <c r="E394" s="14"/>
      <c r="F394" s="14"/>
      <c r="G394" s="14"/>
      <c r="H394" s="15"/>
      <c r="I394" s="15"/>
      <c r="J394" s="15"/>
      <c r="K394" s="15"/>
      <c r="L394" s="15"/>
      <c r="M394" s="136"/>
      <c r="N394" s="15"/>
      <c r="O394" s="15"/>
      <c r="P394" s="15"/>
      <c r="Q394" s="15"/>
      <c r="R394" s="15"/>
      <c r="S394" s="137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37"/>
      <c r="AS394" s="137"/>
      <c r="AT394" s="137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</row>
    <row r="395" spans="2:110" ht="15.75" customHeight="1">
      <c r="B395" s="15"/>
      <c r="C395" s="14"/>
      <c r="D395" s="14"/>
      <c r="E395" s="14"/>
      <c r="F395" s="14"/>
      <c r="G395" s="14"/>
      <c r="H395" s="15"/>
      <c r="I395" s="15"/>
      <c r="J395" s="15"/>
      <c r="K395" s="15"/>
      <c r="L395" s="15"/>
      <c r="M395" s="136"/>
      <c r="N395" s="15"/>
      <c r="O395" s="15"/>
      <c r="P395" s="15"/>
      <c r="Q395" s="15"/>
      <c r="R395" s="15"/>
      <c r="S395" s="137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37"/>
      <c r="AS395" s="137"/>
      <c r="AT395" s="137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</row>
    <row r="396" spans="2:110" ht="15.75" customHeight="1">
      <c r="B396" s="15"/>
      <c r="C396" s="14"/>
      <c r="D396" s="14"/>
      <c r="E396" s="14"/>
      <c r="F396" s="14"/>
      <c r="G396" s="14"/>
      <c r="H396" s="15"/>
      <c r="I396" s="15"/>
      <c r="J396" s="15"/>
      <c r="K396" s="15"/>
      <c r="L396" s="15"/>
      <c r="M396" s="136"/>
      <c r="N396" s="15"/>
      <c r="O396" s="15"/>
      <c r="P396" s="15"/>
      <c r="Q396" s="15"/>
      <c r="R396" s="15"/>
      <c r="S396" s="137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37"/>
      <c r="AS396" s="137"/>
      <c r="AT396" s="137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</row>
    <row r="397" spans="2:110" ht="15.75" customHeight="1">
      <c r="B397" s="15"/>
      <c r="C397" s="14"/>
      <c r="D397" s="14"/>
      <c r="E397" s="14"/>
      <c r="F397" s="14"/>
      <c r="G397" s="14"/>
      <c r="H397" s="15"/>
      <c r="I397" s="15"/>
      <c r="J397" s="15"/>
      <c r="K397" s="15"/>
      <c r="L397" s="15"/>
      <c r="M397" s="136"/>
      <c r="N397" s="15"/>
      <c r="O397" s="15"/>
      <c r="P397" s="15"/>
      <c r="Q397" s="15"/>
      <c r="R397" s="15"/>
      <c r="S397" s="137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37"/>
      <c r="AS397" s="137"/>
      <c r="AT397" s="137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</row>
    <row r="398" spans="2:110" ht="15.75" customHeight="1">
      <c r="B398" s="15"/>
      <c r="C398" s="14"/>
      <c r="D398" s="14"/>
      <c r="E398" s="14"/>
      <c r="F398" s="14"/>
      <c r="G398" s="14"/>
      <c r="H398" s="15"/>
      <c r="I398" s="15"/>
      <c r="J398" s="15"/>
      <c r="K398" s="15"/>
      <c r="L398" s="15"/>
      <c r="M398" s="136"/>
      <c r="N398" s="15"/>
      <c r="O398" s="15"/>
      <c r="P398" s="15"/>
      <c r="Q398" s="15"/>
      <c r="R398" s="15"/>
      <c r="S398" s="137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37"/>
      <c r="AS398" s="137"/>
      <c r="AT398" s="137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</row>
    <row r="399" spans="2:110" ht="15.75" customHeight="1">
      <c r="B399" s="15"/>
      <c r="C399" s="14"/>
      <c r="D399" s="14"/>
      <c r="E399" s="14"/>
      <c r="F399" s="14"/>
      <c r="G399" s="14"/>
      <c r="H399" s="15"/>
      <c r="I399" s="15"/>
      <c r="J399" s="15"/>
      <c r="K399" s="15"/>
      <c r="L399" s="15"/>
      <c r="M399" s="136"/>
      <c r="N399" s="15"/>
      <c r="O399" s="15"/>
      <c r="P399" s="15"/>
      <c r="Q399" s="15"/>
      <c r="R399" s="15"/>
      <c r="S399" s="137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37"/>
      <c r="AS399" s="137"/>
      <c r="AT399" s="137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</row>
    <row r="400" spans="2:110" ht="15.75" customHeight="1">
      <c r="B400" s="15"/>
      <c r="C400" s="14"/>
      <c r="D400" s="14"/>
      <c r="E400" s="14"/>
      <c r="F400" s="14"/>
      <c r="G400" s="14"/>
      <c r="H400" s="15"/>
      <c r="I400" s="15"/>
      <c r="J400" s="15"/>
      <c r="K400" s="15"/>
      <c r="L400" s="15"/>
      <c r="M400" s="136"/>
      <c r="N400" s="15"/>
      <c r="O400" s="15"/>
      <c r="P400" s="15"/>
      <c r="Q400" s="15"/>
      <c r="R400" s="15"/>
      <c r="S400" s="137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37"/>
      <c r="AS400" s="137"/>
      <c r="AT400" s="137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</row>
    <row r="401" spans="2:110" ht="15.75" customHeight="1">
      <c r="B401" s="15"/>
      <c r="C401" s="14"/>
      <c r="D401" s="14"/>
      <c r="E401" s="14"/>
      <c r="F401" s="14"/>
      <c r="G401" s="14"/>
      <c r="H401" s="15"/>
      <c r="I401" s="15"/>
      <c r="J401" s="15"/>
      <c r="K401" s="15"/>
      <c r="L401" s="15"/>
      <c r="M401" s="136"/>
      <c r="N401" s="15"/>
      <c r="O401" s="15"/>
      <c r="P401" s="15"/>
      <c r="Q401" s="15"/>
      <c r="R401" s="15"/>
      <c r="S401" s="137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37"/>
      <c r="AS401" s="137"/>
      <c r="AT401" s="137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</row>
    <row r="402" spans="2:110" ht="15.75" customHeight="1">
      <c r="B402" s="15"/>
      <c r="C402" s="14"/>
      <c r="D402" s="14"/>
      <c r="E402" s="14"/>
      <c r="F402" s="14"/>
      <c r="G402" s="14"/>
      <c r="H402" s="15"/>
      <c r="I402" s="15"/>
      <c r="J402" s="15"/>
      <c r="K402" s="15"/>
      <c r="L402" s="15"/>
      <c r="M402" s="136"/>
      <c r="N402" s="15"/>
      <c r="O402" s="15"/>
      <c r="P402" s="15"/>
      <c r="Q402" s="15"/>
      <c r="R402" s="15"/>
      <c r="S402" s="137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37"/>
      <c r="AS402" s="137"/>
      <c r="AT402" s="137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</row>
    <row r="403" spans="2:110" ht="15.75" customHeight="1">
      <c r="B403" s="15"/>
      <c r="C403" s="14"/>
      <c r="D403" s="14"/>
      <c r="E403" s="14"/>
      <c r="F403" s="14"/>
      <c r="G403" s="14"/>
      <c r="H403" s="15"/>
      <c r="I403" s="15"/>
      <c r="J403" s="15"/>
      <c r="K403" s="15"/>
      <c r="L403" s="15"/>
      <c r="M403" s="136"/>
      <c r="N403" s="15"/>
      <c r="O403" s="15"/>
      <c r="P403" s="15"/>
      <c r="Q403" s="15"/>
      <c r="R403" s="15"/>
      <c r="S403" s="137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37"/>
      <c r="AS403" s="137"/>
      <c r="AT403" s="137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</row>
    <row r="404" spans="2:110" ht="15.75" customHeight="1">
      <c r="B404" s="15"/>
      <c r="C404" s="14"/>
      <c r="D404" s="14"/>
      <c r="E404" s="14"/>
      <c r="F404" s="14"/>
      <c r="G404" s="14"/>
      <c r="H404" s="15"/>
      <c r="I404" s="15"/>
      <c r="J404" s="15"/>
      <c r="K404" s="15"/>
      <c r="L404" s="15"/>
      <c r="M404" s="136"/>
      <c r="N404" s="15"/>
      <c r="O404" s="15"/>
      <c r="P404" s="15"/>
      <c r="Q404" s="15"/>
      <c r="R404" s="15"/>
      <c r="S404" s="137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37"/>
      <c r="AS404" s="137"/>
      <c r="AT404" s="137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</row>
    <row r="405" spans="2:110" ht="15.75" customHeight="1">
      <c r="B405" s="15"/>
      <c r="C405" s="14"/>
      <c r="D405" s="14"/>
      <c r="E405" s="14"/>
      <c r="F405" s="14"/>
      <c r="G405" s="14"/>
      <c r="H405" s="15"/>
      <c r="I405" s="15"/>
      <c r="J405" s="15"/>
      <c r="K405" s="15"/>
      <c r="L405" s="15"/>
      <c r="M405" s="136"/>
      <c r="N405" s="15"/>
      <c r="O405" s="15"/>
      <c r="P405" s="15"/>
      <c r="Q405" s="15"/>
      <c r="R405" s="15"/>
      <c r="S405" s="137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37"/>
      <c r="AS405" s="137"/>
      <c r="AT405" s="137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</row>
    <row r="406" spans="2:110" ht="15.75" customHeight="1">
      <c r="B406" s="15"/>
      <c r="C406" s="14"/>
      <c r="D406" s="14"/>
      <c r="E406" s="14"/>
      <c r="F406" s="14"/>
      <c r="G406" s="14"/>
      <c r="H406" s="15"/>
      <c r="I406" s="15"/>
      <c r="J406" s="15"/>
      <c r="K406" s="15"/>
      <c r="L406" s="15"/>
      <c r="M406" s="136"/>
      <c r="N406" s="15"/>
      <c r="O406" s="15"/>
      <c r="P406" s="15"/>
      <c r="Q406" s="15"/>
      <c r="R406" s="15"/>
      <c r="S406" s="137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37"/>
      <c r="AS406" s="137"/>
      <c r="AT406" s="137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</row>
    <row r="407" spans="2:110" ht="15.75" customHeight="1">
      <c r="B407" s="15"/>
      <c r="C407" s="14"/>
      <c r="D407" s="14"/>
      <c r="E407" s="14"/>
      <c r="F407" s="14"/>
      <c r="G407" s="14"/>
      <c r="H407" s="15"/>
      <c r="I407" s="15"/>
      <c r="J407" s="15"/>
      <c r="K407" s="15"/>
      <c r="L407" s="15"/>
      <c r="M407" s="136"/>
      <c r="N407" s="15"/>
      <c r="O407" s="15"/>
      <c r="P407" s="15"/>
      <c r="Q407" s="15"/>
      <c r="R407" s="15"/>
      <c r="S407" s="137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37"/>
      <c r="AS407" s="137"/>
      <c r="AT407" s="137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</row>
    <row r="408" spans="2:110" ht="15.75" customHeight="1">
      <c r="B408" s="15"/>
      <c r="C408" s="14"/>
      <c r="D408" s="14"/>
      <c r="E408" s="14"/>
      <c r="F408" s="14"/>
      <c r="G408" s="14"/>
      <c r="H408" s="15"/>
      <c r="I408" s="15"/>
      <c r="J408" s="15"/>
      <c r="K408" s="15"/>
      <c r="L408" s="15"/>
      <c r="M408" s="136"/>
      <c r="N408" s="15"/>
      <c r="O408" s="15"/>
      <c r="P408" s="15"/>
      <c r="Q408" s="15"/>
      <c r="R408" s="15"/>
      <c r="S408" s="137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37"/>
      <c r="AS408" s="137"/>
      <c r="AT408" s="137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</row>
    <row r="409" spans="2:110" ht="15.75" customHeight="1">
      <c r="B409" s="15"/>
      <c r="C409" s="14"/>
      <c r="D409" s="14"/>
      <c r="E409" s="14"/>
      <c r="F409" s="14"/>
      <c r="G409" s="14"/>
      <c r="H409" s="15"/>
      <c r="I409" s="15"/>
      <c r="J409" s="15"/>
      <c r="K409" s="15"/>
      <c r="L409" s="15"/>
      <c r="M409" s="136"/>
      <c r="N409" s="15"/>
      <c r="O409" s="15"/>
      <c r="P409" s="15"/>
      <c r="Q409" s="15"/>
      <c r="R409" s="15"/>
      <c r="S409" s="137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37"/>
      <c r="AS409" s="137"/>
      <c r="AT409" s="137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</row>
    <row r="410" spans="2:110" ht="15.75" customHeight="1">
      <c r="B410" s="15"/>
      <c r="C410" s="14"/>
      <c r="D410" s="14"/>
      <c r="E410" s="14"/>
      <c r="F410" s="14"/>
      <c r="G410" s="14"/>
      <c r="H410" s="15"/>
      <c r="I410" s="15"/>
      <c r="J410" s="15"/>
      <c r="K410" s="15"/>
      <c r="L410" s="15"/>
      <c r="M410" s="136"/>
      <c r="N410" s="15"/>
      <c r="O410" s="15"/>
      <c r="P410" s="15"/>
      <c r="Q410" s="15"/>
      <c r="R410" s="15"/>
      <c r="S410" s="137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37"/>
      <c r="AS410" s="137"/>
      <c r="AT410" s="137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</row>
    <row r="411" spans="2:110" ht="15.75" customHeight="1">
      <c r="B411" s="15"/>
      <c r="C411" s="14"/>
      <c r="D411" s="14"/>
      <c r="E411" s="14"/>
      <c r="F411" s="14"/>
      <c r="G411" s="14"/>
      <c r="H411" s="15"/>
      <c r="I411" s="15"/>
      <c r="J411" s="15"/>
      <c r="K411" s="15"/>
      <c r="L411" s="15"/>
      <c r="M411" s="136"/>
      <c r="N411" s="15"/>
      <c r="O411" s="15"/>
      <c r="P411" s="15"/>
      <c r="Q411" s="15"/>
      <c r="R411" s="15"/>
      <c r="S411" s="137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37"/>
      <c r="AS411" s="137"/>
      <c r="AT411" s="137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</row>
    <row r="412" spans="2:110" ht="15.75" customHeight="1">
      <c r="B412" s="15"/>
      <c r="C412" s="14"/>
      <c r="D412" s="14"/>
      <c r="E412" s="14"/>
      <c r="F412" s="14"/>
      <c r="G412" s="14"/>
      <c r="H412" s="15"/>
      <c r="I412" s="15"/>
      <c r="J412" s="15"/>
      <c r="K412" s="15"/>
      <c r="L412" s="15"/>
      <c r="M412" s="136"/>
      <c r="N412" s="15"/>
      <c r="O412" s="15"/>
      <c r="P412" s="15"/>
      <c r="Q412" s="15"/>
      <c r="R412" s="15"/>
      <c r="S412" s="137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37"/>
      <c r="AS412" s="137"/>
      <c r="AT412" s="137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</row>
    <row r="413" spans="2:110" ht="15.75" customHeight="1">
      <c r="B413" s="15"/>
      <c r="C413" s="14"/>
      <c r="D413" s="14"/>
      <c r="E413" s="14"/>
      <c r="F413" s="14"/>
      <c r="G413" s="14"/>
      <c r="H413" s="15"/>
      <c r="I413" s="15"/>
      <c r="J413" s="15"/>
      <c r="K413" s="15"/>
      <c r="L413" s="15"/>
      <c r="M413" s="136"/>
      <c r="N413" s="15"/>
      <c r="O413" s="15"/>
      <c r="P413" s="15"/>
      <c r="Q413" s="15"/>
      <c r="R413" s="15"/>
      <c r="S413" s="137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37"/>
      <c r="AS413" s="137"/>
      <c r="AT413" s="137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</row>
    <row r="414" spans="2:110" ht="15.75" customHeight="1">
      <c r="B414" s="15"/>
      <c r="C414" s="14"/>
      <c r="D414" s="14"/>
      <c r="E414" s="14"/>
      <c r="F414" s="14"/>
      <c r="G414" s="14"/>
      <c r="H414" s="15"/>
      <c r="I414" s="15"/>
      <c r="J414" s="15"/>
      <c r="K414" s="15"/>
      <c r="L414" s="15"/>
      <c r="M414" s="136"/>
      <c r="N414" s="15"/>
      <c r="O414" s="15"/>
      <c r="P414" s="15"/>
      <c r="Q414" s="15"/>
      <c r="R414" s="15"/>
      <c r="S414" s="137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37"/>
      <c r="AS414" s="137"/>
      <c r="AT414" s="137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</row>
    <row r="415" spans="2:110" ht="15.75" customHeight="1">
      <c r="B415" s="15"/>
      <c r="C415" s="14"/>
      <c r="D415" s="14"/>
      <c r="E415" s="14"/>
      <c r="F415" s="14"/>
      <c r="G415" s="14"/>
      <c r="H415" s="15"/>
      <c r="I415" s="15"/>
      <c r="J415" s="15"/>
      <c r="K415" s="15"/>
      <c r="L415" s="15"/>
      <c r="M415" s="136"/>
      <c r="N415" s="15"/>
      <c r="O415" s="15"/>
      <c r="P415" s="15"/>
      <c r="Q415" s="15"/>
      <c r="R415" s="15"/>
      <c r="S415" s="137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37"/>
      <c r="AS415" s="137"/>
      <c r="AT415" s="137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</row>
    <row r="416" spans="2:110" ht="15.75" customHeight="1">
      <c r="B416" s="15"/>
      <c r="C416" s="14"/>
      <c r="D416" s="14"/>
      <c r="E416" s="14"/>
      <c r="F416" s="14"/>
      <c r="G416" s="14"/>
      <c r="H416" s="15"/>
      <c r="I416" s="15"/>
      <c r="J416" s="15"/>
      <c r="K416" s="15"/>
      <c r="L416" s="15"/>
      <c r="M416" s="136"/>
      <c r="N416" s="15"/>
      <c r="O416" s="15"/>
      <c r="P416" s="15"/>
      <c r="Q416" s="15"/>
      <c r="R416" s="15"/>
      <c r="S416" s="137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37"/>
      <c r="AS416" s="137"/>
      <c r="AT416" s="137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</row>
    <row r="417" spans="2:110" ht="15.75" customHeight="1">
      <c r="B417" s="15"/>
      <c r="C417" s="14"/>
      <c r="D417" s="14"/>
      <c r="E417" s="14"/>
      <c r="F417" s="14"/>
      <c r="G417" s="14"/>
      <c r="H417" s="15"/>
      <c r="I417" s="15"/>
      <c r="J417" s="15"/>
      <c r="K417" s="15"/>
      <c r="L417" s="15"/>
      <c r="M417" s="136"/>
      <c r="N417" s="15"/>
      <c r="O417" s="15"/>
      <c r="P417" s="15"/>
      <c r="Q417" s="15"/>
      <c r="R417" s="15"/>
      <c r="S417" s="137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37"/>
      <c r="AS417" s="137"/>
      <c r="AT417" s="137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</row>
    <row r="418" spans="2:110" ht="15.75" customHeight="1">
      <c r="B418" s="15"/>
      <c r="C418" s="14"/>
      <c r="D418" s="14"/>
      <c r="E418" s="14"/>
      <c r="F418" s="14"/>
      <c r="G418" s="14"/>
      <c r="H418" s="15"/>
      <c r="I418" s="15"/>
      <c r="J418" s="15"/>
      <c r="K418" s="15"/>
      <c r="L418" s="15"/>
      <c r="M418" s="136"/>
      <c r="N418" s="15"/>
      <c r="O418" s="15"/>
      <c r="P418" s="15"/>
      <c r="Q418" s="15"/>
      <c r="R418" s="15"/>
      <c r="S418" s="137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37"/>
      <c r="AS418" s="137"/>
      <c r="AT418" s="137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</row>
    <row r="419" spans="2:110" ht="15.75" customHeight="1">
      <c r="B419" s="15"/>
      <c r="C419" s="14"/>
      <c r="D419" s="14"/>
      <c r="E419" s="14"/>
      <c r="F419" s="14"/>
      <c r="G419" s="14"/>
      <c r="H419" s="15"/>
      <c r="I419" s="15"/>
      <c r="J419" s="15"/>
      <c r="K419" s="15"/>
      <c r="L419" s="15"/>
      <c r="M419" s="136"/>
      <c r="N419" s="15"/>
      <c r="O419" s="15"/>
      <c r="P419" s="15"/>
      <c r="Q419" s="15"/>
      <c r="R419" s="15"/>
      <c r="S419" s="137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37"/>
      <c r="AS419" s="137"/>
      <c r="AT419" s="137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</row>
    <row r="420" spans="2:110" ht="15.75" customHeight="1">
      <c r="B420" s="15"/>
      <c r="C420" s="14"/>
      <c r="D420" s="14"/>
      <c r="E420" s="14"/>
      <c r="F420" s="14"/>
      <c r="G420" s="14"/>
      <c r="H420" s="15"/>
      <c r="I420" s="15"/>
      <c r="J420" s="15"/>
      <c r="K420" s="15"/>
      <c r="L420" s="15"/>
      <c r="M420" s="136"/>
      <c r="N420" s="15"/>
      <c r="O420" s="15"/>
      <c r="P420" s="15"/>
      <c r="Q420" s="15"/>
      <c r="R420" s="15"/>
      <c r="S420" s="137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37"/>
      <c r="AS420" s="137"/>
      <c r="AT420" s="137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</row>
    <row r="421" spans="2:110" ht="15.75" customHeight="1">
      <c r="B421" s="15"/>
      <c r="C421" s="14"/>
      <c r="D421" s="14"/>
      <c r="E421" s="14"/>
      <c r="F421" s="14"/>
      <c r="G421" s="14"/>
      <c r="H421" s="15"/>
      <c r="I421" s="15"/>
      <c r="J421" s="15"/>
      <c r="K421" s="15"/>
      <c r="L421" s="15"/>
      <c r="M421" s="136"/>
      <c r="N421" s="15"/>
      <c r="O421" s="15"/>
      <c r="P421" s="15"/>
      <c r="Q421" s="15"/>
      <c r="R421" s="15"/>
      <c r="S421" s="137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37"/>
      <c r="AS421" s="137"/>
      <c r="AT421" s="137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</row>
    <row r="422" spans="2:110" ht="15.75" customHeight="1">
      <c r="B422" s="15"/>
      <c r="C422" s="14"/>
      <c r="D422" s="14"/>
      <c r="E422" s="14"/>
      <c r="F422" s="14"/>
      <c r="G422" s="14"/>
      <c r="H422" s="15"/>
      <c r="I422" s="15"/>
      <c r="J422" s="15"/>
      <c r="K422" s="15"/>
      <c r="L422" s="15"/>
      <c r="M422" s="136"/>
      <c r="N422" s="15"/>
      <c r="O422" s="15"/>
      <c r="P422" s="15"/>
      <c r="Q422" s="15"/>
      <c r="R422" s="15"/>
      <c r="S422" s="137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37"/>
      <c r="AS422" s="137"/>
      <c r="AT422" s="137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</row>
    <row r="423" spans="2:110" ht="15.75" customHeight="1">
      <c r="B423" s="15"/>
      <c r="C423" s="14"/>
      <c r="D423" s="14"/>
      <c r="E423" s="14"/>
      <c r="F423" s="14"/>
      <c r="G423" s="14"/>
      <c r="H423" s="15"/>
      <c r="I423" s="15"/>
      <c r="J423" s="15"/>
      <c r="K423" s="15"/>
      <c r="L423" s="15"/>
      <c r="M423" s="136"/>
      <c r="N423" s="15"/>
      <c r="O423" s="15"/>
      <c r="P423" s="15"/>
      <c r="Q423" s="15"/>
      <c r="R423" s="15"/>
      <c r="S423" s="137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37"/>
      <c r="AS423" s="137"/>
      <c r="AT423" s="137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</row>
    <row r="424" spans="2:110" ht="15.75" customHeight="1">
      <c r="B424" s="15"/>
      <c r="C424" s="14"/>
      <c r="D424" s="14"/>
      <c r="E424" s="14"/>
      <c r="F424" s="14"/>
      <c r="G424" s="14"/>
      <c r="H424" s="15"/>
      <c r="I424" s="15"/>
      <c r="J424" s="15"/>
      <c r="K424" s="15"/>
      <c r="L424" s="15"/>
      <c r="M424" s="136"/>
      <c r="N424" s="15"/>
      <c r="O424" s="15"/>
      <c r="P424" s="15"/>
      <c r="Q424" s="15"/>
      <c r="R424" s="15"/>
      <c r="S424" s="137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37"/>
      <c r="AS424" s="137"/>
      <c r="AT424" s="137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</row>
    <row r="425" spans="2:110" ht="15.75" customHeight="1">
      <c r="B425" s="15"/>
      <c r="C425" s="14"/>
      <c r="D425" s="14"/>
      <c r="E425" s="14"/>
      <c r="F425" s="14"/>
      <c r="G425" s="14"/>
      <c r="H425" s="15"/>
      <c r="I425" s="15"/>
      <c r="J425" s="15"/>
      <c r="K425" s="15"/>
      <c r="L425" s="15"/>
      <c r="M425" s="136"/>
      <c r="N425" s="15"/>
      <c r="O425" s="15"/>
      <c r="P425" s="15"/>
      <c r="Q425" s="15"/>
      <c r="R425" s="15"/>
      <c r="S425" s="137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37"/>
      <c r="AS425" s="137"/>
      <c r="AT425" s="137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</row>
    <row r="426" spans="2:110" ht="15.75" customHeight="1">
      <c r="B426" s="15"/>
      <c r="C426" s="14"/>
      <c r="D426" s="14"/>
      <c r="E426" s="14"/>
      <c r="F426" s="14"/>
      <c r="G426" s="14"/>
      <c r="H426" s="15"/>
      <c r="I426" s="15"/>
      <c r="J426" s="15"/>
      <c r="K426" s="15"/>
      <c r="L426" s="15"/>
      <c r="M426" s="136"/>
      <c r="N426" s="15"/>
      <c r="O426" s="15"/>
      <c r="P426" s="15"/>
      <c r="Q426" s="15"/>
      <c r="R426" s="15"/>
      <c r="S426" s="137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37"/>
      <c r="AS426" s="137"/>
      <c r="AT426" s="137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</row>
    <row r="427" spans="2:110" ht="15.75" customHeight="1">
      <c r="B427" s="15"/>
      <c r="C427" s="14"/>
      <c r="D427" s="14"/>
      <c r="E427" s="14"/>
      <c r="F427" s="14"/>
      <c r="G427" s="14"/>
      <c r="H427" s="15"/>
      <c r="I427" s="15"/>
      <c r="J427" s="15"/>
      <c r="K427" s="15"/>
      <c r="L427" s="15"/>
      <c r="M427" s="136"/>
      <c r="N427" s="15"/>
      <c r="O427" s="15"/>
      <c r="P427" s="15"/>
      <c r="Q427" s="15"/>
      <c r="R427" s="15"/>
      <c r="S427" s="137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37"/>
      <c r="AS427" s="137"/>
      <c r="AT427" s="137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</row>
    <row r="428" spans="2:110" ht="15.75" customHeight="1">
      <c r="B428" s="15"/>
      <c r="C428" s="14"/>
      <c r="D428" s="14"/>
      <c r="E428" s="14"/>
      <c r="F428" s="14"/>
      <c r="G428" s="14"/>
      <c r="H428" s="15"/>
      <c r="I428" s="15"/>
      <c r="J428" s="15"/>
      <c r="K428" s="15"/>
      <c r="L428" s="15"/>
      <c r="M428" s="136"/>
      <c r="N428" s="15"/>
      <c r="O428" s="15"/>
      <c r="P428" s="15"/>
      <c r="Q428" s="15"/>
      <c r="R428" s="15"/>
      <c r="S428" s="137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37"/>
      <c r="AS428" s="137"/>
      <c r="AT428" s="137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</row>
    <row r="429" spans="2:110" ht="15.75" customHeight="1">
      <c r="B429" s="15"/>
      <c r="C429" s="14"/>
      <c r="D429" s="14"/>
      <c r="E429" s="14"/>
      <c r="F429" s="14"/>
      <c r="G429" s="14"/>
      <c r="H429" s="15"/>
      <c r="I429" s="15"/>
      <c r="J429" s="15"/>
      <c r="K429" s="15"/>
      <c r="L429" s="15"/>
      <c r="M429" s="136"/>
      <c r="N429" s="15"/>
      <c r="O429" s="15"/>
      <c r="P429" s="15"/>
      <c r="Q429" s="15"/>
      <c r="R429" s="15"/>
      <c r="S429" s="137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37"/>
      <c r="AS429" s="137"/>
      <c r="AT429" s="137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</row>
    <row r="430" spans="2:110" ht="15.75" customHeight="1">
      <c r="B430" s="15"/>
      <c r="C430" s="14"/>
      <c r="D430" s="14"/>
      <c r="E430" s="14"/>
      <c r="F430" s="14"/>
      <c r="G430" s="14"/>
      <c r="H430" s="15"/>
      <c r="I430" s="15"/>
      <c r="J430" s="15"/>
      <c r="K430" s="15"/>
      <c r="L430" s="15"/>
      <c r="M430" s="136"/>
      <c r="N430" s="15"/>
      <c r="O430" s="15"/>
      <c r="P430" s="15"/>
      <c r="Q430" s="15"/>
      <c r="R430" s="15"/>
      <c r="S430" s="137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37"/>
      <c r="AS430" s="137"/>
      <c r="AT430" s="137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</row>
    <row r="431" spans="2:110" ht="15.75" customHeight="1">
      <c r="B431" s="15"/>
      <c r="C431" s="14"/>
      <c r="D431" s="14"/>
      <c r="E431" s="14"/>
      <c r="F431" s="14"/>
      <c r="G431" s="14"/>
      <c r="H431" s="15"/>
      <c r="I431" s="15"/>
      <c r="J431" s="15"/>
      <c r="K431" s="15"/>
      <c r="L431" s="15"/>
      <c r="M431" s="136"/>
      <c r="N431" s="15"/>
      <c r="O431" s="15"/>
      <c r="P431" s="15"/>
      <c r="Q431" s="15"/>
      <c r="R431" s="15"/>
      <c r="S431" s="137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37"/>
      <c r="AS431" s="137"/>
      <c r="AT431" s="137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</row>
    <row r="432" spans="2:110" ht="15.75" customHeight="1">
      <c r="B432" s="15"/>
      <c r="C432" s="14"/>
      <c r="D432" s="14"/>
      <c r="E432" s="14"/>
      <c r="F432" s="14"/>
      <c r="G432" s="14"/>
      <c r="H432" s="15"/>
      <c r="I432" s="15"/>
      <c r="J432" s="15"/>
      <c r="K432" s="15"/>
      <c r="L432" s="15"/>
      <c r="M432" s="136"/>
      <c r="N432" s="15"/>
      <c r="O432" s="15"/>
      <c r="P432" s="15"/>
      <c r="Q432" s="15"/>
      <c r="R432" s="15"/>
      <c r="S432" s="137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37"/>
      <c r="AS432" s="137"/>
      <c r="AT432" s="137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</row>
    <row r="433" spans="2:110" ht="15.75" customHeight="1">
      <c r="B433" s="15"/>
      <c r="C433" s="14"/>
      <c r="D433" s="14"/>
      <c r="E433" s="14"/>
      <c r="F433" s="14"/>
      <c r="G433" s="14"/>
      <c r="H433" s="15"/>
      <c r="I433" s="15"/>
      <c r="J433" s="15"/>
      <c r="K433" s="15"/>
      <c r="L433" s="15"/>
      <c r="M433" s="136"/>
      <c r="N433" s="15"/>
      <c r="O433" s="15"/>
      <c r="P433" s="15"/>
      <c r="Q433" s="15"/>
      <c r="R433" s="15"/>
      <c r="S433" s="137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37"/>
      <c r="AS433" s="137"/>
      <c r="AT433" s="137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</row>
    <row r="434" spans="2:110" ht="15.75" customHeight="1">
      <c r="B434" s="15"/>
      <c r="C434" s="14"/>
      <c r="D434" s="14"/>
      <c r="E434" s="14"/>
      <c r="F434" s="14"/>
      <c r="G434" s="14"/>
      <c r="H434" s="15"/>
      <c r="I434" s="15"/>
      <c r="J434" s="15"/>
      <c r="K434" s="15"/>
      <c r="L434" s="15"/>
      <c r="M434" s="136"/>
      <c r="N434" s="15"/>
      <c r="O434" s="15"/>
      <c r="P434" s="15"/>
      <c r="Q434" s="15"/>
      <c r="R434" s="15"/>
      <c r="S434" s="137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37"/>
      <c r="AS434" s="137"/>
      <c r="AT434" s="137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</row>
    <row r="435" spans="2:110" ht="15.75" customHeight="1">
      <c r="B435" s="15"/>
      <c r="C435" s="14"/>
      <c r="D435" s="14"/>
      <c r="E435" s="14"/>
      <c r="F435" s="14"/>
      <c r="G435" s="14"/>
      <c r="H435" s="15"/>
      <c r="I435" s="15"/>
      <c r="J435" s="15"/>
      <c r="K435" s="15"/>
      <c r="L435" s="15"/>
      <c r="M435" s="136"/>
      <c r="N435" s="15"/>
      <c r="O435" s="15"/>
      <c r="P435" s="15"/>
      <c r="Q435" s="15"/>
      <c r="R435" s="15"/>
      <c r="S435" s="137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37"/>
      <c r="AS435" s="137"/>
      <c r="AT435" s="137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</row>
    <row r="436" spans="2:110" ht="15.75" customHeight="1">
      <c r="B436" s="15"/>
      <c r="C436" s="14"/>
      <c r="D436" s="14"/>
      <c r="E436" s="14"/>
      <c r="F436" s="14"/>
      <c r="G436" s="14"/>
      <c r="H436" s="15"/>
      <c r="I436" s="15"/>
      <c r="J436" s="15"/>
      <c r="K436" s="15"/>
      <c r="L436" s="15"/>
      <c r="M436" s="136"/>
      <c r="N436" s="15"/>
      <c r="O436" s="15"/>
      <c r="P436" s="15"/>
      <c r="Q436" s="15"/>
      <c r="R436" s="15"/>
      <c r="S436" s="137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37"/>
      <c r="AS436" s="137"/>
      <c r="AT436" s="137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</row>
    <row r="437" spans="2:110" ht="15.75" customHeight="1">
      <c r="B437" s="15"/>
      <c r="C437" s="14"/>
      <c r="D437" s="14"/>
      <c r="E437" s="14"/>
      <c r="F437" s="14"/>
      <c r="G437" s="14"/>
      <c r="H437" s="15"/>
      <c r="I437" s="15"/>
      <c r="J437" s="15"/>
      <c r="K437" s="15"/>
      <c r="L437" s="15"/>
      <c r="M437" s="136"/>
      <c r="N437" s="15"/>
      <c r="O437" s="15"/>
      <c r="P437" s="15"/>
      <c r="Q437" s="15"/>
      <c r="R437" s="15"/>
      <c r="S437" s="137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37"/>
      <c r="AS437" s="137"/>
      <c r="AT437" s="137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</row>
    <row r="438" spans="2:110" ht="15.75" customHeight="1">
      <c r="B438" s="15"/>
      <c r="C438" s="14"/>
      <c r="D438" s="14"/>
      <c r="E438" s="14"/>
      <c r="F438" s="14"/>
      <c r="G438" s="14"/>
      <c r="H438" s="15"/>
      <c r="I438" s="15"/>
      <c r="J438" s="15"/>
      <c r="K438" s="15"/>
      <c r="L438" s="15"/>
      <c r="M438" s="136"/>
      <c r="N438" s="15"/>
      <c r="O438" s="15"/>
      <c r="P438" s="15"/>
      <c r="Q438" s="15"/>
      <c r="R438" s="15"/>
      <c r="S438" s="137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37"/>
      <c r="AS438" s="137"/>
      <c r="AT438" s="137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</row>
    <row r="439" spans="2:110" ht="15.75" customHeight="1">
      <c r="B439" s="15"/>
      <c r="C439" s="14"/>
      <c r="D439" s="14"/>
      <c r="E439" s="14"/>
      <c r="F439" s="14"/>
      <c r="G439" s="14"/>
      <c r="H439" s="15"/>
      <c r="I439" s="15"/>
      <c r="J439" s="15"/>
      <c r="K439" s="15"/>
      <c r="L439" s="15"/>
      <c r="M439" s="136"/>
      <c r="N439" s="15"/>
      <c r="O439" s="15"/>
      <c r="P439" s="15"/>
      <c r="Q439" s="15"/>
      <c r="R439" s="15"/>
      <c r="S439" s="137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37"/>
      <c r="AS439" s="137"/>
      <c r="AT439" s="137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</row>
    <row r="440" spans="2:110" ht="15.75" customHeight="1">
      <c r="B440" s="15"/>
      <c r="C440" s="14"/>
      <c r="D440" s="14"/>
      <c r="E440" s="14"/>
      <c r="F440" s="14"/>
      <c r="G440" s="14"/>
      <c r="H440" s="15"/>
      <c r="I440" s="15"/>
      <c r="J440" s="15"/>
      <c r="K440" s="15"/>
      <c r="L440" s="15"/>
      <c r="M440" s="136"/>
      <c r="N440" s="15"/>
      <c r="O440" s="15"/>
      <c r="P440" s="15"/>
      <c r="Q440" s="15"/>
      <c r="R440" s="15"/>
      <c r="S440" s="137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37"/>
      <c r="AS440" s="137"/>
      <c r="AT440" s="137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</row>
    <row r="441" spans="2:110" ht="15.75" customHeight="1">
      <c r="B441" s="15"/>
      <c r="C441" s="14"/>
      <c r="D441" s="14"/>
      <c r="E441" s="14"/>
      <c r="F441" s="14"/>
      <c r="G441" s="14"/>
      <c r="H441" s="15"/>
      <c r="I441" s="15"/>
      <c r="J441" s="15"/>
      <c r="K441" s="15"/>
      <c r="L441" s="15"/>
      <c r="M441" s="136"/>
      <c r="N441" s="15"/>
      <c r="O441" s="15"/>
      <c r="P441" s="15"/>
      <c r="Q441" s="15"/>
      <c r="R441" s="15"/>
      <c r="S441" s="137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37"/>
      <c r="AS441" s="137"/>
      <c r="AT441" s="137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</row>
    <row r="442" spans="2:110" ht="15.75" customHeight="1">
      <c r="B442" s="15"/>
      <c r="C442" s="14"/>
      <c r="D442" s="14"/>
      <c r="E442" s="14"/>
      <c r="F442" s="14"/>
      <c r="G442" s="14"/>
      <c r="H442" s="15"/>
      <c r="I442" s="15"/>
      <c r="J442" s="15"/>
      <c r="K442" s="15"/>
      <c r="L442" s="15"/>
      <c r="M442" s="136"/>
      <c r="N442" s="15"/>
      <c r="O442" s="15"/>
      <c r="P442" s="15"/>
      <c r="Q442" s="15"/>
      <c r="R442" s="15"/>
      <c r="S442" s="137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37"/>
      <c r="AS442" s="137"/>
      <c r="AT442" s="137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</row>
    <row r="443" spans="2:110" ht="15.75" customHeight="1">
      <c r="B443" s="15"/>
      <c r="C443" s="14"/>
      <c r="D443" s="14"/>
      <c r="E443" s="14"/>
      <c r="F443" s="14"/>
      <c r="G443" s="14"/>
      <c r="H443" s="15"/>
      <c r="I443" s="15"/>
      <c r="J443" s="15"/>
      <c r="K443" s="15"/>
      <c r="L443" s="15"/>
      <c r="M443" s="136"/>
      <c r="N443" s="15"/>
      <c r="O443" s="15"/>
      <c r="P443" s="15"/>
      <c r="Q443" s="15"/>
      <c r="R443" s="15"/>
      <c r="S443" s="137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37"/>
      <c r="AS443" s="137"/>
      <c r="AT443" s="137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</row>
    <row r="444" spans="2:110" ht="15.75" customHeight="1">
      <c r="B444" s="15"/>
      <c r="C444" s="14"/>
      <c r="D444" s="14"/>
      <c r="E444" s="14"/>
      <c r="F444" s="14"/>
      <c r="G444" s="14"/>
      <c r="H444" s="15"/>
      <c r="I444" s="15"/>
      <c r="J444" s="15"/>
      <c r="K444" s="15"/>
      <c r="L444" s="15"/>
      <c r="M444" s="136"/>
      <c r="N444" s="15"/>
      <c r="O444" s="15"/>
      <c r="P444" s="15"/>
      <c r="Q444" s="15"/>
      <c r="R444" s="15"/>
      <c r="S444" s="137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37"/>
      <c r="AS444" s="137"/>
      <c r="AT444" s="137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</row>
    <row r="445" spans="2:110" ht="15.75" customHeight="1">
      <c r="B445" s="15"/>
      <c r="C445" s="14"/>
      <c r="D445" s="14"/>
      <c r="E445" s="14"/>
      <c r="F445" s="14"/>
      <c r="G445" s="14"/>
      <c r="H445" s="15"/>
      <c r="I445" s="15"/>
      <c r="J445" s="15"/>
      <c r="K445" s="15"/>
      <c r="L445" s="15"/>
      <c r="M445" s="136"/>
      <c r="N445" s="15"/>
      <c r="O445" s="15"/>
      <c r="P445" s="15"/>
      <c r="Q445" s="15"/>
      <c r="R445" s="15"/>
      <c r="S445" s="137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37"/>
      <c r="AS445" s="137"/>
      <c r="AT445" s="137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</row>
    <row r="446" spans="2:110" ht="15.75" customHeight="1">
      <c r="B446" s="15"/>
      <c r="C446" s="14"/>
      <c r="D446" s="14"/>
      <c r="E446" s="14"/>
      <c r="F446" s="14"/>
      <c r="G446" s="14"/>
      <c r="H446" s="15"/>
      <c r="I446" s="15"/>
      <c r="J446" s="15"/>
      <c r="K446" s="15"/>
      <c r="L446" s="15"/>
      <c r="M446" s="136"/>
      <c r="N446" s="15"/>
      <c r="O446" s="15"/>
      <c r="P446" s="15"/>
      <c r="Q446" s="15"/>
      <c r="R446" s="15"/>
      <c r="S446" s="137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37"/>
      <c r="AS446" s="137"/>
      <c r="AT446" s="137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</row>
    <row r="447" spans="2:110" ht="15.75" customHeight="1">
      <c r="B447" s="15"/>
      <c r="C447" s="14"/>
      <c r="D447" s="14"/>
      <c r="E447" s="14"/>
      <c r="F447" s="14"/>
      <c r="G447" s="14"/>
      <c r="H447" s="15"/>
      <c r="I447" s="15"/>
      <c r="J447" s="15"/>
      <c r="K447" s="15"/>
      <c r="L447" s="15"/>
      <c r="M447" s="136"/>
      <c r="N447" s="15"/>
      <c r="O447" s="15"/>
      <c r="P447" s="15"/>
      <c r="Q447" s="15"/>
      <c r="R447" s="15"/>
      <c r="S447" s="137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37"/>
      <c r="AS447" s="137"/>
      <c r="AT447" s="137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</row>
    <row r="448" spans="2:110" ht="15.75" customHeight="1">
      <c r="B448" s="15"/>
      <c r="C448" s="14"/>
      <c r="D448" s="14"/>
      <c r="E448" s="14"/>
      <c r="F448" s="14"/>
      <c r="G448" s="14"/>
      <c r="H448" s="15"/>
      <c r="I448" s="15"/>
      <c r="J448" s="15"/>
      <c r="K448" s="15"/>
      <c r="L448" s="15"/>
      <c r="M448" s="136"/>
      <c r="N448" s="15"/>
      <c r="O448" s="15"/>
      <c r="P448" s="15"/>
      <c r="Q448" s="15"/>
      <c r="R448" s="15"/>
      <c r="S448" s="137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37"/>
      <c r="AS448" s="137"/>
      <c r="AT448" s="137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</row>
    <row r="449" spans="2:110" ht="15.75" customHeight="1">
      <c r="B449" s="15"/>
      <c r="C449" s="14"/>
      <c r="D449" s="14"/>
      <c r="E449" s="14"/>
      <c r="F449" s="14"/>
      <c r="G449" s="14"/>
      <c r="H449" s="15"/>
      <c r="I449" s="15"/>
      <c r="J449" s="15"/>
      <c r="K449" s="15"/>
      <c r="L449" s="15"/>
      <c r="M449" s="136"/>
      <c r="N449" s="15"/>
      <c r="O449" s="15"/>
      <c r="P449" s="15"/>
      <c r="Q449" s="15"/>
      <c r="R449" s="15"/>
      <c r="S449" s="137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37"/>
      <c r="AS449" s="137"/>
      <c r="AT449" s="137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</row>
    <row r="450" spans="2:110" ht="15.75" customHeight="1">
      <c r="B450" s="15"/>
      <c r="C450" s="14"/>
      <c r="D450" s="14"/>
      <c r="E450" s="14"/>
      <c r="F450" s="14"/>
      <c r="G450" s="14"/>
      <c r="H450" s="15"/>
      <c r="I450" s="15"/>
      <c r="J450" s="15"/>
      <c r="K450" s="15"/>
      <c r="L450" s="15"/>
      <c r="M450" s="136"/>
      <c r="N450" s="15"/>
      <c r="O450" s="15"/>
      <c r="P450" s="15"/>
      <c r="Q450" s="15"/>
      <c r="R450" s="15"/>
      <c r="S450" s="137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37"/>
      <c r="AS450" s="137"/>
      <c r="AT450" s="137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</row>
    <row r="451" spans="2:110" ht="15.75" customHeight="1">
      <c r="B451" s="15"/>
      <c r="C451" s="14"/>
      <c r="D451" s="14"/>
      <c r="E451" s="14"/>
      <c r="F451" s="14"/>
      <c r="G451" s="14"/>
      <c r="H451" s="15"/>
      <c r="I451" s="15"/>
      <c r="J451" s="15"/>
      <c r="K451" s="15"/>
      <c r="L451" s="15"/>
      <c r="M451" s="136"/>
      <c r="N451" s="15"/>
      <c r="O451" s="15"/>
      <c r="P451" s="15"/>
      <c r="Q451" s="15"/>
      <c r="R451" s="15"/>
      <c r="S451" s="137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37"/>
      <c r="AS451" s="137"/>
      <c r="AT451" s="137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</row>
    <row r="452" spans="2:110" ht="15.75" customHeight="1">
      <c r="B452" s="15"/>
      <c r="C452" s="14"/>
      <c r="D452" s="14"/>
      <c r="E452" s="14"/>
      <c r="F452" s="14"/>
      <c r="G452" s="14"/>
      <c r="H452" s="15"/>
      <c r="I452" s="15"/>
      <c r="J452" s="15"/>
      <c r="K452" s="15"/>
      <c r="L452" s="15"/>
      <c r="M452" s="136"/>
      <c r="N452" s="15"/>
      <c r="O452" s="15"/>
      <c r="P452" s="15"/>
      <c r="Q452" s="15"/>
      <c r="R452" s="15"/>
      <c r="S452" s="137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37"/>
      <c r="AS452" s="137"/>
      <c r="AT452" s="137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</row>
    <row r="453" spans="2:110" ht="15.75" customHeight="1">
      <c r="B453" s="15"/>
      <c r="C453" s="14"/>
      <c r="D453" s="14"/>
      <c r="E453" s="14"/>
      <c r="F453" s="14"/>
      <c r="G453" s="14"/>
      <c r="H453" s="15"/>
      <c r="I453" s="15"/>
      <c r="J453" s="15"/>
      <c r="K453" s="15"/>
      <c r="L453" s="15"/>
      <c r="M453" s="136"/>
      <c r="N453" s="15"/>
      <c r="O453" s="15"/>
      <c r="P453" s="15"/>
      <c r="Q453" s="15"/>
      <c r="R453" s="15"/>
      <c r="S453" s="137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37"/>
      <c r="AS453" s="137"/>
      <c r="AT453" s="137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</row>
    <row r="454" spans="2:110" ht="15.75" customHeight="1">
      <c r="B454" s="15"/>
      <c r="C454" s="14"/>
      <c r="D454" s="14"/>
      <c r="E454" s="14"/>
      <c r="F454" s="14"/>
      <c r="G454" s="14"/>
      <c r="H454" s="15"/>
      <c r="I454" s="15"/>
      <c r="J454" s="15"/>
      <c r="K454" s="15"/>
      <c r="L454" s="15"/>
      <c r="M454" s="136"/>
      <c r="N454" s="15"/>
      <c r="O454" s="15"/>
      <c r="P454" s="15"/>
      <c r="Q454" s="15"/>
      <c r="R454" s="15"/>
      <c r="S454" s="137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37"/>
      <c r="AS454" s="137"/>
      <c r="AT454" s="137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</row>
    <row r="455" spans="2:110" ht="15.75" customHeight="1">
      <c r="B455" s="15"/>
      <c r="C455" s="14"/>
      <c r="D455" s="14"/>
      <c r="E455" s="14"/>
      <c r="F455" s="14"/>
      <c r="G455" s="14"/>
      <c r="H455" s="15"/>
      <c r="I455" s="15"/>
      <c r="J455" s="15"/>
      <c r="K455" s="15"/>
      <c r="L455" s="15"/>
      <c r="M455" s="136"/>
      <c r="N455" s="15"/>
      <c r="O455" s="15"/>
      <c r="P455" s="15"/>
      <c r="Q455" s="15"/>
      <c r="R455" s="15"/>
      <c r="S455" s="137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37"/>
      <c r="AS455" s="137"/>
      <c r="AT455" s="137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</row>
    <row r="456" spans="2:110" ht="15.75" customHeight="1">
      <c r="B456" s="15"/>
      <c r="C456" s="14"/>
      <c r="D456" s="14"/>
      <c r="E456" s="14"/>
      <c r="F456" s="14"/>
      <c r="G456" s="14"/>
      <c r="H456" s="15"/>
      <c r="I456" s="15"/>
      <c r="J456" s="15"/>
      <c r="K456" s="15"/>
      <c r="L456" s="15"/>
      <c r="M456" s="136"/>
      <c r="N456" s="15"/>
      <c r="O456" s="15"/>
      <c r="P456" s="15"/>
      <c r="Q456" s="15"/>
      <c r="R456" s="15"/>
      <c r="S456" s="137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37"/>
      <c r="AS456" s="137"/>
      <c r="AT456" s="137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</row>
    <row r="457" spans="2:110" ht="15.75" customHeight="1">
      <c r="B457" s="15"/>
      <c r="C457" s="14"/>
      <c r="D457" s="14"/>
      <c r="E457" s="14"/>
      <c r="F457" s="14"/>
      <c r="G457" s="14"/>
      <c r="H457" s="15"/>
      <c r="I457" s="15"/>
      <c r="J457" s="15"/>
      <c r="K457" s="15"/>
      <c r="L457" s="15"/>
      <c r="M457" s="136"/>
      <c r="N457" s="15"/>
      <c r="O457" s="15"/>
      <c r="P457" s="15"/>
      <c r="Q457" s="15"/>
      <c r="R457" s="15"/>
      <c r="S457" s="137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37"/>
      <c r="AS457" s="137"/>
      <c r="AT457" s="137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</row>
    <row r="458" spans="2:110" ht="15.75" customHeight="1">
      <c r="B458" s="15"/>
      <c r="C458" s="14"/>
      <c r="D458" s="14"/>
      <c r="E458" s="14"/>
      <c r="F458" s="14"/>
      <c r="G458" s="14"/>
      <c r="H458" s="15"/>
      <c r="I458" s="15"/>
      <c r="J458" s="15"/>
      <c r="K458" s="15"/>
      <c r="L458" s="15"/>
      <c r="M458" s="136"/>
      <c r="N458" s="15"/>
      <c r="O458" s="15"/>
      <c r="P458" s="15"/>
      <c r="Q458" s="15"/>
      <c r="R458" s="15"/>
      <c r="S458" s="137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37"/>
      <c r="AS458" s="137"/>
      <c r="AT458" s="137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</row>
    <row r="459" spans="2:110" ht="15.75" customHeight="1">
      <c r="B459" s="15"/>
      <c r="C459" s="14"/>
      <c r="D459" s="14"/>
      <c r="E459" s="14"/>
      <c r="F459" s="14"/>
      <c r="G459" s="14"/>
      <c r="H459" s="15"/>
      <c r="I459" s="15"/>
      <c r="J459" s="15"/>
      <c r="K459" s="15"/>
      <c r="L459" s="15"/>
      <c r="M459" s="136"/>
      <c r="N459" s="15"/>
      <c r="O459" s="15"/>
      <c r="P459" s="15"/>
      <c r="Q459" s="15"/>
      <c r="R459" s="15"/>
      <c r="S459" s="137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37"/>
      <c r="AS459" s="137"/>
      <c r="AT459" s="137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</row>
    <row r="460" spans="2:110" ht="15.75" customHeight="1">
      <c r="B460" s="15"/>
      <c r="C460" s="14"/>
      <c r="D460" s="14"/>
      <c r="E460" s="14"/>
      <c r="F460" s="14"/>
      <c r="G460" s="14"/>
      <c r="H460" s="15"/>
      <c r="I460" s="15"/>
      <c r="J460" s="15"/>
      <c r="K460" s="15"/>
      <c r="L460" s="15"/>
      <c r="M460" s="136"/>
      <c r="N460" s="15"/>
      <c r="O460" s="15"/>
      <c r="P460" s="15"/>
      <c r="Q460" s="15"/>
      <c r="R460" s="15"/>
      <c r="S460" s="137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37"/>
      <c r="AS460" s="137"/>
      <c r="AT460" s="137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</row>
    <row r="461" spans="2:110" ht="15.75" customHeight="1">
      <c r="B461" s="15"/>
      <c r="C461" s="14"/>
      <c r="D461" s="14"/>
      <c r="E461" s="14"/>
      <c r="F461" s="14"/>
      <c r="G461" s="14"/>
      <c r="H461" s="15"/>
      <c r="I461" s="15"/>
      <c r="J461" s="15"/>
      <c r="K461" s="15"/>
      <c r="L461" s="15"/>
      <c r="M461" s="136"/>
      <c r="N461" s="15"/>
      <c r="O461" s="15"/>
      <c r="P461" s="15"/>
      <c r="Q461" s="15"/>
      <c r="R461" s="15"/>
      <c r="S461" s="137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37"/>
      <c r="AS461" s="137"/>
      <c r="AT461" s="137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</row>
    <row r="462" spans="2:110" ht="15.75" customHeight="1">
      <c r="B462" s="15"/>
      <c r="C462" s="14"/>
      <c r="D462" s="14"/>
      <c r="E462" s="14"/>
      <c r="F462" s="14"/>
      <c r="G462" s="14"/>
      <c r="H462" s="15"/>
      <c r="I462" s="15"/>
      <c r="J462" s="15"/>
      <c r="K462" s="15"/>
      <c r="L462" s="15"/>
      <c r="M462" s="136"/>
      <c r="N462" s="15"/>
      <c r="O462" s="15"/>
      <c r="P462" s="15"/>
      <c r="Q462" s="15"/>
      <c r="R462" s="15"/>
      <c r="S462" s="137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37"/>
      <c r="AS462" s="137"/>
      <c r="AT462" s="137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</row>
    <row r="463" spans="2:110" ht="15.75" customHeight="1">
      <c r="B463" s="15"/>
      <c r="C463" s="14"/>
      <c r="D463" s="14"/>
      <c r="E463" s="14"/>
      <c r="F463" s="14"/>
      <c r="G463" s="14"/>
      <c r="H463" s="15"/>
      <c r="I463" s="15"/>
      <c r="J463" s="15"/>
      <c r="K463" s="15"/>
      <c r="L463" s="15"/>
      <c r="M463" s="136"/>
      <c r="N463" s="15"/>
      <c r="O463" s="15"/>
      <c r="P463" s="15"/>
      <c r="Q463" s="15"/>
      <c r="R463" s="15"/>
      <c r="S463" s="137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37"/>
      <c r="AS463" s="137"/>
      <c r="AT463" s="137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</row>
    <row r="464" spans="2:110" ht="15.75" customHeight="1">
      <c r="B464" s="15"/>
      <c r="C464" s="14"/>
      <c r="D464" s="14"/>
      <c r="E464" s="14"/>
      <c r="F464" s="14"/>
      <c r="G464" s="14"/>
      <c r="H464" s="15"/>
      <c r="I464" s="15"/>
      <c r="J464" s="15"/>
      <c r="K464" s="15"/>
      <c r="L464" s="15"/>
      <c r="M464" s="136"/>
      <c r="N464" s="15"/>
      <c r="O464" s="15"/>
      <c r="P464" s="15"/>
      <c r="Q464" s="15"/>
      <c r="R464" s="15"/>
      <c r="S464" s="137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37"/>
      <c r="AS464" s="137"/>
      <c r="AT464" s="137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</row>
    <row r="465" spans="2:110" ht="15.75" customHeight="1">
      <c r="B465" s="15"/>
      <c r="C465" s="14"/>
      <c r="D465" s="14"/>
      <c r="E465" s="14"/>
      <c r="F465" s="14"/>
      <c r="G465" s="14"/>
      <c r="H465" s="15"/>
      <c r="I465" s="15"/>
      <c r="J465" s="15"/>
      <c r="K465" s="15"/>
      <c r="L465" s="15"/>
      <c r="M465" s="136"/>
      <c r="N465" s="15"/>
      <c r="O465" s="15"/>
      <c r="P465" s="15"/>
      <c r="Q465" s="15"/>
      <c r="R465" s="15"/>
      <c r="S465" s="137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37"/>
      <c r="AS465" s="137"/>
      <c r="AT465" s="137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</row>
    <row r="466" spans="2:110" ht="15.75" customHeight="1">
      <c r="B466" s="15"/>
      <c r="C466" s="14"/>
      <c r="D466" s="14"/>
      <c r="E466" s="14"/>
      <c r="F466" s="14"/>
      <c r="G466" s="14"/>
      <c r="H466" s="15"/>
      <c r="I466" s="15"/>
      <c r="J466" s="15"/>
      <c r="K466" s="15"/>
      <c r="L466" s="15"/>
      <c r="M466" s="136"/>
      <c r="N466" s="15"/>
      <c r="O466" s="15"/>
      <c r="P466" s="15"/>
      <c r="Q466" s="15"/>
      <c r="R466" s="15"/>
      <c r="S466" s="137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37"/>
      <c r="AS466" s="137"/>
      <c r="AT466" s="137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</row>
    <row r="467" spans="2:110" ht="15.75" customHeight="1">
      <c r="B467" s="15"/>
      <c r="C467" s="14"/>
      <c r="D467" s="14"/>
      <c r="E467" s="14"/>
      <c r="F467" s="14"/>
      <c r="G467" s="14"/>
      <c r="H467" s="15"/>
      <c r="I467" s="15"/>
      <c r="J467" s="15"/>
      <c r="K467" s="15"/>
      <c r="L467" s="15"/>
      <c r="M467" s="136"/>
      <c r="N467" s="15"/>
      <c r="O467" s="15"/>
      <c r="P467" s="15"/>
      <c r="Q467" s="15"/>
      <c r="R467" s="15"/>
      <c r="S467" s="137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37"/>
      <c r="AS467" s="137"/>
      <c r="AT467" s="137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</row>
    <row r="468" spans="2:110" ht="15.75" customHeight="1">
      <c r="B468" s="15"/>
      <c r="C468" s="14"/>
      <c r="D468" s="14"/>
      <c r="E468" s="14"/>
      <c r="F468" s="14"/>
      <c r="G468" s="14"/>
      <c r="H468" s="15"/>
      <c r="I468" s="15"/>
      <c r="J468" s="15"/>
      <c r="K468" s="15"/>
      <c r="L468" s="15"/>
      <c r="M468" s="136"/>
      <c r="N468" s="15"/>
      <c r="O468" s="15"/>
      <c r="P468" s="15"/>
      <c r="Q468" s="15"/>
      <c r="R468" s="15"/>
      <c r="S468" s="137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37"/>
      <c r="AS468" s="137"/>
      <c r="AT468" s="137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</row>
    <row r="469" spans="2:110" ht="15.75" customHeight="1">
      <c r="B469" s="15"/>
      <c r="C469" s="14"/>
      <c r="D469" s="14"/>
      <c r="E469" s="14"/>
      <c r="F469" s="14"/>
      <c r="G469" s="14"/>
      <c r="H469" s="15"/>
      <c r="I469" s="15"/>
      <c r="J469" s="15"/>
      <c r="K469" s="15"/>
      <c r="L469" s="15"/>
      <c r="M469" s="136"/>
      <c r="N469" s="15"/>
      <c r="O469" s="15"/>
      <c r="P469" s="15"/>
      <c r="Q469" s="15"/>
      <c r="R469" s="15"/>
      <c r="S469" s="137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37"/>
      <c r="AS469" s="137"/>
      <c r="AT469" s="137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</row>
    <row r="470" spans="2:110" ht="15.75" customHeight="1">
      <c r="B470" s="15"/>
      <c r="C470" s="14"/>
      <c r="D470" s="14"/>
      <c r="E470" s="14"/>
      <c r="F470" s="14"/>
      <c r="G470" s="14"/>
      <c r="H470" s="15"/>
      <c r="I470" s="15"/>
      <c r="J470" s="15"/>
      <c r="K470" s="15"/>
      <c r="L470" s="15"/>
      <c r="M470" s="136"/>
      <c r="N470" s="15"/>
      <c r="O470" s="15"/>
      <c r="P470" s="15"/>
      <c r="Q470" s="15"/>
      <c r="R470" s="15"/>
      <c r="S470" s="137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37"/>
      <c r="AS470" s="137"/>
      <c r="AT470" s="137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</row>
    <row r="471" spans="2:110" ht="15.75" customHeight="1">
      <c r="B471" s="15"/>
      <c r="C471" s="14"/>
      <c r="D471" s="14"/>
      <c r="E471" s="14"/>
      <c r="F471" s="14"/>
      <c r="G471" s="14"/>
      <c r="H471" s="15"/>
      <c r="I471" s="15"/>
      <c r="J471" s="15"/>
      <c r="K471" s="15"/>
      <c r="L471" s="15"/>
      <c r="M471" s="136"/>
      <c r="N471" s="15"/>
      <c r="O471" s="15"/>
      <c r="P471" s="15"/>
      <c r="Q471" s="15"/>
      <c r="R471" s="15"/>
      <c r="S471" s="137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37"/>
      <c r="AS471" s="137"/>
      <c r="AT471" s="137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</row>
    <row r="472" spans="2:110" ht="15.75" customHeight="1">
      <c r="B472" s="15"/>
      <c r="C472" s="14"/>
      <c r="D472" s="14"/>
      <c r="E472" s="14"/>
      <c r="F472" s="14"/>
      <c r="G472" s="14"/>
      <c r="H472" s="15"/>
      <c r="I472" s="15"/>
      <c r="J472" s="15"/>
      <c r="K472" s="15"/>
      <c r="L472" s="15"/>
      <c r="M472" s="136"/>
      <c r="N472" s="15"/>
      <c r="O472" s="15"/>
      <c r="P472" s="15"/>
      <c r="Q472" s="15"/>
      <c r="R472" s="15"/>
      <c r="S472" s="137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37"/>
      <c r="AS472" s="137"/>
      <c r="AT472" s="137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</row>
    <row r="473" spans="2:110" ht="15.75" customHeight="1">
      <c r="B473" s="15"/>
      <c r="C473" s="14"/>
      <c r="D473" s="14"/>
      <c r="E473" s="14"/>
      <c r="F473" s="14"/>
      <c r="G473" s="14"/>
      <c r="H473" s="15"/>
      <c r="I473" s="15"/>
      <c r="J473" s="15"/>
      <c r="K473" s="15"/>
      <c r="L473" s="15"/>
      <c r="M473" s="136"/>
      <c r="N473" s="15"/>
      <c r="O473" s="15"/>
      <c r="P473" s="15"/>
      <c r="Q473" s="15"/>
      <c r="R473" s="15"/>
      <c r="S473" s="137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37"/>
      <c r="AS473" s="137"/>
      <c r="AT473" s="137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</row>
    <row r="474" spans="2:110" ht="15.75" customHeight="1">
      <c r="B474" s="15"/>
      <c r="C474" s="14"/>
      <c r="D474" s="14"/>
      <c r="E474" s="14"/>
      <c r="F474" s="14"/>
      <c r="G474" s="14"/>
      <c r="H474" s="15"/>
      <c r="I474" s="15"/>
      <c r="J474" s="15"/>
      <c r="K474" s="15"/>
      <c r="L474" s="15"/>
      <c r="M474" s="136"/>
      <c r="N474" s="15"/>
      <c r="O474" s="15"/>
      <c r="P474" s="15"/>
      <c r="Q474" s="15"/>
      <c r="R474" s="15"/>
      <c r="S474" s="137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37"/>
      <c r="AS474" s="137"/>
      <c r="AT474" s="137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</row>
    <row r="475" spans="2:110" ht="15.75" customHeight="1">
      <c r="B475" s="15"/>
      <c r="C475" s="14"/>
      <c r="D475" s="14"/>
      <c r="E475" s="14"/>
      <c r="F475" s="14"/>
      <c r="G475" s="14"/>
      <c r="H475" s="15"/>
      <c r="I475" s="15"/>
      <c r="J475" s="15"/>
      <c r="K475" s="15"/>
      <c r="L475" s="15"/>
      <c r="M475" s="136"/>
      <c r="N475" s="15"/>
      <c r="O475" s="15"/>
      <c r="P475" s="15"/>
      <c r="Q475" s="15"/>
      <c r="R475" s="15"/>
      <c r="S475" s="137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37"/>
      <c r="AS475" s="137"/>
      <c r="AT475" s="137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</row>
    <row r="476" spans="2:110" ht="15.75" customHeight="1">
      <c r="B476" s="15"/>
      <c r="C476" s="14"/>
      <c r="D476" s="14"/>
      <c r="E476" s="14"/>
      <c r="F476" s="14"/>
      <c r="G476" s="14"/>
      <c r="H476" s="15"/>
      <c r="I476" s="15"/>
      <c r="J476" s="15"/>
      <c r="K476" s="15"/>
      <c r="L476" s="15"/>
      <c r="M476" s="136"/>
      <c r="N476" s="15"/>
      <c r="O476" s="15"/>
      <c r="P476" s="15"/>
      <c r="Q476" s="15"/>
      <c r="R476" s="15"/>
      <c r="S476" s="137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37"/>
      <c r="AS476" s="137"/>
      <c r="AT476" s="137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</row>
    <row r="477" spans="2:110" ht="15.75" customHeight="1">
      <c r="B477" s="15"/>
      <c r="C477" s="14"/>
      <c r="D477" s="14"/>
      <c r="E477" s="14"/>
      <c r="F477" s="14"/>
      <c r="G477" s="14"/>
      <c r="H477" s="15"/>
      <c r="I477" s="15"/>
      <c r="J477" s="15"/>
      <c r="K477" s="15"/>
      <c r="L477" s="15"/>
      <c r="M477" s="136"/>
      <c r="N477" s="15"/>
      <c r="O477" s="15"/>
      <c r="P477" s="15"/>
      <c r="Q477" s="15"/>
      <c r="R477" s="15"/>
      <c r="S477" s="137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37"/>
      <c r="AS477" s="137"/>
      <c r="AT477" s="137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</row>
    <row r="478" spans="2:110" ht="15.75" customHeight="1">
      <c r="B478" s="15"/>
      <c r="C478" s="14"/>
      <c r="D478" s="14"/>
      <c r="E478" s="14"/>
      <c r="F478" s="14"/>
      <c r="G478" s="14"/>
      <c r="H478" s="15"/>
      <c r="I478" s="15"/>
      <c r="J478" s="15"/>
      <c r="K478" s="15"/>
      <c r="L478" s="15"/>
      <c r="M478" s="136"/>
      <c r="N478" s="15"/>
      <c r="O478" s="15"/>
      <c r="P478" s="15"/>
      <c r="Q478" s="15"/>
      <c r="R478" s="15"/>
      <c r="S478" s="137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37"/>
      <c r="AS478" s="137"/>
      <c r="AT478" s="137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</row>
    <row r="479" spans="2:110" ht="15.75" customHeight="1">
      <c r="B479" s="15"/>
      <c r="C479" s="14"/>
      <c r="D479" s="14"/>
      <c r="E479" s="14"/>
      <c r="F479" s="14"/>
      <c r="G479" s="14"/>
      <c r="H479" s="15"/>
      <c r="I479" s="15"/>
      <c r="J479" s="15"/>
      <c r="K479" s="15"/>
      <c r="L479" s="15"/>
      <c r="M479" s="136"/>
      <c r="N479" s="15"/>
      <c r="O479" s="15"/>
      <c r="P479" s="15"/>
      <c r="Q479" s="15"/>
      <c r="R479" s="15"/>
      <c r="S479" s="137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37"/>
      <c r="AS479" s="137"/>
      <c r="AT479" s="137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</row>
    <row r="480" spans="2:110" ht="15.75" customHeight="1">
      <c r="B480" s="15"/>
      <c r="C480" s="14"/>
      <c r="D480" s="14"/>
      <c r="E480" s="14"/>
      <c r="F480" s="14"/>
      <c r="G480" s="14"/>
      <c r="H480" s="15"/>
      <c r="I480" s="15"/>
      <c r="J480" s="15"/>
      <c r="K480" s="15"/>
      <c r="L480" s="15"/>
      <c r="M480" s="136"/>
      <c r="N480" s="15"/>
      <c r="O480" s="15"/>
      <c r="P480" s="15"/>
      <c r="Q480" s="15"/>
      <c r="R480" s="15"/>
      <c r="S480" s="137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37"/>
      <c r="AS480" s="137"/>
      <c r="AT480" s="137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</row>
    <row r="481" spans="2:110" ht="15.75" customHeight="1">
      <c r="B481" s="15"/>
      <c r="C481" s="14"/>
      <c r="D481" s="14"/>
      <c r="E481" s="14"/>
      <c r="F481" s="14"/>
      <c r="G481" s="14"/>
      <c r="H481" s="15"/>
      <c r="I481" s="15"/>
      <c r="J481" s="15"/>
      <c r="K481" s="15"/>
      <c r="L481" s="15"/>
      <c r="M481" s="136"/>
      <c r="N481" s="15"/>
      <c r="O481" s="15"/>
      <c r="P481" s="15"/>
      <c r="Q481" s="15"/>
      <c r="R481" s="15"/>
      <c r="S481" s="137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37"/>
      <c r="AS481" s="137"/>
      <c r="AT481" s="137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</row>
    <row r="482" spans="2:110" ht="15.75" customHeight="1">
      <c r="B482" s="15"/>
      <c r="C482" s="14"/>
      <c r="D482" s="14"/>
      <c r="E482" s="14"/>
      <c r="F482" s="14"/>
      <c r="G482" s="14"/>
      <c r="H482" s="15"/>
      <c r="I482" s="15"/>
      <c r="J482" s="15"/>
      <c r="K482" s="15"/>
      <c r="L482" s="15"/>
      <c r="M482" s="136"/>
      <c r="N482" s="15"/>
      <c r="O482" s="15"/>
      <c r="P482" s="15"/>
      <c r="Q482" s="15"/>
      <c r="R482" s="15"/>
      <c r="S482" s="137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37"/>
      <c r="AS482" s="137"/>
      <c r="AT482" s="137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</row>
    <row r="483" spans="2:110" ht="15.75" customHeight="1">
      <c r="B483" s="15"/>
      <c r="C483" s="14"/>
      <c r="D483" s="14"/>
      <c r="E483" s="14"/>
      <c r="F483" s="14"/>
      <c r="G483" s="14"/>
      <c r="H483" s="15"/>
      <c r="I483" s="15"/>
      <c r="J483" s="15"/>
      <c r="K483" s="15"/>
      <c r="L483" s="15"/>
      <c r="M483" s="136"/>
      <c r="N483" s="15"/>
      <c r="O483" s="15"/>
      <c r="P483" s="15"/>
      <c r="Q483" s="15"/>
      <c r="R483" s="15"/>
      <c r="S483" s="137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37"/>
      <c r="AS483" s="137"/>
      <c r="AT483" s="137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</row>
    <row r="484" spans="2:110" ht="15.75" customHeight="1">
      <c r="B484" s="15"/>
      <c r="C484" s="14"/>
      <c r="D484" s="14"/>
      <c r="E484" s="14"/>
      <c r="F484" s="14"/>
      <c r="G484" s="14"/>
      <c r="H484" s="15"/>
      <c r="I484" s="15"/>
      <c r="J484" s="15"/>
      <c r="K484" s="15"/>
      <c r="L484" s="15"/>
      <c r="M484" s="136"/>
      <c r="N484" s="15"/>
      <c r="O484" s="15"/>
      <c r="P484" s="15"/>
      <c r="Q484" s="15"/>
      <c r="R484" s="15"/>
      <c r="S484" s="137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37"/>
      <c r="AS484" s="137"/>
      <c r="AT484" s="137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</row>
    <row r="485" spans="2:110" ht="15.75" customHeight="1">
      <c r="B485" s="15"/>
      <c r="C485" s="14"/>
      <c r="D485" s="14"/>
      <c r="E485" s="14"/>
      <c r="F485" s="14"/>
      <c r="G485" s="14"/>
      <c r="H485" s="15"/>
      <c r="I485" s="15"/>
      <c r="J485" s="15"/>
      <c r="K485" s="15"/>
      <c r="L485" s="15"/>
      <c r="M485" s="136"/>
      <c r="N485" s="15"/>
      <c r="O485" s="15"/>
      <c r="P485" s="15"/>
      <c r="Q485" s="15"/>
      <c r="R485" s="15"/>
      <c r="S485" s="137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37"/>
      <c r="AS485" s="137"/>
      <c r="AT485" s="137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</row>
    <row r="486" spans="2:110" ht="15.75" customHeight="1">
      <c r="B486" s="15"/>
      <c r="C486" s="14"/>
      <c r="D486" s="14"/>
      <c r="E486" s="14"/>
      <c r="F486" s="14"/>
      <c r="G486" s="14"/>
      <c r="H486" s="15"/>
      <c r="I486" s="15"/>
      <c r="J486" s="15"/>
      <c r="K486" s="15"/>
      <c r="L486" s="15"/>
      <c r="M486" s="136"/>
      <c r="N486" s="15"/>
      <c r="O486" s="15"/>
      <c r="P486" s="15"/>
      <c r="Q486" s="15"/>
      <c r="R486" s="15"/>
      <c r="S486" s="137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37"/>
      <c r="AS486" s="137"/>
      <c r="AT486" s="137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</row>
    <row r="487" spans="2:110" ht="15.75" customHeight="1">
      <c r="B487" s="15"/>
      <c r="C487" s="14"/>
      <c r="D487" s="14"/>
      <c r="E487" s="14"/>
      <c r="F487" s="14"/>
      <c r="G487" s="14"/>
      <c r="H487" s="15"/>
      <c r="I487" s="15"/>
      <c r="J487" s="15"/>
      <c r="K487" s="15"/>
      <c r="L487" s="15"/>
      <c r="M487" s="136"/>
      <c r="N487" s="15"/>
      <c r="O487" s="15"/>
      <c r="P487" s="15"/>
      <c r="Q487" s="15"/>
      <c r="R487" s="15"/>
      <c r="S487" s="137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37"/>
      <c r="AS487" s="137"/>
      <c r="AT487" s="137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</row>
    <row r="488" spans="2:110" ht="15.75" customHeight="1">
      <c r="B488" s="15"/>
      <c r="C488" s="14"/>
      <c r="D488" s="14"/>
      <c r="E488" s="14"/>
      <c r="F488" s="14"/>
      <c r="G488" s="14"/>
      <c r="H488" s="15"/>
      <c r="I488" s="15"/>
      <c r="J488" s="15"/>
      <c r="K488" s="15"/>
      <c r="L488" s="15"/>
      <c r="M488" s="136"/>
      <c r="N488" s="15"/>
      <c r="O488" s="15"/>
      <c r="P488" s="15"/>
      <c r="Q488" s="15"/>
      <c r="R488" s="15"/>
      <c r="S488" s="137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37"/>
      <c r="AS488" s="137"/>
      <c r="AT488" s="137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</row>
    <row r="489" spans="2:110" ht="15.75" customHeight="1">
      <c r="B489" s="15"/>
      <c r="C489" s="14"/>
      <c r="D489" s="14"/>
      <c r="E489" s="14"/>
      <c r="F489" s="14"/>
      <c r="G489" s="14"/>
      <c r="H489" s="15"/>
      <c r="I489" s="15"/>
      <c r="J489" s="15"/>
      <c r="K489" s="15"/>
      <c r="L489" s="15"/>
      <c r="M489" s="136"/>
      <c r="N489" s="15"/>
      <c r="O489" s="15"/>
      <c r="P489" s="15"/>
      <c r="Q489" s="15"/>
      <c r="R489" s="15"/>
      <c r="S489" s="137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37"/>
      <c r="AS489" s="137"/>
      <c r="AT489" s="137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</row>
    <row r="490" spans="2:110" ht="15.75" customHeight="1">
      <c r="B490" s="15"/>
      <c r="C490" s="14"/>
      <c r="D490" s="14"/>
      <c r="E490" s="14"/>
      <c r="F490" s="14"/>
      <c r="G490" s="14"/>
      <c r="H490" s="15"/>
      <c r="I490" s="15"/>
      <c r="J490" s="15"/>
      <c r="K490" s="15"/>
      <c r="L490" s="15"/>
      <c r="M490" s="136"/>
      <c r="N490" s="15"/>
      <c r="O490" s="15"/>
      <c r="P490" s="15"/>
      <c r="Q490" s="15"/>
      <c r="R490" s="15"/>
      <c r="S490" s="137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37"/>
      <c r="AS490" s="137"/>
      <c r="AT490" s="137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</row>
    <row r="491" spans="2:110" ht="15.75" customHeight="1">
      <c r="B491" s="15"/>
      <c r="C491" s="14"/>
      <c r="D491" s="14"/>
      <c r="E491" s="14"/>
      <c r="F491" s="14"/>
      <c r="G491" s="14"/>
      <c r="H491" s="15"/>
      <c r="I491" s="15"/>
      <c r="J491" s="15"/>
      <c r="K491" s="15"/>
      <c r="L491" s="15"/>
      <c r="M491" s="136"/>
      <c r="N491" s="15"/>
      <c r="O491" s="15"/>
      <c r="P491" s="15"/>
      <c r="Q491" s="15"/>
      <c r="R491" s="15"/>
      <c r="S491" s="137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37"/>
      <c r="AS491" s="137"/>
      <c r="AT491" s="137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</row>
    <row r="492" spans="2:110" ht="15.75" customHeight="1">
      <c r="B492" s="15"/>
      <c r="C492" s="14"/>
      <c r="D492" s="14"/>
      <c r="E492" s="14"/>
      <c r="F492" s="14"/>
      <c r="G492" s="14"/>
      <c r="H492" s="15"/>
      <c r="I492" s="15"/>
      <c r="J492" s="15"/>
      <c r="K492" s="15"/>
      <c r="L492" s="15"/>
      <c r="M492" s="136"/>
      <c r="N492" s="15"/>
      <c r="O492" s="15"/>
      <c r="P492" s="15"/>
      <c r="Q492" s="15"/>
      <c r="R492" s="15"/>
      <c r="S492" s="137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37"/>
      <c r="AS492" s="137"/>
      <c r="AT492" s="137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</row>
    <row r="493" spans="2:110" ht="15.75" customHeight="1">
      <c r="B493" s="15"/>
      <c r="C493" s="14"/>
      <c r="D493" s="14"/>
      <c r="E493" s="14"/>
      <c r="F493" s="14"/>
      <c r="G493" s="14"/>
      <c r="H493" s="15"/>
      <c r="I493" s="15"/>
      <c r="J493" s="15"/>
      <c r="K493" s="15"/>
      <c r="L493" s="15"/>
      <c r="M493" s="136"/>
      <c r="N493" s="15"/>
      <c r="O493" s="15"/>
      <c r="P493" s="15"/>
      <c r="Q493" s="15"/>
      <c r="R493" s="15"/>
      <c r="S493" s="137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37"/>
      <c r="AS493" s="137"/>
      <c r="AT493" s="137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</row>
    <row r="494" spans="2:110" ht="15.75" customHeight="1">
      <c r="B494" s="15"/>
      <c r="C494" s="14"/>
      <c r="D494" s="14"/>
      <c r="E494" s="14"/>
      <c r="F494" s="14"/>
      <c r="G494" s="14"/>
      <c r="H494" s="15"/>
      <c r="I494" s="15"/>
      <c r="J494" s="15"/>
      <c r="K494" s="15"/>
      <c r="L494" s="15"/>
      <c r="M494" s="136"/>
      <c r="N494" s="15"/>
      <c r="O494" s="15"/>
      <c r="P494" s="15"/>
      <c r="Q494" s="15"/>
      <c r="R494" s="15"/>
      <c r="S494" s="137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37"/>
      <c r="AS494" s="137"/>
      <c r="AT494" s="137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</row>
    <row r="495" spans="2:110" ht="15.75" customHeight="1">
      <c r="B495" s="15"/>
      <c r="C495" s="14"/>
      <c r="D495" s="14"/>
      <c r="E495" s="14"/>
      <c r="F495" s="14"/>
      <c r="G495" s="14"/>
      <c r="H495" s="15"/>
      <c r="I495" s="15"/>
      <c r="J495" s="15"/>
      <c r="K495" s="15"/>
      <c r="L495" s="15"/>
      <c r="M495" s="136"/>
      <c r="N495" s="15"/>
      <c r="O495" s="15"/>
      <c r="P495" s="15"/>
      <c r="Q495" s="15"/>
      <c r="R495" s="15"/>
      <c r="S495" s="137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37"/>
      <c r="AS495" s="137"/>
      <c r="AT495" s="137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</row>
    <row r="496" spans="2:110" ht="15.75" customHeight="1">
      <c r="B496" s="15"/>
      <c r="C496" s="14"/>
      <c r="D496" s="14"/>
      <c r="E496" s="14"/>
      <c r="F496" s="14"/>
      <c r="G496" s="14"/>
      <c r="H496" s="15"/>
      <c r="I496" s="15"/>
      <c r="J496" s="15"/>
      <c r="K496" s="15"/>
      <c r="L496" s="15"/>
      <c r="M496" s="136"/>
      <c r="N496" s="15"/>
      <c r="O496" s="15"/>
      <c r="P496" s="15"/>
      <c r="Q496" s="15"/>
      <c r="R496" s="15"/>
      <c r="S496" s="137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37"/>
      <c r="AS496" s="137"/>
      <c r="AT496" s="137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</row>
    <row r="497" spans="2:110" ht="15.75" customHeight="1">
      <c r="B497" s="15"/>
      <c r="C497" s="14"/>
      <c r="D497" s="14"/>
      <c r="E497" s="14"/>
      <c r="F497" s="14"/>
      <c r="G497" s="14"/>
      <c r="H497" s="15"/>
      <c r="I497" s="15"/>
      <c r="J497" s="15"/>
      <c r="K497" s="15"/>
      <c r="L497" s="15"/>
      <c r="M497" s="136"/>
      <c r="N497" s="15"/>
      <c r="O497" s="15"/>
      <c r="P497" s="15"/>
      <c r="Q497" s="15"/>
      <c r="R497" s="15"/>
      <c r="S497" s="137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37"/>
      <c r="AS497" s="137"/>
      <c r="AT497" s="137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</row>
    <row r="498" spans="2:110" ht="15.75" customHeight="1">
      <c r="B498" s="15"/>
      <c r="C498" s="14"/>
      <c r="D498" s="14"/>
      <c r="E498" s="14"/>
      <c r="F498" s="14"/>
      <c r="G498" s="14"/>
      <c r="H498" s="15"/>
      <c r="I498" s="15"/>
      <c r="J498" s="15"/>
      <c r="K498" s="15"/>
      <c r="L498" s="15"/>
      <c r="M498" s="136"/>
      <c r="N498" s="15"/>
      <c r="O498" s="15"/>
      <c r="P498" s="15"/>
      <c r="Q498" s="15"/>
      <c r="R498" s="15"/>
      <c r="S498" s="137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37"/>
      <c r="AS498" s="137"/>
      <c r="AT498" s="137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</row>
    <row r="499" spans="2:110" ht="15.75" customHeight="1">
      <c r="B499" s="15"/>
      <c r="C499" s="14"/>
      <c r="D499" s="14"/>
      <c r="E499" s="14"/>
      <c r="F499" s="14"/>
      <c r="G499" s="14"/>
      <c r="H499" s="15"/>
      <c r="I499" s="15"/>
      <c r="J499" s="15"/>
      <c r="K499" s="15"/>
      <c r="L499" s="15"/>
      <c r="M499" s="136"/>
      <c r="N499" s="15"/>
      <c r="O499" s="15"/>
      <c r="P499" s="15"/>
      <c r="Q499" s="15"/>
      <c r="R499" s="15"/>
      <c r="S499" s="137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37"/>
      <c r="AS499" s="137"/>
      <c r="AT499" s="137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</row>
    <row r="500" spans="2:110" ht="15.75" customHeight="1">
      <c r="B500" s="15"/>
      <c r="C500" s="14"/>
      <c r="D500" s="14"/>
      <c r="E500" s="14"/>
      <c r="F500" s="14"/>
      <c r="G500" s="14"/>
      <c r="H500" s="15"/>
      <c r="I500" s="15"/>
      <c r="J500" s="15"/>
      <c r="K500" s="15"/>
      <c r="L500" s="15"/>
      <c r="M500" s="136"/>
      <c r="N500" s="15"/>
      <c r="O500" s="15"/>
      <c r="P500" s="15"/>
      <c r="Q500" s="15"/>
      <c r="R500" s="15"/>
      <c r="S500" s="137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37"/>
      <c r="AS500" s="137"/>
      <c r="AT500" s="137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</row>
    <row r="501" spans="2:110" ht="15.75" customHeight="1">
      <c r="B501" s="15"/>
      <c r="C501" s="14"/>
      <c r="D501" s="14"/>
      <c r="E501" s="14"/>
      <c r="F501" s="14"/>
      <c r="G501" s="14"/>
      <c r="H501" s="15"/>
      <c r="I501" s="15"/>
      <c r="J501" s="15"/>
      <c r="K501" s="15"/>
      <c r="L501" s="15"/>
      <c r="M501" s="136"/>
      <c r="N501" s="15"/>
      <c r="O501" s="15"/>
      <c r="P501" s="15"/>
      <c r="Q501" s="15"/>
      <c r="R501" s="15"/>
      <c r="S501" s="137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37"/>
      <c r="AS501" s="137"/>
      <c r="AT501" s="137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</row>
    <row r="502" spans="2:110" ht="15.75" customHeight="1">
      <c r="B502" s="15"/>
      <c r="C502" s="14"/>
      <c r="D502" s="14"/>
      <c r="E502" s="14"/>
      <c r="F502" s="14"/>
      <c r="G502" s="14"/>
      <c r="H502" s="15"/>
      <c r="I502" s="15"/>
      <c r="J502" s="15"/>
      <c r="K502" s="15"/>
      <c r="L502" s="15"/>
      <c r="M502" s="136"/>
      <c r="N502" s="15"/>
      <c r="O502" s="15"/>
      <c r="P502" s="15"/>
      <c r="Q502" s="15"/>
      <c r="R502" s="15"/>
      <c r="S502" s="137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37"/>
      <c r="AS502" s="137"/>
      <c r="AT502" s="137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</row>
    <row r="503" spans="2:110" ht="15.75" customHeight="1">
      <c r="B503" s="15"/>
      <c r="C503" s="14"/>
      <c r="D503" s="14"/>
      <c r="E503" s="14"/>
      <c r="F503" s="14"/>
      <c r="G503" s="14"/>
      <c r="H503" s="15"/>
      <c r="I503" s="15"/>
      <c r="J503" s="15"/>
      <c r="K503" s="15"/>
      <c r="L503" s="15"/>
      <c r="M503" s="136"/>
      <c r="N503" s="15"/>
      <c r="O503" s="15"/>
      <c r="P503" s="15"/>
      <c r="Q503" s="15"/>
      <c r="R503" s="15"/>
      <c r="S503" s="137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37"/>
      <c r="AS503" s="137"/>
      <c r="AT503" s="137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</row>
    <row r="504" spans="2:110" ht="15.75" customHeight="1">
      <c r="B504" s="15"/>
      <c r="C504" s="14"/>
      <c r="D504" s="14"/>
      <c r="E504" s="14"/>
      <c r="F504" s="14"/>
      <c r="G504" s="14"/>
      <c r="H504" s="15"/>
      <c r="I504" s="15"/>
      <c r="J504" s="15"/>
      <c r="K504" s="15"/>
      <c r="L504" s="15"/>
      <c r="M504" s="136"/>
      <c r="N504" s="15"/>
      <c r="O504" s="15"/>
      <c r="P504" s="15"/>
      <c r="Q504" s="15"/>
      <c r="R504" s="15"/>
      <c r="S504" s="137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37"/>
      <c r="AS504" s="137"/>
      <c r="AT504" s="137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</row>
    <row r="505" spans="2:110" ht="15.75" customHeight="1">
      <c r="B505" s="15"/>
      <c r="C505" s="14"/>
      <c r="D505" s="14"/>
      <c r="E505" s="14"/>
      <c r="F505" s="14"/>
      <c r="G505" s="14"/>
      <c r="H505" s="15"/>
      <c r="I505" s="15"/>
      <c r="J505" s="15"/>
      <c r="K505" s="15"/>
      <c r="L505" s="15"/>
      <c r="M505" s="136"/>
      <c r="N505" s="15"/>
      <c r="O505" s="15"/>
      <c r="P505" s="15"/>
      <c r="Q505" s="15"/>
      <c r="R505" s="15"/>
      <c r="S505" s="137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37"/>
      <c r="AS505" s="137"/>
      <c r="AT505" s="137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</row>
    <row r="506" spans="2:110" ht="15.75" customHeight="1">
      <c r="B506" s="15"/>
      <c r="C506" s="14"/>
      <c r="D506" s="14"/>
      <c r="E506" s="14"/>
      <c r="F506" s="14"/>
      <c r="G506" s="14"/>
      <c r="H506" s="15"/>
      <c r="I506" s="15"/>
      <c r="J506" s="15"/>
      <c r="K506" s="15"/>
      <c r="L506" s="15"/>
      <c r="M506" s="136"/>
      <c r="N506" s="15"/>
      <c r="O506" s="15"/>
      <c r="P506" s="15"/>
      <c r="Q506" s="15"/>
      <c r="R506" s="15"/>
      <c r="S506" s="137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37"/>
      <c r="AS506" s="137"/>
      <c r="AT506" s="137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</row>
    <row r="507" spans="2:110" ht="15.75" customHeight="1">
      <c r="B507" s="15"/>
      <c r="C507" s="14"/>
      <c r="D507" s="14"/>
      <c r="E507" s="14"/>
      <c r="F507" s="14"/>
      <c r="G507" s="14"/>
      <c r="H507" s="15"/>
      <c r="I507" s="15"/>
      <c r="J507" s="15"/>
      <c r="K507" s="15"/>
      <c r="L507" s="15"/>
      <c r="M507" s="136"/>
      <c r="N507" s="15"/>
      <c r="O507" s="15"/>
      <c r="P507" s="15"/>
      <c r="Q507" s="15"/>
      <c r="R507" s="15"/>
      <c r="S507" s="137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37"/>
      <c r="AS507" s="137"/>
      <c r="AT507" s="137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</row>
    <row r="508" spans="2:110" ht="15.75" customHeight="1">
      <c r="B508" s="15"/>
      <c r="C508" s="14"/>
      <c r="D508" s="14"/>
      <c r="E508" s="14"/>
      <c r="F508" s="14"/>
      <c r="G508" s="14"/>
      <c r="H508" s="15"/>
      <c r="I508" s="15"/>
      <c r="J508" s="15"/>
      <c r="K508" s="15"/>
      <c r="L508" s="15"/>
      <c r="M508" s="136"/>
      <c r="N508" s="15"/>
      <c r="O508" s="15"/>
      <c r="P508" s="15"/>
      <c r="Q508" s="15"/>
      <c r="R508" s="15"/>
      <c r="S508" s="137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37"/>
      <c r="AS508" s="137"/>
      <c r="AT508" s="137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</row>
    <row r="509" spans="2:110" ht="15.75" customHeight="1">
      <c r="B509" s="15"/>
      <c r="C509" s="14"/>
      <c r="D509" s="14"/>
      <c r="E509" s="14"/>
      <c r="F509" s="14"/>
      <c r="G509" s="14"/>
      <c r="H509" s="15"/>
      <c r="I509" s="15"/>
      <c r="J509" s="15"/>
      <c r="K509" s="15"/>
      <c r="L509" s="15"/>
      <c r="M509" s="136"/>
      <c r="N509" s="15"/>
      <c r="O509" s="15"/>
      <c r="P509" s="15"/>
      <c r="Q509" s="15"/>
      <c r="R509" s="15"/>
      <c r="S509" s="137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37"/>
      <c r="AS509" s="137"/>
      <c r="AT509" s="137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</row>
    <row r="510" spans="2:110" ht="15.75" customHeight="1">
      <c r="B510" s="15"/>
      <c r="C510" s="14"/>
      <c r="D510" s="14"/>
      <c r="E510" s="14"/>
      <c r="F510" s="14"/>
      <c r="G510" s="14"/>
      <c r="H510" s="15"/>
      <c r="I510" s="15"/>
      <c r="J510" s="15"/>
      <c r="K510" s="15"/>
      <c r="L510" s="15"/>
      <c r="M510" s="136"/>
      <c r="N510" s="15"/>
      <c r="O510" s="15"/>
      <c r="P510" s="15"/>
      <c r="Q510" s="15"/>
      <c r="R510" s="15"/>
      <c r="S510" s="137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37"/>
      <c r="AS510" s="137"/>
      <c r="AT510" s="137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</row>
    <row r="511" spans="2:110" ht="15.75" customHeight="1">
      <c r="B511" s="15"/>
      <c r="C511" s="14"/>
      <c r="D511" s="14"/>
      <c r="E511" s="14"/>
      <c r="F511" s="14"/>
      <c r="G511" s="14"/>
      <c r="H511" s="15"/>
      <c r="I511" s="15"/>
      <c r="J511" s="15"/>
      <c r="K511" s="15"/>
      <c r="L511" s="15"/>
      <c r="M511" s="136"/>
      <c r="N511" s="15"/>
      <c r="O511" s="15"/>
      <c r="P511" s="15"/>
      <c r="Q511" s="15"/>
      <c r="R511" s="15"/>
      <c r="S511" s="137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37"/>
      <c r="AS511" s="137"/>
      <c r="AT511" s="137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</row>
    <row r="512" spans="2:110" ht="15.75" customHeight="1">
      <c r="B512" s="15"/>
      <c r="C512" s="14"/>
      <c r="D512" s="14"/>
      <c r="E512" s="14"/>
      <c r="F512" s="14"/>
      <c r="G512" s="14"/>
      <c r="H512" s="15"/>
      <c r="I512" s="15"/>
      <c r="J512" s="15"/>
      <c r="K512" s="15"/>
      <c r="L512" s="15"/>
      <c r="M512" s="136"/>
      <c r="N512" s="15"/>
      <c r="O512" s="15"/>
      <c r="P512" s="15"/>
      <c r="Q512" s="15"/>
      <c r="R512" s="15"/>
      <c r="S512" s="137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37"/>
      <c r="AS512" s="137"/>
      <c r="AT512" s="137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</row>
    <row r="513" spans="2:110" ht="15.75" customHeight="1">
      <c r="B513" s="15"/>
      <c r="C513" s="14"/>
      <c r="D513" s="14"/>
      <c r="E513" s="14"/>
      <c r="F513" s="14"/>
      <c r="G513" s="14"/>
      <c r="H513" s="15"/>
      <c r="I513" s="15"/>
      <c r="J513" s="15"/>
      <c r="K513" s="15"/>
      <c r="L513" s="15"/>
      <c r="M513" s="136"/>
      <c r="N513" s="15"/>
      <c r="O513" s="15"/>
      <c r="P513" s="15"/>
      <c r="Q513" s="15"/>
      <c r="R513" s="15"/>
      <c r="S513" s="137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37"/>
      <c r="AS513" s="137"/>
      <c r="AT513" s="137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</row>
    <row r="514" spans="2:110" ht="15.75" customHeight="1">
      <c r="B514" s="15"/>
      <c r="C514" s="14"/>
      <c r="D514" s="14"/>
      <c r="E514" s="14"/>
      <c r="F514" s="14"/>
      <c r="G514" s="14"/>
      <c r="H514" s="15"/>
      <c r="I514" s="15"/>
      <c r="J514" s="15"/>
      <c r="K514" s="15"/>
      <c r="L514" s="15"/>
      <c r="M514" s="136"/>
      <c r="N514" s="15"/>
      <c r="O514" s="15"/>
      <c r="P514" s="15"/>
      <c r="Q514" s="15"/>
      <c r="R514" s="15"/>
      <c r="S514" s="137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37"/>
      <c r="AS514" s="137"/>
      <c r="AT514" s="137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</row>
    <row r="515" spans="2:110" ht="15.75" customHeight="1">
      <c r="B515" s="15"/>
      <c r="C515" s="14"/>
      <c r="D515" s="14"/>
      <c r="E515" s="14"/>
      <c r="F515" s="14"/>
      <c r="G515" s="14"/>
      <c r="H515" s="15"/>
      <c r="I515" s="15"/>
      <c r="J515" s="15"/>
      <c r="K515" s="15"/>
      <c r="L515" s="15"/>
      <c r="M515" s="136"/>
      <c r="N515" s="15"/>
      <c r="O515" s="15"/>
      <c r="P515" s="15"/>
      <c r="Q515" s="15"/>
      <c r="R515" s="15"/>
      <c r="S515" s="137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37"/>
      <c r="AS515" s="137"/>
      <c r="AT515" s="137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</row>
    <row r="516" spans="2:110" ht="15.75" customHeight="1">
      <c r="B516" s="15"/>
      <c r="C516" s="14"/>
      <c r="D516" s="14"/>
      <c r="E516" s="14"/>
      <c r="F516" s="14"/>
      <c r="G516" s="14"/>
      <c r="H516" s="15"/>
      <c r="I516" s="15"/>
      <c r="J516" s="15"/>
      <c r="K516" s="15"/>
      <c r="L516" s="15"/>
      <c r="M516" s="136"/>
      <c r="N516" s="15"/>
      <c r="O516" s="15"/>
      <c r="P516" s="15"/>
      <c r="Q516" s="15"/>
      <c r="R516" s="15"/>
      <c r="S516" s="137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37"/>
      <c r="AS516" s="137"/>
      <c r="AT516" s="137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</row>
    <row r="517" spans="2:110" ht="15.75" customHeight="1">
      <c r="B517" s="15"/>
      <c r="C517" s="14"/>
      <c r="D517" s="14"/>
      <c r="E517" s="14"/>
      <c r="F517" s="14"/>
      <c r="G517" s="14"/>
      <c r="H517" s="15"/>
      <c r="I517" s="15"/>
      <c r="J517" s="15"/>
      <c r="K517" s="15"/>
      <c r="L517" s="15"/>
      <c r="M517" s="136"/>
      <c r="N517" s="15"/>
      <c r="O517" s="15"/>
      <c r="P517" s="15"/>
      <c r="Q517" s="15"/>
      <c r="R517" s="15"/>
      <c r="S517" s="137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37"/>
      <c r="AS517" s="137"/>
      <c r="AT517" s="137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</row>
    <row r="518" spans="2:110" ht="15.75" customHeight="1">
      <c r="B518" s="15"/>
      <c r="C518" s="14"/>
      <c r="D518" s="14"/>
      <c r="E518" s="14"/>
      <c r="F518" s="14"/>
      <c r="G518" s="14"/>
      <c r="H518" s="15"/>
      <c r="I518" s="15"/>
      <c r="J518" s="15"/>
      <c r="K518" s="15"/>
      <c r="L518" s="15"/>
      <c r="M518" s="136"/>
      <c r="N518" s="15"/>
      <c r="O518" s="15"/>
      <c r="P518" s="15"/>
      <c r="Q518" s="15"/>
      <c r="R518" s="15"/>
      <c r="S518" s="137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37"/>
      <c r="AS518" s="137"/>
      <c r="AT518" s="137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</row>
    <row r="519" spans="2:110" ht="15.75" customHeight="1">
      <c r="B519" s="15"/>
      <c r="C519" s="14"/>
      <c r="D519" s="14"/>
      <c r="E519" s="14"/>
      <c r="F519" s="14"/>
      <c r="G519" s="14"/>
      <c r="H519" s="15"/>
      <c r="I519" s="15"/>
      <c r="J519" s="15"/>
      <c r="K519" s="15"/>
      <c r="L519" s="15"/>
      <c r="M519" s="136"/>
      <c r="N519" s="15"/>
      <c r="O519" s="15"/>
      <c r="P519" s="15"/>
      <c r="Q519" s="15"/>
      <c r="R519" s="15"/>
      <c r="S519" s="137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37"/>
      <c r="AS519" s="137"/>
      <c r="AT519" s="137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</row>
    <row r="520" spans="2:110" ht="15.75" customHeight="1">
      <c r="B520" s="15"/>
      <c r="C520" s="14"/>
      <c r="D520" s="14"/>
      <c r="E520" s="14"/>
      <c r="F520" s="14"/>
      <c r="G520" s="14"/>
      <c r="H520" s="15"/>
      <c r="I520" s="15"/>
      <c r="J520" s="15"/>
      <c r="K520" s="15"/>
      <c r="L520" s="15"/>
      <c r="M520" s="136"/>
      <c r="N520" s="15"/>
      <c r="O520" s="15"/>
      <c r="P520" s="15"/>
      <c r="Q520" s="15"/>
      <c r="R520" s="15"/>
      <c r="S520" s="137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37"/>
      <c r="AS520" s="137"/>
      <c r="AT520" s="137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</row>
    <row r="521" spans="2:110" ht="15.75" customHeight="1">
      <c r="B521" s="15"/>
      <c r="C521" s="14"/>
      <c r="D521" s="14"/>
      <c r="E521" s="14"/>
      <c r="F521" s="14"/>
      <c r="G521" s="14"/>
      <c r="H521" s="15"/>
      <c r="I521" s="15"/>
      <c r="J521" s="15"/>
      <c r="K521" s="15"/>
      <c r="L521" s="15"/>
      <c r="M521" s="136"/>
      <c r="N521" s="15"/>
      <c r="O521" s="15"/>
      <c r="P521" s="15"/>
      <c r="Q521" s="15"/>
      <c r="R521" s="15"/>
      <c r="S521" s="137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37"/>
      <c r="AS521" s="137"/>
      <c r="AT521" s="137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</row>
    <row r="522" spans="2:110" ht="15.75" customHeight="1">
      <c r="B522" s="15"/>
      <c r="C522" s="14"/>
      <c r="D522" s="14"/>
      <c r="E522" s="14"/>
      <c r="F522" s="14"/>
      <c r="G522" s="14"/>
      <c r="H522" s="15"/>
      <c r="I522" s="15"/>
      <c r="J522" s="15"/>
      <c r="K522" s="15"/>
      <c r="L522" s="15"/>
      <c r="M522" s="136"/>
      <c r="N522" s="15"/>
      <c r="O522" s="15"/>
      <c r="P522" s="15"/>
      <c r="Q522" s="15"/>
      <c r="R522" s="15"/>
      <c r="S522" s="137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37"/>
      <c r="AS522" s="137"/>
      <c r="AT522" s="137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</row>
    <row r="523" spans="2:110" ht="15.75" customHeight="1">
      <c r="B523" s="15"/>
      <c r="C523" s="14"/>
      <c r="D523" s="14"/>
      <c r="E523" s="14"/>
      <c r="F523" s="14"/>
      <c r="G523" s="14"/>
      <c r="H523" s="15"/>
      <c r="I523" s="15"/>
      <c r="J523" s="15"/>
      <c r="K523" s="15"/>
      <c r="L523" s="15"/>
      <c r="M523" s="136"/>
      <c r="N523" s="15"/>
      <c r="O523" s="15"/>
      <c r="P523" s="15"/>
      <c r="Q523" s="15"/>
      <c r="R523" s="15"/>
      <c r="S523" s="137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37"/>
      <c r="AS523" s="137"/>
      <c r="AT523" s="137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</row>
    <row r="524" spans="2:110" ht="15.75" customHeight="1">
      <c r="B524" s="15"/>
      <c r="C524" s="14"/>
      <c r="D524" s="14"/>
      <c r="E524" s="14"/>
      <c r="F524" s="14"/>
      <c r="G524" s="14"/>
      <c r="H524" s="15"/>
      <c r="I524" s="15"/>
      <c r="J524" s="15"/>
      <c r="K524" s="15"/>
      <c r="L524" s="15"/>
      <c r="M524" s="136"/>
      <c r="N524" s="15"/>
      <c r="O524" s="15"/>
      <c r="P524" s="15"/>
      <c r="Q524" s="15"/>
      <c r="R524" s="15"/>
      <c r="S524" s="137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37"/>
      <c r="AS524" s="137"/>
      <c r="AT524" s="137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</row>
    <row r="525" spans="2:110" ht="15.75" customHeight="1">
      <c r="B525" s="15"/>
      <c r="C525" s="14"/>
      <c r="D525" s="14"/>
      <c r="E525" s="14"/>
      <c r="F525" s="14"/>
      <c r="G525" s="14"/>
      <c r="H525" s="15"/>
      <c r="I525" s="15"/>
      <c r="J525" s="15"/>
      <c r="K525" s="15"/>
      <c r="L525" s="15"/>
      <c r="M525" s="136"/>
      <c r="N525" s="15"/>
      <c r="O525" s="15"/>
      <c r="P525" s="15"/>
      <c r="Q525" s="15"/>
      <c r="R525" s="15"/>
      <c r="S525" s="137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37"/>
      <c r="AS525" s="137"/>
      <c r="AT525" s="137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</row>
    <row r="526" spans="2:110" ht="15.75" customHeight="1">
      <c r="B526" s="15"/>
      <c r="C526" s="14"/>
      <c r="D526" s="14"/>
      <c r="E526" s="14"/>
      <c r="F526" s="14"/>
      <c r="G526" s="14"/>
      <c r="H526" s="15"/>
      <c r="I526" s="15"/>
      <c r="J526" s="15"/>
      <c r="K526" s="15"/>
      <c r="L526" s="15"/>
      <c r="M526" s="136"/>
      <c r="N526" s="15"/>
      <c r="O526" s="15"/>
      <c r="P526" s="15"/>
      <c r="Q526" s="15"/>
      <c r="R526" s="15"/>
      <c r="S526" s="137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37"/>
      <c r="AS526" s="137"/>
      <c r="AT526" s="137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</row>
    <row r="527" spans="2:110" ht="15.75" customHeight="1">
      <c r="B527" s="15"/>
      <c r="C527" s="14"/>
      <c r="D527" s="14"/>
      <c r="E527" s="14"/>
      <c r="F527" s="14"/>
      <c r="G527" s="14"/>
      <c r="H527" s="15"/>
      <c r="I527" s="15"/>
      <c r="J527" s="15"/>
      <c r="K527" s="15"/>
      <c r="L527" s="15"/>
      <c r="M527" s="136"/>
      <c r="N527" s="15"/>
      <c r="O527" s="15"/>
      <c r="P527" s="15"/>
      <c r="Q527" s="15"/>
      <c r="R527" s="15"/>
      <c r="S527" s="137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37"/>
      <c r="AS527" s="137"/>
      <c r="AT527" s="137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</row>
    <row r="528" spans="2:110" ht="15.75" customHeight="1">
      <c r="B528" s="15"/>
      <c r="C528" s="14"/>
      <c r="D528" s="14"/>
      <c r="E528" s="14"/>
      <c r="F528" s="14"/>
      <c r="G528" s="14"/>
      <c r="H528" s="15"/>
      <c r="I528" s="15"/>
      <c r="J528" s="15"/>
      <c r="K528" s="15"/>
      <c r="L528" s="15"/>
      <c r="M528" s="136"/>
      <c r="N528" s="15"/>
      <c r="O528" s="15"/>
      <c r="P528" s="15"/>
      <c r="Q528" s="15"/>
      <c r="R528" s="15"/>
      <c r="S528" s="137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37"/>
      <c r="AS528" s="137"/>
      <c r="AT528" s="137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</row>
    <row r="529" spans="2:110" ht="15.75" customHeight="1">
      <c r="B529" s="15"/>
      <c r="C529" s="14"/>
      <c r="D529" s="14"/>
      <c r="E529" s="14"/>
      <c r="F529" s="14"/>
      <c r="G529" s="14"/>
      <c r="H529" s="15"/>
      <c r="I529" s="15"/>
      <c r="J529" s="15"/>
      <c r="K529" s="15"/>
      <c r="L529" s="15"/>
      <c r="M529" s="136"/>
      <c r="N529" s="15"/>
      <c r="O529" s="15"/>
      <c r="P529" s="15"/>
      <c r="Q529" s="15"/>
      <c r="R529" s="15"/>
      <c r="S529" s="137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37"/>
      <c r="AS529" s="137"/>
      <c r="AT529" s="137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</row>
    <row r="530" spans="2:110" ht="15.75" customHeight="1">
      <c r="B530" s="15"/>
      <c r="C530" s="14"/>
      <c r="D530" s="14"/>
      <c r="E530" s="14"/>
      <c r="F530" s="14"/>
      <c r="G530" s="14"/>
      <c r="H530" s="15"/>
      <c r="I530" s="15"/>
      <c r="J530" s="15"/>
      <c r="K530" s="15"/>
      <c r="L530" s="15"/>
      <c r="M530" s="136"/>
      <c r="N530" s="15"/>
      <c r="O530" s="15"/>
      <c r="P530" s="15"/>
      <c r="Q530" s="15"/>
      <c r="R530" s="15"/>
      <c r="S530" s="137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37"/>
      <c r="AS530" s="137"/>
      <c r="AT530" s="137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</row>
    <row r="531" spans="2:110" ht="15.75" customHeight="1">
      <c r="B531" s="15"/>
      <c r="C531" s="14"/>
      <c r="D531" s="14"/>
      <c r="E531" s="14"/>
      <c r="F531" s="14"/>
      <c r="G531" s="14"/>
      <c r="H531" s="15"/>
      <c r="I531" s="15"/>
      <c r="J531" s="15"/>
      <c r="K531" s="15"/>
      <c r="L531" s="15"/>
      <c r="M531" s="136"/>
      <c r="N531" s="15"/>
      <c r="O531" s="15"/>
      <c r="P531" s="15"/>
      <c r="Q531" s="15"/>
      <c r="R531" s="15"/>
      <c r="S531" s="137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37"/>
      <c r="AS531" s="137"/>
      <c r="AT531" s="137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</row>
    <row r="532" spans="2:110" ht="15.75" customHeight="1">
      <c r="B532" s="15"/>
      <c r="C532" s="14"/>
      <c r="D532" s="14"/>
      <c r="E532" s="14"/>
      <c r="F532" s="14"/>
      <c r="G532" s="14"/>
      <c r="H532" s="15"/>
      <c r="I532" s="15"/>
      <c r="J532" s="15"/>
      <c r="K532" s="15"/>
      <c r="L532" s="15"/>
      <c r="M532" s="136"/>
      <c r="N532" s="15"/>
      <c r="O532" s="15"/>
      <c r="P532" s="15"/>
      <c r="Q532" s="15"/>
      <c r="R532" s="15"/>
      <c r="S532" s="137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37"/>
      <c r="AS532" s="137"/>
      <c r="AT532" s="137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</row>
    <row r="533" spans="2:110" ht="15.75" customHeight="1">
      <c r="B533" s="15"/>
      <c r="C533" s="14"/>
      <c r="D533" s="14"/>
      <c r="E533" s="14"/>
      <c r="F533" s="14"/>
      <c r="G533" s="14"/>
      <c r="H533" s="15"/>
      <c r="I533" s="15"/>
      <c r="J533" s="15"/>
      <c r="K533" s="15"/>
      <c r="L533" s="15"/>
      <c r="M533" s="136"/>
      <c r="N533" s="15"/>
      <c r="O533" s="15"/>
      <c r="P533" s="15"/>
      <c r="Q533" s="15"/>
      <c r="R533" s="15"/>
      <c r="S533" s="137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37"/>
      <c r="AS533" s="137"/>
      <c r="AT533" s="137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</row>
    <row r="534" spans="2:110" ht="15.75" customHeight="1">
      <c r="B534" s="15"/>
      <c r="C534" s="14"/>
      <c r="D534" s="14"/>
      <c r="E534" s="14"/>
      <c r="F534" s="14"/>
      <c r="G534" s="14"/>
      <c r="H534" s="15"/>
      <c r="I534" s="15"/>
      <c r="J534" s="15"/>
      <c r="K534" s="15"/>
      <c r="L534" s="15"/>
      <c r="M534" s="136"/>
      <c r="N534" s="15"/>
      <c r="O534" s="15"/>
      <c r="P534" s="15"/>
      <c r="Q534" s="15"/>
      <c r="R534" s="15"/>
      <c r="S534" s="137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37"/>
      <c r="AS534" s="137"/>
      <c r="AT534" s="137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</row>
    <row r="535" spans="2:110" ht="15.75" customHeight="1">
      <c r="B535" s="15"/>
      <c r="C535" s="14"/>
      <c r="D535" s="14"/>
      <c r="E535" s="14"/>
      <c r="F535" s="14"/>
      <c r="G535" s="14"/>
      <c r="H535" s="15"/>
      <c r="I535" s="15"/>
      <c r="J535" s="15"/>
      <c r="K535" s="15"/>
      <c r="L535" s="15"/>
      <c r="M535" s="136"/>
      <c r="N535" s="15"/>
      <c r="O535" s="15"/>
      <c r="P535" s="15"/>
      <c r="Q535" s="15"/>
      <c r="R535" s="15"/>
      <c r="S535" s="137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37"/>
      <c r="AS535" s="137"/>
      <c r="AT535" s="137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</row>
    <row r="536" spans="2:110" ht="15.75" customHeight="1">
      <c r="B536" s="15"/>
      <c r="C536" s="14"/>
      <c r="D536" s="14"/>
      <c r="E536" s="14"/>
      <c r="F536" s="14"/>
      <c r="G536" s="14"/>
      <c r="H536" s="15"/>
      <c r="I536" s="15"/>
      <c r="J536" s="15"/>
      <c r="K536" s="15"/>
      <c r="L536" s="15"/>
      <c r="M536" s="136"/>
      <c r="N536" s="15"/>
      <c r="O536" s="15"/>
      <c r="P536" s="15"/>
      <c r="Q536" s="15"/>
      <c r="R536" s="15"/>
      <c r="S536" s="137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37"/>
      <c r="AS536" s="137"/>
      <c r="AT536" s="137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</row>
    <row r="537" spans="2:110" ht="15.75" customHeight="1">
      <c r="B537" s="15"/>
      <c r="C537" s="14"/>
      <c r="D537" s="14"/>
      <c r="E537" s="14"/>
      <c r="F537" s="14"/>
      <c r="G537" s="14"/>
      <c r="H537" s="15"/>
      <c r="I537" s="15"/>
      <c r="J537" s="15"/>
      <c r="K537" s="15"/>
      <c r="L537" s="15"/>
      <c r="M537" s="136"/>
      <c r="N537" s="15"/>
      <c r="O537" s="15"/>
      <c r="P537" s="15"/>
      <c r="Q537" s="15"/>
      <c r="R537" s="15"/>
      <c r="S537" s="137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37"/>
      <c r="AS537" s="137"/>
      <c r="AT537" s="137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</row>
    <row r="538" spans="2:110" ht="15.75" customHeight="1">
      <c r="B538" s="15"/>
      <c r="C538" s="14"/>
      <c r="D538" s="14"/>
      <c r="E538" s="14"/>
      <c r="F538" s="14"/>
      <c r="G538" s="14"/>
      <c r="H538" s="15"/>
      <c r="I538" s="15"/>
      <c r="J538" s="15"/>
      <c r="K538" s="15"/>
      <c r="L538" s="15"/>
      <c r="M538" s="136"/>
      <c r="N538" s="15"/>
      <c r="O538" s="15"/>
      <c r="P538" s="15"/>
      <c r="Q538" s="15"/>
      <c r="R538" s="15"/>
      <c r="S538" s="137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37"/>
      <c r="AS538" s="137"/>
      <c r="AT538" s="137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</row>
    <row r="539" spans="2:110" ht="15.75" customHeight="1">
      <c r="B539" s="15"/>
      <c r="C539" s="14"/>
      <c r="D539" s="14"/>
      <c r="E539" s="14"/>
      <c r="F539" s="14"/>
      <c r="G539" s="14"/>
      <c r="H539" s="15"/>
      <c r="I539" s="15"/>
      <c r="J539" s="15"/>
      <c r="K539" s="15"/>
      <c r="L539" s="15"/>
      <c r="M539" s="136"/>
      <c r="N539" s="15"/>
      <c r="O539" s="15"/>
      <c r="P539" s="15"/>
      <c r="Q539" s="15"/>
      <c r="R539" s="15"/>
      <c r="S539" s="137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37"/>
      <c r="AS539" s="137"/>
      <c r="AT539" s="137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</row>
    <row r="540" spans="2:110" ht="15.75" customHeight="1">
      <c r="B540" s="15"/>
      <c r="C540" s="14"/>
      <c r="D540" s="14"/>
      <c r="E540" s="14"/>
      <c r="F540" s="14"/>
      <c r="G540" s="14"/>
      <c r="H540" s="15"/>
      <c r="I540" s="15"/>
      <c r="J540" s="15"/>
      <c r="K540" s="15"/>
      <c r="L540" s="15"/>
      <c r="M540" s="136"/>
      <c r="N540" s="15"/>
      <c r="O540" s="15"/>
      <c r="P540" s="15"/>
      <c r="Q540" s="15"/>
      <c r="R540" s="15"/>
      <c r="S540" s="137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37"/>
      <c r="AS540" s="137"/>
      <c r="AT540" s="137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</row>
    <row r="541" spans="2:110" ht="15.75" customHeight="1">
      <c r="B541" s="15"/>
      <c r="C541" s="14"/>
      <c r="D541" s="14"/>
      <c r="E541" s="14"/>
      <c r="F541" s="14"/>
      <c r="G541" s="14"/>
      <c r="H541" s="15"/>
      <c r="I541" s="15"/>
      <c r="J541" s="15"/>
      <c r="K541" s="15"/>
      <c r="L541" s="15"/>
      <c r="M541" s="136"/>
      <c r="N541" s="15"/>
      <c r="O541" s="15"/>
      <c r="P541" s="15"/>
      <c r="Q541" s="15"/>
      <c r="R541" s="15"/>
      <c r="S541" s="137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37"/>
      <c r="AS541" s="137"/>
      <c r="AT541" s="137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</row>
    <row r="542" spans="2:110" ht="15.75" customHeight="1">
      <c r="B542" s="15"/>
      <c r="C542" s="14"/>
      <c r="D542" s="14"/>
      <c r="E542" s="14"/>
      <c r="F542" s="14"/>
      <c r="G542" s="14"/>
      <c r="H542" s="15"/>
      <c r="I542" s="15"/>
      <c r="J542" s="15"/>
      <c r="K542" s="15"/>
      <c r="L542" s="15"/>
      <c r="M542" s="136"/>
      <c r="N542" s="15"/>
      <c r="O542" s="15"/>
      <c r="P542" s="15"/>
      <c r="Q542" s="15"/>
      <c r="R542" s="15"/>
      <c r="S542" s="137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37"/>
      <c r="AS542" s="137"/>
      <c r="AT542" s="137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</row>
    <row r="543" spans="2:110" ht="15.75" customHeight="1">
      <c r="B543" s="15"/>
      <c r="C543" s="14"/>
      <c r="D543" s="14"/>
      <c r="E543" s="14"/>
      <c r="F543" s="14"/>
      <c r="G543" s="14"/>
      <c r="H543" s="15"/>
      <c r="I543" s="15"/>
      <c r="J543" s="15"/>
      <c r="K543" s="15"/>
      <c r="L543" s="15"/>
      <c r="M543" s="136"/>
      <c r="N543" s="15"/>
      <c r="O543" s="15"/>
      <c r="P543" s="15"/>
      <c r="Q543" s="15"/>
      <c r="R543" s="15"/>
      <c r="S543" s="137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37"/>
      <c r="AS543" s="137"/>
      <c r="AT543" s="137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</row>
    <row r="544" spans="2:110" ht="15.75" customHeight="1">
      <c r="B544" s="15"/>
      <c r="C544" s="14"/>
      <c r="D544" s="14"/>
      <c r="E544" s="14"/>
      <c r="F544" s="14"/>
      <c r="G544" s="14"/>
      <c r="H544" s="15"/>
      <c r="I544" s="15"/>
      <c r="J544" s="15"/>
      <c r="K544" s="15"/>
      <c r="L544" s="15"/>
      <c r="M544" s="136"/>
      <c r="N544" s="15"/>
      <c r="O544" s="15"/>
      <c r="P544" s="15"/>
      <c r="Q544" s="15"/>
      <c r="R544" s="15"/>
      <c r="S544" s="137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37"/>
      <c r="AS544" s="137"/>
      <c r="AT544" s="137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</row>
    <row r="545" spans="2:110" ht="15.75" customHeight="1">
      <c r="B545" s="15"/>
      <c r="C545" s="14"/>
      <c r="D545" s="14"/>
      <c r="E545" s="14"/>
      <c r="F545" s="14"/>
      <c r="G545" s="14"/>
      <c r="H545" s="15"/>
      <c r="I545" s="15"/>
      <c r="J545" s="15"/>
      <c r="K545" s="15"/>
      <c r="L545" s="15"/>
      <c r="M545" s="136"/>
      <c r="N545" s="15"/>
      <c r="O545" s="15"/>
      <c r="P545" s="15"/>
      <c r="Q545" s="15"/>
      <c r="R545" s="15"/>
      <c r="S545" s="137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37"/>
      <c r="AS545" s="137"/>
      <c r="AT545" s="137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</row>
    <row r="546" spans="2:110" ht="15.75" customHeight="1">
      <c r="B546" s="15"/>
      <c r="C546" s="14"/>
      <c r="D546" s="14"/>
      <c r="E546" s="14"/>
      <c r="F546" s="14"/>
      <c r="G546" s="14"/>
      <c r="H546" s="15"/>
      <c r="I546" s="15"/>
      <c r="J546" s="15"/>
      <c r="K546" s="15"/>
      <c r="L546" s="15"/>
      <c r="M546" s="136"/>
      <c r="N546" s="15"/>
      <c r="O546" s="15"/>
      <c r="P546" s="15"/>
      <c r="Q546" s="15"/>
      <c r="R546" s="15"/>
      <c r="S546" s="137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37"/>
      <c r="AS546" s="137"/>
      <c r="AT546" s="137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</row>
    <row r="547" spans="2:110" ht="15.75" customHeight="1">
      <c r="B547" s="15"/>
      <c r="C547" s="14"/>
      <c r="D547" s="14"/>
      <c r="E547" s="14"/>
      <c r="F547" s="14"/>
      <c r="G547" s="14"/>
      <c r="H547" s="15"/>
      <c r="I547" s="15"/>
      <c r="J547" s="15"/>
      <c r="K547" s="15"/>
      <c r="L547" s="15"/>
      <c r="M547" s="136"/>
      <c r="N547" s="15"/>
      <c r="O547" s="15"/>
      <c r="P547" s="15"/>
      <c r="Q547" s="15"/>
      <c r="R547" s="15"/>
      <c r="S547" s="137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37"/>
      <c r="AS547" s="137"/>
      <c r="AT547" s="137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</row>
    <row r="548" spans="2:110" ht="15.75" customHeight="1">
      <c r="B548" s="15"/>
      <c r="C548" s="14"/>
      <c r="D548" s="14"/>
      <c r="E548" s="14"/>
      <c r="F548" s="14"/>
      <c r="G548" s="14"/>
      <c r="H548" s="15"/>
      <c r="I548" s="15"/>
      <c r="J548" s="15"/>
      <c r="K548" s="15"/>
      <c r="L548" s="15"/>
      <c r="M548" s="136"/>
      <c r="N548" s="15"/>
      <c r="O548" s="15"/>
      <c r="P548" s="15"/>
      <c r="Q548" s="15"/>
      <c r="R548" s="15"/>
      <c r="S548" s="137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37"/>
      <c r="AS548" s="137"/>
      <c r="AT548" s="137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</row>
    <row r="549" spans="2:110" ht="15.75" customHeight="1">
      <c r="B549" s="15"/>
      <c r="C549" s="14"/>
      <c r="D549" s="14"/>
      <c r="E549" s="14"/>
      <c r="F549" s="14"/>
      <c r="G549" s="14"/>
      <c r="H549" s="15"/>
      <c r="I549" s="15"/>
      <c r="J549" s="15"/>
      <c r="K549" s="15"/>
      <c r="L549" s="15"/>
      <c r="M549" s="136"/>
      <c r="N549" s="15"/>
      <c r="O549" s="15"/>
      <c r="P549" s="15"/>
      <c r="Q549" s="15"/>
      <c r="R549" s="15"/>
      <c r="S549" s="137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37"/>
      <c r="AS549" s="137"/>
      <c r="AT549" s="137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</row>
    <row r="550" spans="2:110" ht="15.75" customHeight="1">
      <c r="B550" s="15"/>
      <c r="C550" s="14"/>
      <c r="D550" s="14"/>
      <c r="E550" s="14"/>
      <c r="F550" s="14"/>
      <c r="G550" s="14"/>
      <c r="H550" s="15"/>
      <c r="I550" s="15"/>
      <c r="J550" s="15"/>
      <c r="K550" s="15"/>
      <c r="L550" s="15"/>
      <c r="M550" s="136"/>
      <c r="N550" s="15"/>
      <c r="O550" s="15"/>
      <c r="P550" s="15"/>
      <c r="Q550" s="15"/>
      <c r="R550" s="15"/>
      <c r="S550" s="137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37"/>
      <c r="AS550" s="137"/>
      <c r="AT550" s="137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</row>
    <row r="551" spans="2:110" ht="15.75" customHeight="1">
      <c r="B551" s="15"/>
      <c r="C551" s="14"/>
      <c r="D551" s="14"/>
      <c r="E551" s="14"/>
      <c r="F551" s="14"/>
      <c r="G551" s="14"/>
      <c r="H551" s="15"/>
      <c r="I551" s="15"/>
      <c r="J551" s="15"/>
      <c r="K551" s="15"/>
      <c r="L551" s="15"/>
      <c r="M551" s="136"/>
      <c r="N551" s="15"/>
      <c r="O551" s="15"/>
      <c r="P551" s="15"/>
      <c r="Q551" s="15"/>
      <c r="R551" s="15"/>
      <c r="S551" s="137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37"/>
      <c r="AS551" s="137"/>
      <c r="AT551" s="137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</row>
    <row r="552" spans="2:110" ht="15.75" customHeight="1">
      <c r="B552" s="15"/>
      <c r="C552" s="14"/>
      <c r="D552" s="14"/>
      <c r="E552" s="14"/>
      <c r="F552" s="14"/>
      <c r="G552" s="14"/>
      <c r="H552" s="15"/>
      <c r="I552" s="15"/>
      <c r="J552" s="15"/>
      <c r="K552" s="15"/>
      <c r="L552" s="15"/>
      <c r="M552" s="136"/>
      <c r="N552" s="15"/>
      <c r="O552" s="15"/>
      <c r="P552" s="15"/>
      <c r="Q552" s="15"/>
      <c r="R552" s="15"/>
      <c r="S552" s="137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37"/>
      <c r="AS552" s="137"/>
      <c r="AT552" s="137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</row>
    <row r="553" spans="2:110" ht="15.75" customHeight="1">
      <c r="B553" s="15"/>
      <c r="C553" s="14"/>
      <c r="D553" s="14"/>
      <c r="E553" s="14"/>
      <c r="F553" s="14"/>
      <c r="G553" s="14"/>
      <c r="H553" s="15"/>
      <c r="I553" s="15"/>
      <c r="J553" s="15"/>
      <c r="K553" s="15"/>
      <c r="L553" s="15"/>
      <c r="M553" s="136"/>
      <c r="N553" s="15"/>
      <c r="O553" s="15"/>
      <c r="P553" s="15"/>
      <c r="Q553" s="15"/>
      <c r="R553" s="15"/>
      <c r="S553" s="137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37"/>
      <c r="AS553" s="137"/>
      <c r="AT553" s="137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</row>
    <row r="554" spans="2:110" ht="15.75" customHeight="1">
      <c r="B554" s="15"/>
      <c r="C554" s="14"/>
      <c r="D554" s="14"/>
      <c r="E554" s="14"/>
      <c r="F554" s="14"/>
      <c r="G554" s="14"/>
      <c r="H554" s="15"/>
      <c r="I554" s="15"/>
      <c r="J554" s="15"/>
      <c r="K554" s="15"/>
      <c r="L554" s="15"/>
      <c r="M554" s="136"/>
      <c r="N554" s="15"/>
      <c r="O554" s="15"/>
      <c r="P554" s="15"/>
      <c r="Q554" s="15"/>
      <c r="R554" s="15"/>
      <c r="S554" s="137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37"/>
      <c r="AS554" s="137"/>
      <c r="AT554" s="137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</row>
    <row r="555" spans="2:110" ht="15.75" customHeight="1">
      <c r="B555" s="15"/>
      <c r="C555" s="14"/>
      <c r="D555" s="14"/>
      <c r="E555" s="14"/>
      <c r="F555" s="14"/>
      <c r="G555" s="14"/>
      <c r="H555" s="15"/>
      <c r="I555" s="15"/>
      <c r="J555" s="15"/>
      <c r="K555" s="15"/>
      <c r="L555" s="15"/>
      <c r="M555" s="136"/>
      <c r="N555" s="15"/>
      <c r="O555" s="15"/>
      <c r="P555" s="15"/>
      <c r="Q555" s="15"/>
      <c r="R555" s="15"/>
      <c r="S555" s="137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37"/>
      <c r="AS555" s="137"/>
      <c r="AT555" s="137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</row>
    <row r="556" spans="2:110" ht="15.75" customHeight="1">
      <c r="B556" s="15"/>
      <c r="C556" s="14"/>
      <c r="D556" s="14"/>
      <c r="E556" s="14"/>
      <c r="F556" s="14"/>
      <c r="G556" s="14"/>
      <c r="H556" s="15"/>
      <c r="I556" s="15"/>
      <c r="J556" s="15"/>
      <c r="K556" s="15"/>
      <c r="L556" s="15"/>
      <c r="M556" s="136"/>
      <c r="N556" s="15"/>
      <c r="O556" s="15"/>
      <c r="P556" s="15"/>
      <c r="Q556" s="15"/>
      <c r="R556" s="15"/>
      <c r="S556" s="137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37"/>
      <c r="AS556" s="137"/>
      <c r="AT556" s="137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</row>
    <row r="557" spans="2:110" ht="15.75" customHeight="1">
      <c r="B557" s="15"/>
      <c r="C557" s="14"/>
      <c r="D557" s="14"/>
      <c r="E557" s="14"/>
      <c r="F557" s="14"/>
      <c r="G557" s="14"/>
      <c r="H557" s="15"/>
      <c r="I557" s="15"/>
      <c r="J557" s="15"/>
      <c r="K557" s="15"/>
      <c r="L557" s="15"/>
      <c r="M557" s="136"/>
      <c r="N557" s="15"/>
      <c r="O557" s="15"/>
      <c r="P557" s="15"/>
      <c r="Q557" s="15"/>
      <c r="R557" s="15"/>
      <c r="S557" s="137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37"/>
      <c r="AS557" s="137"/>
      <c r="AT557" s="137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</row>
    <row r="558" spans="2:110" ht="15.75" customHeight="1">
      <c r="B558" s="15"/>
      <c r="C558" s="14"/>
      <c r="D558" s="14"/>
      <c r="E558" s="14"/>
      <c r="F558" s="14"/>
      <c r="G558" s="14"/>
      <c r="H558" s="15"/>
      <c r="I558" s="15"/>
      <c r="J558" s="15"/>
      <c r="K558" s="15"/>
      <c r="L558" s="15"/>
      <c r="M558" s="136"/>
      <c r="N558" s="15"/>
      <c r="O558" s="15"/>
      <c r="P558" s="15"/>
      <c r="Q558" s="15"/>
      <c r="R558" s="15"/>
      <c r="S558" s="137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37"/>
      <c r="AS558" s="137"/>
      <c r="AT558" s="137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</row>
    <row r="559" spans="2:110" ht="15.75" customHeight="1">
      <c r="B559" s="15"/>
      <c r="C559" s="14"/>
      <c r="D559" s="14"/>
      <c r="E559" s="14"/>
      <c r="F559" s="14"/>
      <c r="G559" s="14"/>
      <c r="H559" s="15"/>
      <c r="I559" s="15"/>
      <c r="J559" s="15"/>
      <c r="K559" s="15"/>
      <c r="L559" s="15"/>
      <c r="M559" s="136"/>
      <c r="N559" s="15"/>
      <c r="O559" s="15"/>
      <c r="P559" s="15"/>
      <c r="Q559" s="15"/>
      <c r="R559" s="15"/>
      <c r="S559" s="137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37"/>
      <c r="AS559" s="137"/>
      <c r="AT559" s="137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</row>
    <row r="560" spans="2:110" ht="15.75" customHeight="1">
      <c r="B560" s="15"/>
      <c r="C560" s="14"/>
      <c r="D560" s="14"/>
      <c r="E560" s="14"/>
      <c r="F560" s="14"/>
      <c r="G560" s="14"/>
      <c r="H560" s="15"/>
      <c r="I560" s="15"/>
      <c r="J560" s="15"/>
      <c r="K560" s="15"/>
      <c r="L560" s="15"/>
      <c r="M560" s="136"/>
      <c r="N560" s="15"/>
      <c r="O560" s="15"/>
      <c r="P560" s="15"/>
      <c r="Q560" s="15"/>
      <c r="R560" s="15"/>
      <c r="S560" s="137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37"/>
      <c r="AS560" s="137"/>
      <c r="AT560" s="137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</row>
    <row r="561" spans="2:110" ht="15.75" customHeight="1">
      <c r="B561" s="15"/>
      <c r="C561" s="14"/>
      <c r="D561" s="14"/>
      <c r="E561" s="14"/>
      <c r="F561" s="14"/>
      <c r="G561" s="14"/>
      <c r="H561" s="15"/>
      <c r="I561" s="15"/>
      <c r="J561" s="15"/>
      <c r="K561" s="15"/>
      <c r="L561" s="15"/>
      <c r="M561" s="136"/>
      <c r="N561" s="15"/>
      <c r="O561" s="15"/>
      <c r="P561" s="15"/>
      <c r="Q561" s="15"/>
      <c r="R561" s="15"/>
      <c r="S561" s="137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37"/>
      <c r="AS561" s="137"/>
      <c r="AT561" s="137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</row>
    <row r="562" spans="2:110" ht="15.75" customHeight="1">
      <c r="B562" s="15"/>
      <c r="C562" s="14"/>
      <c r="D562" s="14"/>
      <c r="E562" s="14"/>
      <c r="F562" s="14"/>
      <c r="G562" s="14"/>
      <c r="H562" s="15"/>
      <c r="I562" s="15"/>
      <c r="J562" s="15"/>
      <c r="K562" s="15"/>
      <c r="L562" s="15"/>
      <c r="M562" s="136"/>
      <c r="N562" s="15"/>
      <c r="O562" s="15"/>
      <c r="P562" s="15"/>
      <c r="Q562" s="15"/>
      <c r="R562" s="15"/>
      <c r="S562" s="137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37"/>
      <c r="AS562" s="137"/>
      <c r="AT562" s="137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</row>
    <row r="563" spans="2:110" ht="15.75" customHeight="1">
      <c r="B563" s="15"/>
      <c r="C563" s="14"/>
      <c r="D563" s="14"/>
      <c r="E563" s="14"/>
      <c r="F563" s="14"/>
      <c r="G563" s="14"/>
      <c r="H563" s="15"/>
      <c r="I563" s="15"/>
      <c r="J563" s="15"/>
      <c r="K563" s="15"/>
      <c r="L563" s="15"/>
      <c r="M563" s="136"/>
      <c r="N563" s="15"/>
      <c r="O563" s="15"/>
      <c r="P563" s="15"/>
      <c r="Q563" s="15"/>
      <c r="R563" s="15"/>
      <c r="S563" s="137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37"/>
      <c r="AS563" s="137"/>
      <c r="AT563" s="137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</row>
    <row r="564" spans="2:110" ht="15.75" customHeight="1">
      <c r="B564" s="15"/>
      <c r="C564" s="14"/>
      <c r="D564" s="14"/>
      <c r="E564" s="14"/>
      <c r="F564" s="14"/>
      <c r="G564" s="14"/>
      <c r="H564" s="15"/>
      <c r="I564" s="15"/>
      <c r="J564" s="15"/>
      <c r="K564" s="15"/>
      <c r="L564" s="15"/>
      <c r="M564" s="136"/>
      <c r="N564" s="15"/>
      <c r="O564" s="15"/>
      <c r="P564" s="15"/>
      <c r="Q564" s="15"/>
      <c r="R564" s="15"/>
      <c r="S564" s="137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37"/>
      <c r="AS564" s="137"/>
      <c r="AT564" s="137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</row>
    <row r="565" spans="2:110" ht="15.75" customHeight="1">
      <c r="B565" s="15"/>
      <c r="C565" s="14"/>
      <c r="D565" s="14"/>
      <c r="E565" s="14"/>
      <c r="F565" s="14"/>
      <c r="G565" s="14"/>
      <c r="H565" s="15"/>
      <c r="I565" s="15"/>
      <c r="J565" s="15"/>
      <c r="K565" s="15"/>
      <c r="L565" s="15"/>
      <c r="M565" s="136"/>
      <c r="N565" s="15"/>
      <c r="O565" s="15"/>
      <c r="P565" s="15"/>
      <c r="Q565" s="15"/>
      <c r="R565" s="15"/>
      <c r="S565" s="137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37"/>
      <c r="AS565" s="137"/>
      <c r="AT565" s="137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</row>
    <row r="566" spans="2:110" ht="15.75" customHeight="1">
      <c r="B566" s="15"/>
      <c r="C566" s="14"/>
      <c r="D566" s="14"/>
      <c r="E566" s="14"/>
      <c r="F566" s="14"/>
      <c r="G566" s="14"/>
      <c r="H566" s="15"/>
      <c r="I566" s="15"/>
      <c r="J566" s="15"/>
      <c r="K566" s="15"/>
      <c r="L566" s="15"/>
      <c r="M566" s="136"/>
      <c r="N566" s="15"/>
      <c r="O566" s="15"/>
      <c r="P566" s="15"/>
      <c r="Q566" s="15"/>
      <c r="R566" s="15"/>
      <c r="S566" s="137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37"/>
      <c r="AS566" s="137"/>
      <c r="AT566" s="137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</row>
    <row r="567" spans="2:110" ht="15.75" customHeight="1">
      <c r="B567" s="15"/>
      <c r="C567" s="14"/>
      <c r="D567" s="14"/>
      <c r="E567" s="14"/>
      <c r="F567" s="14"/>
      <c r="G567" s="14"/>
      <c r="H567" s="15"/>
      <c r="I567" s="15"/>
      <c r="J567" s="15"/>
      <c r="K567" s="15"/>
      <c r="L567" s="15"/>
      <c r="M567" s="136"/>
      <c r="N567" s="15"/>
      <c r="O567" s="15"/>
      <c r="P567" s="15"/>
      <c r="Q567" s="15"/>
      <c r="R567" s="15"/>
      <c r="S567" s="137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37"/>
      <c r="AS567" s="137"/>
      <c r="AT567" s="137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</row>
    <row r="568" spans="2:110" ht="15.75" customHeight="1">
      <c r="B568" s="15"/>
      <c r="C568" s="14"/>
      <c r="D568" s="14"/>
      <c r="E568" s="14"/>
      <c r="F568" s="14"/>
      <c r="G568" s="14"/>
      <c r="H568" s="15"/>
      <c r="I568" s="15"/>
      <c r="J568" s="15"/>
      <c r="K568" s="15"/>
      <c r="L568" s="15"/>
      <c r="M568" s="136"/>
      <c r="N568" s="15"/>
      <c r="O568" s="15"/>
      <c r="P568" s="15"/>
      <c r="Q568" s="15"/>
      <c r="R568" s="15"/>
      <c r="S568" s="137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37"/>
      <c r="AS568" s="137"/>
      <c r="AT568" s="137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</row>
    <row r="569" spans="2:110" ht="15.75" customHeight="1">
      <c r="B569" s="15"/>
      <c r="C569" s="14"/>
      <c r="D569" s="14"/>
      <c r="E569" s="14"/>
      <c r="F569" s="14"/>
      <c r="G569" s="14"/>
      <c r="H569" s="15"/>
      <c r="I569" s="15"/>
      <c r="J569" s="15"/>
      <c r="K569" s="15"/>
      <c r="L569" s="15"/>
      <c r="M569" s="136"/>
      <c r="N569" s="15"/>
      <c r="O569" s="15"/>
      <c r="P569" s="15"/>
      <c r="Q569" s="15"/>
      <c r="R569" s="15"/>
      <c r="S569" s="137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37"/>
      <c r="AS569" s="137"/>
      <c r="AT569" s="137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</row>
    <row r="570" spans="2:110" ht="15.75" customHeight="1">
      <c r="B570" s="15"/>
      <c r="C570" s="14"/>
      <c r="D570" s="14"/>
      <c r="E570" s="14"/>
      <c r="F570" s="14"/>
      <c r="G570" s="14"/>
      <c r="H570" s="15"/>
      <c r="I570" s="15"/>
      <c r="J570" s="15"/>
      <c r="K570" s="15"/>
      <c r="L570" s="15"/>
      <c r="M570" s="136"/>
      <c r="N570" s="15"/>
      <c r="O570" s="15"/>
      <c r="P570" s="15"/>
      <c r="Q570" s="15"/>
      <c r="R570" s="15"/>
      <c r="S570" s="137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37"/>
      <c r="AS570" s="137"/>
      <c r="AT570" s="137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</row>
    <row r="571" spans="2:110" ht="15.75" customHeight="1">
      <c r="B571" s="15"/>
      <c r="C571" s="14"/>
      <c r="D571" s="14"/>
      <c r="E571" s="14"/>
      <c r="F571" s="14"/>
      <c r="G571" s="14"/>
      <c r="H571" s="15"/>
      <c r="I571" s="15"/>
      <c r="J571" s="15"/>
      <c r="K571" s="15"/>
      <c r="L571" s="15"/>
      <c r="M571" s="136"/>
      <c r="N571" s="15"/>
      <c r="O571" s="15"/>
      <c r="P571" s="15"/>
      <c r="Q571" s="15"/>
      <c r="R571" s="15"/>
      <c r="S571" s="137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37"/>
      <c r="AS571" s="137"/>
      <c r="AT571" s="137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</row>
    <row r="572" spans="2:110" ht="15.75" customHeight="1">
      <c r="B572" s="15"/>
      <c r="C572" s="14"/>
      <c r="D572" s="14"/>
      <c r="E572" s="14"/>
      <c r="F572" s="14"/>
      <c r="G572" s="14"/>
      <c r="H572" s="15"/>
      <c r="I572" s="15"/>
      <c r="J572" s="15"/>
      <c r="K572" s="15"/>
      <c r="L572" s="15"/>
      <c r="M572" s="136"/>
      <c r="N572" s="15"/>
      <c r="O572" s="15"/>
      <c r="P572" s="15"/>
      <c r="Q572" s="15"/>
      <c r="R572" s="15"/>
      <c r="S572" s="137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37"/>
      <c r="AS572" s="137"/>
      <c r="AT572" s="137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</row>
    <row r="573" spans="2:110" ht="15.75" customHeight="1">
      <c r="B573" s="15"/>
      <c r="C573" s="14"/>
      <c r="D573" s="14"/>
      <c r="E573" s="14"/>
      <c r="F573" s="14"/>
      <c r="G573" s="14"/>
      <c r="H573" s="15"/>
      <c r="I573" s="15"/>
      <c r="J573" s="15"/>
      <c r="K573" s="15"/>
      <c r="L573" s="15"/>
      <c r="M573" s="136"/>
      <c r="N573" s="15"/>
      <c r="O573" s="15"/>
      <c r="P573" s="15"/>
      <c r="Q573" s="15"/>
      <c r="R573" s="15"/>
      <c r="S573" s="137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37"/>
      <c r="AS573" s="137"/>
      <c r="AT573" s="137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</row>
    <row r="574" spans="2:110" ht="15.75" customHeight="1">
      <c r="B574" s="15"/>
      <c r="C574" s="14"/>
      <c r="D574" s="14"/>
      <c r="E574" s="14"/>
      <c r="F574" s="14"/>
      <c r="G574" s="14"/>
      <c r="H574" s="15"/>
      <c r="I574" s="15"/>
      <c r="J574" s="15"/>
      <c r="K574" s="15"/>
      <c r="L574" s="15"/>
      <c r="M574" s="136"/>
      <c r="N574" s="15"/>
      <c r="O574" s="15"/>
      <c r="P574" s="15"/>
      <c r="Q574" s="15"/>
      <c r="R574" s="15"/>
      <c r="S574" s="137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37"/>
      <c r="AS574" s="137"/>
      <c r="AT574" s="137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</row>
    <row r="575" spans="2:110" ht="15.75" customHeight="1">
      <c r="B575" s="15"/>
      <c r="C575" s="14"/>
      <c r="D575" s="14"/>
      <c r="E575" s="14"/>
      <c r="F575" s="14"/>
      <c r="G575" s="14"/>
      <c r="H575" s="15"/>
      <c r="I575" s="15"/>
      <c r="J575" s="15"/>
      <c r="K575" s="15"/>
      <c r="L575" s="15"/>
      <c r="M575" s="136"/>
      <c r="N575" s="15"/>
      <c r="O575" s="15"/>
      <c r="P575" s="15"/>
      <c r="Q575" s="15"/>
      <c r="R575" s="15"/>
      <c r="S575" s="137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37"/>
      <c r="AS575" s="137"/>
      <c r="AT575" s="137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</row>
    <row r="576" spans="2:110" ht="15.75" customHeight="1">
      <c r="B576" s="15"/>
      <c r="C576" s="14"/>
      <c r="D576" s="14"/>
      <c r="E576" s="14"/>
      <c r="F576" s="14"/>
      <c r="G576" s="14"/>
      <c r="H576" s="15"/>
      <c r="I576" s="15"/>
      <c r="J576" s="15"/>
      <c r="K576" s="15"/>
      <c r="L576" s="15"/>
      <c r="M576" s="136"/>
      <c r="N576" s="15"/>
      <c r="O576" s="15"/>
      <c r="P576" s="15"/>
      <c r="Q576" s="15"/>
      <c r="R576" s="15"/>
      <c r="S576" s="137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37"/>
      <c r="AS576" s="137"/>
      <c r="AT576" s="137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</row>
    <row r="577" spans="2:110" ht="15.75" customHeight="1">
      <c r="B577" s="15"/>
      <c r="C577" s="14"/>
      <c r="D577" s="14"/>
      <c r="E577" s="14"/>
      <c r="F577" s="14"/>
      <c r="G577" s="14"/>
      <c r="H577" s="15"/>
      <c r="I577" s="15"/>
      <c r="J577" s="15"/>
      <c r="K577" s="15"/>
      <c r="L577" s="15"/>
      <c r="M577" s="136"/>
      <c r="N577" s="15"/>
      <c r="O577" s="15"/>
      <c r="P577" s="15"/>
      <c r="Q577" s="15"/>
      <c r="R577" s="15"/>
      <c r="S577" s="137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37"/>
      <c r="AS577" s="137"/>
      <c r="AT577" s="137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</row>
    <row r="578" spans="2:110" ht="15.75" customHeight="1">
      <c r="B578" s="15"/>
      <c r="C578" s="14"/>
      <c r="D578" s="14"/>
      <c r="E578" s="14"/>
      <c r="F578" s="14"/>
      <c r="G578" s="14"/>
      <c r="H578" s="15"/>
      <c r="I578" s="15"/>
      <c r="J578" s="15"/>
      <c r="K578" s="15"/>
      <c r="L578" s="15"/>
      <c r="M578" s="136"/>
      <c r="N578" s="15"/>
      <c r="O578" s="15"/>
      <c r="P578" s="15"/>
      <c r="Q578" s="15"/>
      <c r="R578" s="15"/>
      <c r="S578" s="137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37"/>
      <c r="AS578" s="137"/>
      <c r="AT578" s="137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</row>
    <row r="579" spans="2:110" ht="15.75" customHeight="1">
      <c r="B579" s="15"/>
      <c r="C579" s="14"/>
      <c r="D579" s="14"/>
      <c r="E579" s="14"/>
      <c r="F579" s="14"/>
      <c r="G579" s="14"/>
      <c r="H579" s="15"/>
      <c r="I579" s="15"/>
      <c r="J579" s="15"/>
      <c r="K579" s="15"/>
      <c r="L579" s="15"/>
      <c r="M579" s="136"/>
      <c r="N579" s="15"/>
      <c r="O579" s="15"/>
      <c r="P579" s="15"/>
      <c r="Q579" s="15"/>
      <c r="R579" s="15"/>
      <c r="S579" s="137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37"/>
      <c r="AS579" s="137"/>
      <c r="AT579" s="137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</row>
    <row r="580" spans="2:110" ht="15.75" customHeight="1">
      <c r="B580" s="15"/>
      <c r="C580" s="14"/>
      <c r="D580" s="14"/>
      <c r="E580" s="14"/>
      <c r="F580" s="14"/>
      <c r="G580" s="14"/>
      <c r="H580" s="15"/>
      <c r="I580" s="15"/>
      <c r="J580" s="15"/>
      <c r="K580" s="15"/>
      <c r="L580" s="15"/>
      <c r="M580" s="136"/>
      <c r="N580" s="15"/>
      <c r="O580" s="15"/>
      <c r="P580" s="15"/>
      <c r="Q580" s="15"/>
      <c r="R580" s="15"/>
      <c r="S580" s="137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37"/>
      <c r="AS580" s="137"/>
      <c r="AT580" s="137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</row>
    <row r="581" spans="2:110" ht="15.75" customHeight="1">
      <c r="B581" s="15"/>
      <c r="C581" s="14"/>
      <c r="D581" s="14"/>
      <c r="E581" s="14"/>
      <c r="F581" s="14"/>
      <c r="G581" s="14"/>
      <c r="H581" s="15"/>
      <c r="I581" s="15"/>
      <c r="J581" s="15"/>
      <c r="K581" s="15"/>
      <c r="L581" s="15"/>
      <c r="M581" s="136"/>
      <c r="N581" s="15"/>
      <c r="O581" s="15"/>
      <c r="P581" s="15"/>
      <c r="Q581" s="15"/>
      <c r="R581" s="15"/>
      <c r="S581" s="137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37"/>
      <c r="AS581" s="137"/>
      <c r="AT581" s="137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</row>
    <row r="582" spans="2:110" ht="15.75" customHeight="1">
      <c r="B582" s="15"/>
      <c r="C582" s="14"/>
      <c r="D582" s="14"/>
      <c r="E582" s="14"/>
      <c r="F582" s="14"/>
      <c r="G582" s="14"/>
      <c r="H582" s="15"/>
      <c r="I582" s="15"/>
      <c r="J582" s="15"/>
      <c r="K582" s="15"/>
      <c r="L582" s="15"/>
      <c r="M582" s="136"/>
      <c r="N582" s="15"/>
      <c r="O582" s="15"/>
      <c r="P582" s="15"/>
      <c r="Q582" s="15"/>
      <c r="R582" s="15"/>
      <c r="S582" s="137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37"/>
      <c r="AS582" s="137"/>
      <c r="AT582" s="137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</row>
    <row r="583" spans="2:110" ht="15.75" customHeight="1">
      <c r="B583" s="15"/>
      <c r="C583" s="14"/>
      <c r="D583" s="14"/>
      <c r="E583" s="14"/>
      <c r="F583" s="14"/>
      <c r="G583" s="14"/>
      <c r="H583" s="15"/>
      <c r="I583" s="15"/>
      <c r="J583" s="15"/>
      <c r="K583" s="15"/>
      <c r="L583" s="15"/>
      <c r="M583" s="136"/>
      <c r="N583" s="15"/>
      <c r="O583" s="15"/>
      <c r="P583" s="15"/>
      <c r="Q583" s="15"/>
      <c r="R583" s="15"/>
      <c r="S583" s="137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37"/>
      <c r="AS583" s="137"/>
      <c r="AT583" s="137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</row>
    <row r="584" spans="2:110" ht="15.75" customHeight="1">
      <c r="B584" s="15"/>
      <c r="C584" s="14"/>
      <c r="D584" s="14"/>
      <c r="E584" s="14"/>
      <c r="F584" s="14"/>
      <c r="G584" s="14"/>
      <c r="H584" s="15"/>
      <c r="I584" s="15"/>
      <c r="J584" s="15"/>
      <c r="K584" s="15"/>
      <c r="L584" s="15"/>
      <c r="M584" s="136"/>
      <c r="N584" s="15"/>
      <c r="O584" s="15"/>
      <c r="P584" s="15"/>
      <c r="Q584" s="15"/>
      <c r="R584" s="15"/>
      <c r="S584" s="137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37"/>
      <c r="AS584" s="137"/>
      <c r="AT584" s="137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</row>
    <row r="585" spans="2:110" ht="15.75" customHeight="1">
      <c r="B585" s="15"/>
      <c r="C585" s="14"/>
      <c r="D585" s="14"/>
      <c r="E585" s="14"/>
      <c r="F585" s="14"/>
      <c r="G585" s="14"/>
      <c r="H585" s="15"/>
      <c r="I585" s="15"/>
      <c r="J585" s="15"/>
      <c r="K585" s="15"/>
      <c r="L585" s="15"/>
      <c r="M585" s="136"/>
      <c r="N585" s="15"/>
      <c r="O585" s="15"/>
      <c r="P585" s="15"/>
      <c r="Q585" s="15"/>
      <c r="R585" s="15"/>
      <c r="S585" s="137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37"/>
      <c r="AS585" s="137"/>
      <c r="AT585" s="137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</row>
    <row r="586" spans="2:110" ht="15.75" customHeight="1">
      <c r="B586" s="15"/>
      <c r="C586" s="14"/>
      <c r="D586" s="14"/>
      <c r="E586" s="14"/>
      <c r="F586" s="14"/>
      <c r="G586" s="14"/>
      <c r="H586" s="15"/>
      <c r="I586" s="15"/>
      <c r="J586" s="15"/>
      <c r="K586" s="15"/>
      <c r="L586" s="15"/>
      <c r="M586" s="136"/>
      <c r="N586" s="15"/>
      <c r="O586" s="15"/>
      <c r="P586" s="15"/>
      <c r="Q586" s="15"/>
      <c r="R586" s="15"/>
      <c r="S586" s="137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37"/>
      <c r="AS586" s="137"/>
      <c r="AT586" s="137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</row>
    <row r="587" spans="2:110" ht="15.75" customHeight="1">
      <c r="B587" s="15"/>
      <c r="C587" s="14"/>
      <c r="D587" s="14"/>
      <c r="E587" s="14"/>
      <c r="F587" s="14"/>
      <c r="G587" s="14"/>
      <c r="H587" s="15"/>
      <c r="I587" s="15"/>
      <c r="J587" s="15"/>
      <c r="K587" s="15"/>
      <c r="L587" s="15"/>
      <c r="M587" s="136"/>
      <c r="N587" s="15"/>
      <c r="O587" s="15"/>
      <c r="P587" s="15"/>
      <c r="Q587" s="15"/>
      <c r="R587" s="15"/>
      <c r="S587" s="137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37"/>
      <c r="AS587" s="137"/>
      <c r="AT587" s="137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</row>
    <row r="588" spans="2:110" ht="15.75" customHeight="1">
      <c r="B588" s="15"/>
      <c r="C588" s="14"/>
      <c r="D588" s="14"/>
      <c r="E588" s="14"/>
      <c r="F588" s="14"/>
      <c r="G588" s="14"/>
      <c r="H588" s="15"/>
      <c r="I588" s="15"/>
      <c r="J588" s="15"/>
      <c r="K588" s="15"/>
      <c r="L588" s="15"/>
      <c r="M588" s="136"/>
      <c r="N588" s="15"/>
      <c r="O588" s="15"/>
      <c r="P588" s="15"/>
      <c r="Q588" s="15"/>
      <c r="R588" s="15"/>
      <c r="S588" s="137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37"/>
      <c r="AS588" s="137"/>
      <c r="AT588" s="137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</row>
    <row r="589" spans="2:110" ht="15.75" customHeight="1">
      <c r="B589" s="15"/>
      <c r="C589" s="14"/>
      <c r="D589" s="14"/>
      <c r="E589" s="14"/>
      <c r="F589" s="14"/>
      <c r="G589" s="14"/>
      <c r="H589" s="15"/>
      <c r="I589" s="15"/>
      <c r="J589" s="15"/>
      <c r="K589" s="15"/>
      <c r="L589" s="15"/>
      <c r="M589" s="136"/>
      <c r="N589" s="15"/>
      <c r="O589" s="15"/>
      <c r="P589" s="15"/>
      <c r="Q589" s="15"/>
      <c r="R589" s="15"/>
      <c r="S589" s="137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37"/>
      <c r="AS589" s="137"/>
      <c r="AT589" s="137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</row>
    <row r="590" spans="2:110" ht="15.75" customHeight="1">
      <c r="B590" s="15"/>
      <c r="C590" s="14"/>
      <c r="D590" s="14"/>
      <c r="E590" s="14"/>
      <c r="F590" s="14"/>
      <c r="G590" s="14"/>
      <c r="H590" s="15"/>
      <c r="I590" s="15"/>
      <c r="J590" s="15"/>
      <c r="K590" s="15"/>
      <c r="L590" s="15"/>
      <c r="M590" s="136"/>
      <c r="N590" s="15"/>
      <c r="O590" s="15"/>
      <c r="P590" s="15"/>
      <c r="Q590" s="15"/>
      <c r="R590" s="15"/>
      <c r="S590" s="137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37"/>
      <c r="AS590" s="137"/>
      <c r="AT590" s="137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</row>
    <row r="591" spans="2:110" ht="15.75" customHeight="1">
      <c r="B591" s="15"/>
      <c r="C591" s="14"/>
      <c r="D591" s="14"/>
      <c r="E591" s="14"/>
      <c r="F591" s="14"/>
      <c r="G591" s="14"/>
      <c r="H591" s="15"/>
      <c r="I591" s="15"/>
      <c r="J591" s="15"/>
      <c r="K591" s="15"/>
      <c r="L591" s="15"/>
      <c r="M591" s="136"/>
      <c r="N591" s="15"/>
      <c r="O591" s="15"/>
      <c r="P591" s="15"/>
      <c r="Q591" s="15"/>
      <c r="R591" s="15"/>
      <c r="S591" s="137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37"/>
      <c r="AS591" s="137"/>
      <c r="AT591" s="137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</row>
    <row r="592" spans="2:110" ht="15.75" customHeight="1">
      <c r="B592" s="15"/>
      <c r="C592" s="14"/>
      <c r="D592" s="14"/>
      <c r="E592" s="14"/>
      <c r="F592" s="14"/>
      <c r="G592" s="14"/>
      <c r="H592" s="15"/>
      <c r="I592" s="15"/>
      <c r="J592" s="15"/>
      <c r="K592" s="15"/>
      <c r="L592" s="15"/>
      <c r="M592" s="136"/>
      <c r="N592" s="15"/>
      <c r="O592" s="15"/>
      <c r="P592" s="15"/>
      <c r="Q592" s="15"/>
      <c r="R592" s="15"/>
      <c r="S592" s="137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37"/>
      <c r="AS592" s="137"/>
      <c r="AT592" s="137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</row>
    <row r="593" spans="2:110" ht="15.75" customHeight="1">
      <c r="B593" s="15"/>
      <c r="C593" s="14"/>
      <c r="D593" s="14"/>
      <c r="E593" s="14"/>
      <c r="F593" s="14"/>
      <c r="G593" s="14"/>
      <c r="H593" s="15"/>
      <c r="I593" s="15"/>
      <c r="J593" s="15"/>
      <c r="K593" s="15"/>
      <c r="L593" s="15"/>
      <c r="M593" s="136"/>
      <c r="N593" s="15"/>
      <c r="O593" s="15"/>
      <c r="P593" s="15"/>
      <c r="Q593" s="15"/>
      <c r="R593" s="15"/>
      <c r="S593" s="137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37"/>
      <c r="AS593" s="137"/>
      <c r="AT593" s="137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</row>
    <row r="594" spans="2:110" ht="15.75" customHeight="1">
      <c r="B594" s="15"/>
      <c r="C594" s="14"/>
      <c r="D594" s="14"/>
      <c r="E594" s="14"/>
      <c r="F594" s="14"/>
      <c r="G594" s="14"/>
      <c r="H594" s="15"/>
      <c r="I594" s="15"/>
      <c r="J594" s="15"/>
      <c r="K594" s="15"/>
      <c r="L594" s="15"/>
      <c r="M594" s="136"/>
      <c r="N594" s="15"/>
      <c r="O594" s="15"/>
      <c r="P594" s="15"/>
      <c r="Q594" s="15"/>
      <c r="R594" s="15"/>
      <c r="S594" s="137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37"/>
      <c r="AS594" s="137"/>
      <c r="AT594" s="137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</row>
    <row r="595" spans="2:110" ht="15.75" customHeight="1">
      <c r="B595" s="15"/>
      <c r="C595" s="14"/>
      <c r="D595" s="14"/>
      <c r="E595" s="14"/>
      <c r="F595" s="14"/>
      <c r="G595" s="14"/>
      <c r="H595" s="15"/>
      <c r="I595" s="15"/>
      <c r="J595" s="15"/>
      <c r="K595" s="15"/>
      <c r="L595" s="15"/>
      <c r="M595" s="136"/>
      <c r="N595" s="15"/>
      <c r="O595" s="15"/>
      <c r="P595" s="15"/>
      <c r="Q595" s="15"/>
      <c r="R595" s="15"/>
      <c r="S595" s="137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37"/>
      <c r="AS595" s="137"/>
      <c r="AT595" s="137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</row>
    <row r="596" spans="2:110" ht="15.75" customHeight="1">
      <c r="B596" s="15"/>
      <c r="C596" s="14"/>
      <c r="D596" s="14"/>
      <c r="E596" s="14"/>
      <c r="F596" s="14"/>
      <c r="G596" s="14"/>
      <c r="H596" s="15"/>
      <c r="I596" s="15"/>
      <c r="J596" s="15"/>
      <c r="K596" s="15"/>
      <c r="L596" s="15"/>
      <c r="M596" s="136"/>
      <c r="N596" s="15"/>
      <c r="O596" s="15"/>
      <c r="P596" s="15"/>
      <c r="Q596" s="15"/>
      <c r="R596" s="15"/>
      <c r="S596" s="137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37"/>
      <c r="AS596" s="137"/>
      <c r="AT596" s="137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</row>
    <row r="597" spans="2:110" ht="15.75" customHeight="1">
      <c r="B597" s="15"/>
      <c r="C597" s="14"/>
      <c r="D597" s="14"/>
      <c r="E597" s="14"/>
      <c r="F597" s="14"/>
      <c r="G597" s="14"/>
      <c r="H597" s="15"/>
      <c r="I597" s="15"/>
      <c r="J597" s="15"/>
      <c r="K597" s="15"/>
      <c r="L597" s="15"/>
      <c r="M597" s="136"/>
      <c r="N597" s="15"/>
      <c r="O597" s="15"/>
      <c r="P597" s="15"/>
      <c r="Q597" s="15"/>
      <c r="R597" s="15"/>
      <c r="S597" s="137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37"/>
      <c r="AS597" s="137"/>
      <c r="AT597" s="137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</row>
    <row r="598" spans="2:110" ht="15.75" customHeight="1">
      <c r="B598" s="15"/>
      <c r="C598" s="14"/>
      <c r="D598" s="14"/>
      <c r="E598" s="14"/>
      <c r="F598" s="14"/>
      <c r="G598" s="14"/>
      <c r="H598" s="15"/>
      <c r="I598" s="15"/>
      <c r="J598" s="15"/>
      <c r="K598" s="15"/>
      <c r="L598" s="15"/>
      <c r="M598" s="136"/>
      <c r="N598" s="15"/>
      <c r="O598" s="15"/>
      <c r="P598" s="15"/>
      <c r="Q598" s="15"/>
      <c r="R598" s="15"/>
      <c r="S598" s="137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37"/>
      <c r="AS598" s="137"/>
      <c r="AT598" s="137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</row>
    <row r="599" spans="2:110" ht="15.75" customHeight="1">
      <c r="B599" s="15"/>
      <c r="C599" s="14"/>
      <c r="D599" s="14"/>
      <c r="E599" s="14"/>
      <c r="F599" s="14"/>
      <c r="G599" s="14"/>
      <c r="H599" s="15"/>
      <c r="I599" s="15"/>
      <c r="J599" s="15"/>
      <c r="K599" s="15"/>
      <c r="L599" s="15"/>
      <c r="M599" s="136"/>
      <c r="N599" s="15"/>
      <c r="O599" s="15"/>
      <c r="P599" s="15"/>
      <c r="Q599" s="15"/>
      <c r="R599" s="15"/>
      <c r="S599" s="137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37"/>
      <c r="AS599" s="137"/>
      <c r="AT599" s="137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</row>
    <row r="600" spans="2:110" ht="15.75" customHeight="1">
      <c r="B600" s="15"/>
      <c r="C600" s="14"/>
      <c r="D600" s="14"/>
      <c r="E600" s="14"/>
      <c r="F600" s="14"/>
      <c r="G600" s="14"/>
      <c r="H600" s="15"/>
      <c r="I600" s="15"/>
      <c r="J600" s="15"/>
      <c r="K600" s="15"/>
      <c r="L600" s="15"/>
      <c r="M600" s="136"/>
      <c r="N600" s="15"/>
      <c r="O600" s="15"/>
      <c r="P600" s="15"/>
      <c r="Q600" s="15"/>
      <c r="R600" s="15"/>
      <c r="S600" s="137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37"/>
      <c r="AS600" s="137"/>
      <c r="AT600" s="137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</row>
    <row r="601" spans="2:110" ht="15.75" customHeight="1">
      <c r="B601" s="15"/>
      <c r="C601" s="14"/>
      <c r="D601" s="14"/>
      <c r="E601" s="14"/>
      <c r="F601" s="14"/>
      <c r="G601" s="14"/>
      <c r="H601" s="15"/>
      <c r="I601" s="15"/>
      <c r="J601" s="15"/>
      <c r="K601" s="15"/>
      <c r="L601" s="15"/>
      <c r="M601" s="136"/>
      <c r="N601" s="15"/>
      <c r="O601" s="15"/>
      <c r="P601" s="15"/>
      <c r="Q601" s="15"/>
      <c r="R601" s="15"/>
      <c r="S601" s="137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37"/>
      <c r="AS601" s="137"/>
      <c r="AT601" s="137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</row>
    <row r="602" spans="2:110" ht="15.75" customHeight="1">
      <c r="B602" s="15"/>
      <c r="C602" s="14"/>
      <c r="D602" s="14"/>
      <c r="E602" s="14"/>
      <c r="F602" s="14"/>
      <c r="G602" s="14"/>
      <c r="H602" s="15"/>
      <c r="I602" s="15"/>
      <c r="J602" s="15"/>
      <c r="K602" s="15"/>
      <c r="L602" s="15"/>
      <c r="M602" s="136"/>
      <c r="N602" s="15"/>
      <c r="O602" s="15"/>
      <c r="P602" s="15"/>
      <c r="Q602" s="15"/>
      <c r="R602" s="15"/>
      <c r="S602" s="137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37"/>
      <c r="AS602" s="137"/>
      <c r="AT602" s="137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</row>
    <row r="603" spans="2:110" ht="15.75" customHeight="1">
      <c r="B603" s="15"/>
      <c r="C603" s="14"/>
      <c r="D603" s="14"/>
      <c r="E603" s="14"/>
      <c r="F603" s="14"/>
      <c r="G603" s="14"/>
      <c r="H603" s="15"/>
      <c r="I603" s="15"/>
      <c r="J603" s="15"/>
      <c r="K603" s="15"/>
      <c r="L603" s="15"/>
      <c r="M603" s="136"/>
      <c r="N603" s="15"/>
      <c r="O603" s="15"/>
      <c r="P603" s="15"/>
      <c r="Q603" s="15"/>
      <c r="R603" s="15"/>
      <c r="S603" s="137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37"/>
      <c r="AS603" s="137"/>
      <c r="AT603" s="137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</row>
    <row r="604" spans="2:110" ht="15.75" customHeight="1">
      <c r="B604" s="15"/>
      <c r="C604" s="14"/>
      <c r="D604" s="14"/>
      <c r="E604" s="14"/>
      <c r="F604" s="14"/>
      <c r="G604" s="14"/>
      <c r="H604" s="15"/>
      <c r="I604" s="15"/>
      <c r="J604" s="15"/>
      <c r="K604" s="15"/>
      <c r="L604" s="15"/>
      <c r="M604" s="136"/>
      <c r="N604" s="15"/>
      <c r="O604" s="15"/>
      <c r="P604" s="15"/>
      <c r="Q604" s="15"/>
      <c r="R604" s="15"/>
      <c r="S604" s="137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37"/>
      <c r="AS604" s="137"/>
      <c r="AT604" s="137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</row>
    <row r="605" spans="2:110" ht="15.75" customHeight="1">
      <c r="B605" s="15"/>
      <c r="C605" s="14"/>
      <c r="D605" s="14"/>
      <c r="E605" s="14"/>
      <c r="F605" s="14"/>
      <c r="G605" s="14"/>
      <c r="H605" s="15"/>
      <c r="I605" s="15"/>
      <c r="J605" s="15"/>
      <c r="K605" s="15"/>
      <c r="L605" s="15"/>
      <c r="M605" s="136"/>
      <c r="N605" s="15"/>
      <c r="O605" s="15"/>
      <c r="P605" s="15"/>
      <c r="Q605" s="15"/>
      <c r="R605" s="15"/>
      <c r="S605" s="137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37"/>
      <c r="AS605" s="137"/>
      <c r="AT605" s="137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</row>
    <row r="606" spans="2:110" ht="15.75" customHeight="1">
      <c r="B606" s="15"/>
      <c r="C606" s="14"/>
      <c r="D606" s="14"/>
      <c r="E606" s="14"/>
      <c r="F606" s="14"/>
      <c r="G606" s="14"/>
      <c r="H606" s="15"/>
      <c r="I606" s="15"/>
      <c r="J606" s="15"/>
      <c r="K606" s="15"/>
      <c r="L606" s="15"/>
      <c r="M606" s="136"/>
      <c r="N606" s="15"/>
      <c r="O606" s="15"/>
      <c r="P606" s="15"/>
      <c r="Q606" s="15"/>
      <c r="R606" s="15"/>
      <c r="S606" s="137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37"/>
      <c r="AS606" s="137"/>
      <c r="AT606" s="137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</row>
    <row r="607" spans="2:110" ht="15.75" customHeight="1">
      <c r="B607" s="15"/>
      <c r="C607" s="14"/>
      <c r="D607" s="14"/>
      <c r="E607" s="14"/>
      <c r="F607" s="14"/>
      <c r="G607" s="14"/>
      <c r="H607" s="15"/>
      <c r="I607" s="15"/>
      <c r="J607" s="15"/>
      <c r="K607" s="15"/>
      <c r="L607" s="15"/>
      <c r="M607" s="136"/>
      <c r="N607" s="15"/>
      <c r="O607" s="15"/>
      <c r="P607" s="15"/>
      <c r="Q607" s="15"/>
      <c r="R607" s="15"/>
      <c r="S607" s="137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37"/>
      <c r="AS607" s="137"/>
      <c r="AT607" s="137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</row>
    <row r="608" spans="2:110" ht="15.75" customHeight="1">
      <c r="B608" s="15"/>
      <c r="C608" s="14"/>
      <c r="D608" s="14"/>
      <c r="E608" s="14"/>
      <c r="F608" s="14"/>
      <c r="G608" s="14"/>
      <c r="H608" s="15"/>
      <c r="I608" s="15"/>
      <c r="J608" s="15"/>
      <c r="K608" s="15"/>
      <c r="L608" s="15"/>
      <c r="M608" s="136"/>
      <c r="N608" s="15"/>
      <c r="O608" s="15"/>
      <c r="P608" s="15"/>
      <c r="Q608" s="15"/>
      <c r="R608" s="15"/>
      <c r="S608" s="137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37"/>
      <c r="AS608" s="137"/>
      <c r="AT608" s="137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</row>
    <row r="609" spans="2:110" ht="15.75" customHeight="1">
      <c r="B609" s="15"/>
      <c r="C609" s="14"/>
      <c r="D609" s="14"/>
      <c r="E609" s="14"/>
      <c r="F609" s="14"/>
      <c r="G609" s="14"/>
      <c r="H609" s="15"/>
      <c r="I609" s="15"/>
      <c r="J609" s="15"/>
      <c r="K609" s="15"/>
      <c r="L609" s="15"/>
      <c r="M609" s="136"/>
      <c r="N609" s="15"/>
      <c r="O609" s="15"/>
      <c r="P609" s="15"/>
      <c r="Q609" s="15"/>
      <c r="R609" s="15"/>
      <c r="S609" s="137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37"/>
      <c r="AS609" s="137"/>
      <c r="AT609" s="137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</row>
    <row r="610" spans="2:110" ht="15.75" customHeight="1">
      <c r="B610" s="15"/>
      <c r="C610" s="14"/>
      <c r="D610" s="14"/>
      <c r="E610" s="14"/>
      <c r="F610" s="14"/>
      <c r="G610" s="14"/>
      <c r="H610" s="15"/>
      <c r="I610" s="15"/>
      <c r="J610" s="15"/>
      <c r="K610" s="15"/>
      <c r="L610" s="15"/>
      <c r="M610" s="136"/>
      <c r="N610" s="15"/>
      <c r="O610" s="15"/>
      <c r="P610" s="15"/>
      <c r="Q610" s="15"/>
      <c r="R610" s="15"/>
      <c r="S610" s="137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37"/>
      <c r="AS610" s="137"/>
      <c r="AT610" s="137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</row>
    <row r="611" spans="2:110" ht="15.75" customHeight="1">
      <c r="B611" s="15"/>
      <c r="C611" s="14"/>
      <c r="D611" s="14"/>
      <c r="E611" s="14"/>
      <c r="F611" s="14"/>
      <c r="G611" s="14"/>
      <c r="H611" s="15"/>
      <c r="I611" s="15"/>
      <c r="J611" s="15"/>
      <c r="K611" s="15"/>
      <c r="L611" s="15"/>
      <c r="M611" s="136"/>
      <c r="N611" s="15"/>
      <c r="O611" s="15"/>
      <c r="P611" s="15"/>
      <c r="Q611" s="15"/>
      <c r="R611" s="15"/>
      <c r="S611" s="137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37"/>
      <c r="AS611" s="137"/>
      <c r="AT611" s="137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</row>
    <row r="612" spans="2:110" ht="15.75" customHeight="1">
      <c r="B612" s="15"/>
      <c r="C612" s="14"/>
      <c r="D612" s="14"/>
      <c r="E612" s="14"/>
      <c r="F612" s="14"/>
      <c r="G612" s="14"/>
      <c r="H612" s="15"/>
      <c r="I612" s="15"/>
      <c r="J612" s="15"/>
      <c r="K612" s="15"/>
      <c r="L612" s="15"/>
      <c r="M612" s="136"/>
      <c r="N612" s="15"/>
      <c r="O612" s="15"/>
      <c r="P612" s="15"/>
      <c r="Q612" s="15"/>
      <c r="R612" s="15"/>
      <c r="S612" s="137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37"/>
      <c r="AS612" s="137"/>
      <c r="AT612" s="137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</row>
    <row r="613" spans="2:110" ht="15.75" customHeight="1">
      <c r="B613" s="15"/>
      <c r="C613" s="14"/>
      <c r="D613" s="14"/>
      <c r="E613" s="14"/>
      <c r="F613" s="14"/>
      <c r="G613" s="14"/>
      <c r="H613" s="15"/>
      <c r="I613" s="15"/>
      <c r="J613" s="15"/>
      <c r="K613" s="15"/>
      <c r="L613" s="15"/>
      <c r="M613" s="136"/>
      <c r="N613" s="15"/>
      <c r="O613" s="15"/>
      <c r="P613" s="15"/>
      <c r="Q613" s="15"/>
      <c r="R613" s="15"/>
      <c r="S613" s="137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37"/>
      <c r="AS613" s="137"/>
      <c r="AT613" s="137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</row>
    <row r="614" spans="2:110" ht="15.75" customHeight="1">
      <c r="B614" s="15"/>
      <c r="C614" s="14"/>
      <c r="D614" s="14"/>
      <c r="E614" s="14"/>
      <c r="F614" s="14"/>
      <c r="G614" s="14"/>
      <c r="H614" s="15"/>
      <c r="I614" s="15"/>
      <c r="J614" s="15"/>
      <c r="K614" s="15"/>
      <c r="L614" s="15"/>
      <c r="M614" s="136"/>
      <c r="N614" s="15"/>
      <c r="O614" s="15"/>
      <c r="P614" s="15"/>
      <c r="Q614" s="15"/>
      <c r="R614" s="15"/>
      <c r="S614" s="137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37"/>
      <c r="AS614" s="137"/>
      <c r="AT614" s="137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</row>
    <row r="615" spans="2:110" ht="15.75" customHeight="1">
      <c r="B615" s="15"/>
      <c r="C615" s="14"/>
      <c r="D615" s="14"/>
      <c r="E615" s="14"/>
      <c r="F615" s="14"/>
      <c r="G615" s="14"/>
      <c r="H615" s="15"/>
      <c r="I615" s="15"/>
      <c r="J615" s="15"/>
      <c r="K615" s="15"/>
      <c r="L615" s="15"/>
      <c r="M615" s="136"/>
      <c r="N615" s="15"/>
      <c r="O615" s="15"/>
      <c r="P615" s="15"/>
      <c r="Q615" s="15"/>
      <c r="R615" s="15"/>
      <c r="S615" s="137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37"/>
      <c r="AS615" s="137"/>
      <c r="AT615" s="137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</row>
    <row r="616" spans="2:110" ht="15.75" customHeight="1">
      <c r="B616" s="15"/>
      <c r="C616" s="14"/>
      <c r="D616" s="14"/>
      <c r="E616" s="14"/>
      <c r="F616" s="14"/>
      <c r="G616" s="14"/>
      <c r="H616" s="15"/>
      <c r="I616" s="15"/>
      <c r="J616" s="15"/>
      <c r="K616" s="15"/>
      <c r="L616" s="15"/>
      <c r="M616" s="136"/>
      <c r="N616" s="15"/>
      <c r="O616" s="15"/>
      <c r="P616" s="15"/>
      <c r="Q616" s="15"/>
      <c r="R616" s="15"/>
      <c r="S616" s="137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37"/>
      <c r="AS616" s="137"/>
      <c r="AT616" s="137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</row>
    <row r="617" spans="2:110" ht="15.75" customHeight="1">
      <c r="B617" s="15"/>
      <c r="C617" s="14"/>
      <c r="D617" s="14"/>
      <c r="E617" s="14"/>
      <c r="F617" s="14"/>
      <c r="G617" s="14"/>
      <c r="H617" s="15"/>
      <c r="I617" s="15"/>
      <c r="J617" s="15"/>
      <c r="K617" s="15"/>
      <c r="L617" s="15"/>
      <c r="M617" s="136"/>
      <c r="N617" s="15"/>
      <c r="O617" s="15"/>
      <c r="P617" s="15"/>
      <c r="Q617" s="15"/>
      <c r="R617" s="15"/>
      <c r="S617" s="137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37"/>
      <c r="AS617" s="137"/>
      <c r="AT617" s="137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</row>
    <row r="618" spans="2:110" ht="15.75" customHeight="1">
      <c r="B618" s="15"/>
      <c r="C618" s="14"/>
      <c r="D618" s="14"/>
      <c r="E618" s="14"/>
      <c r="F618" s="14"/>
      <c r="G618" s="14"/>
      <c r="H618" s="15"/>
      <c r="I618" s="15"/>
      <c r="J618" s="15"/>
      <c r="K618" s="15"/>
      <c r="L618" s="15"/>
      <c r="M618" s="136"/>
      <c r="N618" s="15"/>
      <c r="O618" s="15"/>
      <c r="P618" s="15"/>
      <c r="Q618" s="15"/>
      <c r="R618" s="15"/>
      <c r="S618" s="137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37"/>
      <c r="AS618" s="137"/>
      <c r="AT618" s="137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</row>
    <row r="619" spans="2:110" ht="15.75" customHeight="1">
      <c r="B619" s="15"/>
      <c r="C619" s="14"/>
      <c r="D619" s="14"/>
      <c r="E619" s="14"/>
      <c r="F619" s="14"/>
      <c r="G619" s="14"/>
      <c r="H619" s="15"/>
      <c r="I619" s="15"/>
      <c r="J619" s="15"/>
      <c r="K619" s="15"/>
      <c r="L619" s="15"/>
      <c r="M619" s="136"/>
      <c r="N619" s="15"/>
      <c r="O619" s="15"/>
      <c r="P619" s="15"/>
      <c r="Q619" s="15"/>
      <c r="R619" s="15"/>
      <c r="S619" s="137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37"/>
      <c r="AS619" s="137"/>
      <c r="AT619" s="137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</row>
    <row r="620" spans="2:110" ht="15.75" customHeight="1">
      <c r="B620" s="15"/>
      <c r="C620" s="14"/>
      <c r="D620" s="14"/>
      <c r="E620" s="14"/>
      <c r="F620" s="14"/>
      <c r="G620" s="14"/>
      <c r="H620" s="15"/>
      <c r="I620" s="15"/>
      <c r="J620" s="15"/>
      <c r="K620" s="15"/>
      <c r="L620" s="15"/>
      <c r="M620" s="136"/>
      <c r="N620" s="15"/>
      <c r="O620" s="15"/>
      <c r="P620" s="15"/>
      <c r="Q620" s="15"/>
      <c r="R620" s="15"/>
      <c r="S620" s="137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37"/>
      <c r="AS620" s="137"/>
      <c r="AT620" s="137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</row>
    <row r="621" spans="2:110" ht="15.75" customHeight="1">
      <c r="B621" s="15"/>
      <c r="C621" s="14"/>
      <c r="D621" s="14"/>
      <c r="E621" s="14"/>
      <c r="F621" s="14"/>
      <c r="G621" s="14"/>
      <c r="H621" s="15"/>
      <c r="I621" s="15"/>
      <c r="J621" s="15"/>
      <c r="K621" s="15"/>
      <c r="L621" s="15"/>
      <c r="M621" s="136"/>
      <c r="N621" s="15"/>
      <c r="O621" s="15"/>
      <c r="P621" s="15"/>
      <c r="Q621" s="15"/>
      <c r="R621" s="15"/>
      <c r="S621" s="137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37"/>
      <c r="AS621" s="137"/>
      <c r="AT621" s="137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</row>
    <row r="622" spans="2:110" ht="15.75" customHeight="1">
      <c r="B622" s="15"/>
      <c r="C622" s="14"/>
      <c r="D622" s="14"/>
      <c r="E622" s="14"/>
      <c r="F622" s="14"/>
      <c r="G622" s="14"/>
      <c r="H622" s="15"/>
      <c r="I622" s="15"/>
      <c r="J622" s="15"/>
      <c r="K622" s="15"/>
      <c r="L622" s="15"/>
      <c r="M622" s="136"/>
      <c r="N622" s="15"/>
      <c r="O622" s="15"/>
      <c r="P622" s="15"/>
      <c r="Q622" s="15"/>
      <c r="R622" s="15"/>
      <c r="S622" s="137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37"/>
      <c r="AS622" s="137"/>
      <c r="AT622" s="137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</row>
    <row r="623" spans="2:110" ht="15.75" customHeight="1">
      <c r="B623" s="15"/>
      <c r="C623" s="14"/>
      <c r="D623" s="14"/>
      <c r="E623" s="14"/>
      <c r="F623" s="14"/>
      <c r="G623" s="14"/>
      <c r="H623" s="15"/>
      <c r="I623" s="15"/>
      <c r="J623" s="15"/>
      <c r="K623" s="15"/>
      <c r="L623" s="15"/>
      <c r="M623" s="136"/>
      <c r="N623" s="15"/>
      <c r="O623" s="15"/>
      <c r="P623" s="15"/>
      <c r="Q623" s="15"/>
      <c r="R623" s="15"/>
      <c r="S623" s="137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37"/>
      <c r="AS623" s="137"/>
      <c r="AT623" s="137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</row>
    <row r="624" spans="2:110" ht="15.75" customHeight="1">
      <c r="B624" s="15"/>
      <c r="C624" s="14"/>
      <c r="D624" s="14"/>
      <c r="E624" s="14"/>
      <c r="F624" s="14"/>
      <c r="G624" s="14"/>
      <c r="H624" s="15"/>
      <c r="I624" s="15"/>
      <c r="J624" s="15"/>
      <c r="K624" s="15"/>
      <c r="L624" s="15"/>
      <c r="M624" s="136"/>
      <c r="N624" s="15"/>
      <c r="O624" s="15"/>
      <c r="P624" s="15"/>
      <c r="Q624" s="15"/>
      <c r="R624" s="15"/>
      <c r="S624" s="137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37"/>
      <c r="AS624" s="137"/>
      <c r="AT624" s="137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</row>
    <row r="625" spans="2:110" ht="15.75" customHeight="1">
      <c r="B625" s="15"/>
      <c r="C625" s="14"/>
      <c r="D625" s="14"/>
      <c r="E625" s="14"/>
      <c r="F625" s="14"/>
      <c r="G625" s="14"/>
      <c r="H625" s="15"/>
      <c r="I625" s="15"/>
      <c r="J625" s="15"/>
      <c r="K625" s="15"/>
      <c r="L625" s="15"/>
      <c r="M625" s="136"/>
      <c r="N625" s="15"/>
      <c r="O625" s="15"/>
      <c r="P625" s="15"/>
      <c r="Q625" s="15"/>
      <c r="R625" s="15"/>
      <c r="S625" s="137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37"/>
      <c r="AS625" s="137"/>
      <c r="AT625" s="137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</row>
    <row r="626" spans="2:110" ht="15.75" customHeight="1">
      <c r="B626" s="15"/>
      <c r="C626" s="14"/>
      <c r="D626" s="14"/>
      <c r="E626" s="14"/>
      <c r="F626" s="14"/>
      <c r="G626" s="14"/>
      <c r="H626" s="15"/>
      <c r="I626" s="15"/>
      <c r="J626" s="15"/>
      <c r="K626" s="15"/>
      <c r="L626" s="15"/>
      <c r="M626" s="136"/>
      <c r="N626" s="15"/>
      <c r="O626" s="15"/>
      <c r="P626" s="15"/>
      <c r="Q626" s="15"/>
      <c r="R626" s="15"/>
      <c r="S626" s="137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37"/>
      <c r="AS626" s="137"/>
      <c r="AT626" s="137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</row>
    <row r="627" spans="2:110" ht="15.75" customHeight="1">
      <c r="B627" s="15"/>
      <c r="C627" s="14"/>
      <c r="D627" s="14"/>
      <c r="E627" s="14"/>
      <c r="F627" s="14"/>
      <c r="G627" s="14"/>
      <c r="H627" s="15"/>
      <c r="I627" s="15"/>
      <c r="J627" s="15"/>
      <c r="K627" s="15"/>
      <c r="L627" s="15"/>
      <c r="M627" s="136"/>
      <c r="N627" s="15"/>
      <c r="O627" s="15"/>
      <c r="P627" s="15"/>
      <c r="Q627" s="15"/>
      <c r="R627" s="15"/>
      <c r="S627" s="137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37"/>
      <c r="AS627" s="137"/>
      <c r="AT627" s="137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</row>
    <row r="628" spans="2:110" ht="15.75" customHeight="1">
      <c r="B628" s="15"/>
      <c r="C628" s="14"/>
      <c r="D628" s="14"/>
      <c r="E628" s="14"/>
      <c r="F628" s="14"/>
      <c r="G628" s="14"/>
      <c r="H628" s="15"/>
      <c r="I628" s="15"/>
      <c r="J628" s="15"/>
      <c r="K628" s="15"/>
      <c r="L628" s="15"/>
      <c r="M628" s="136"/>
      <c r="N628" s="15"/>
      <c r="O628" s="15"/>
      <c r="P628" s="15"/>
      <c r="Q628" s="15"/>
      <c r="R628" s="15"/>
      <c r="S628" s="137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37"/>
      <c r="AS628" s="137"/>
      <c r="AT628" s="137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</row>
    <row r="629" spans="2:110" ht="15.75" customHeight="1">
      <c r="B629" s="15"/>
      <c r="C629" s="14"/>
      <c r="D629" s="14"/>
      <c r="E629" s="14"/>
      <c r="F629" s="14"/>
      <c r="G629" s="14"/>
      <c r="H629" s="15"/>
      <c r="I629" s="15"/>
      <c r="J629" s="15"/>
      <c r="K629" s="15"/>
      <c r="L629" s="15"/>
      <c r="M629" s="136"/>
      <c r="N629" s="15"/>
      <c r="O629" s="15"/>
      <c r="P629" s="15"/>
      <c r="Q629" s="15"/>
      <c r="R629" s="15"/>
      <c r="S629" s="137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37"/>
      <c r="AS629" s="137"/>
      <c r="AT629" s="137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</row>
    <row r="630" spans="2:110" ht="15.75" customHeight="1">
      <c r="B630" s="15"/>
      <c r="C630" s="14"/>
      <c r="D630" s="14"/>
      <c r="E630" s="14"/>
      <c r="F630" s="14"/>
      <c r="G630" s="14"/>
      <c r="H630" s="15"/>
      <c r="I630" s="15"/>
      <c r="J630" s="15"/>
      <c r="K630" s="15"/>
      <c r="L630" s="15"/>
      <c r="M630" s="136"/>
      <c r="N630" s="15"/>
      <c r="O630" s="15"/>
      <c r="P630" s="15"/>
      <c r="Q630" s="15"/>
      <c r="R630" s="15"/>
      <c r="S630" s="137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37"/>
      <c r="AS630" s="137"/>
      <c r="AT630" s="137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</row>
    <row r="631" spans="2:110" ht="15.75" customHeight="1">
      <c r="B631" s="15"/>
      <c r="C631" s="14"/>
      <c r="D631" s="14"/>
      <c r="E631" s="14"/>
      <c r="F631" s="14"/>
      <c r="G631" s="14"/>
      <c r="H631" s="15"/>
      <c r="I631" s="15"/>
      <c r="J631" s="15"/>
      <c r="K631" s="15"/>
      <c r="L631" s="15"/>
      <c r="M631" s="136"/>
      <c r="N631" s="15"/>
      <c r="O631" s="15"/>
      <c r="P631" s="15"/>
      <c r="Q631" s="15"/>
      <c r="R631" s="15"/>
      <c r="S631" s="137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37"/>
      <c r="AS631" s="137"/>
      <c r="AT631" s="137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</row>
    <row r="632" spans="2:110" ht="15.75" customHeight="1">
      <c r="B632" s="15"/>
      <c r="C632" s="14"/>
      <c r="D632" s="14"/>
      <c r="E632" s="14"/>
      <c r="F632" s="14"/>
      <c r="G632" s="14"/>
      <c r="H632" s="15"/>
      <c r="I632" s="15"/>
      <c r="J632" s="15"/>
      <c r="K632" s="15"/>
      <c r="L632" s="15"/>
      <c r="M632" s="136"/>
      <c r="N632" s="15"/>
      <c r="O632" s="15"/>
      <c r="P632" s="15"/>
      <c r="Q632" s="15"/>
      <c r="R632" s="15"/>
      <c r="S632" s="137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37"/>
      <c r="AS632" s="137"/>
      <c r="AT632" s="137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</row>
    <row r="633" spans="2:110" ht="15.75" customHeight="1">
      <c r="B633" s="15"/>
      <c r="C633" s="14"/>
      <c r="D633" s="14"/>
      <c r="E633" s="14"/>
      <c r="F633" s="14"/>
      <c r="G633" s="14"/>
      <c r="H633" s="15"/>
      <c r="I633" s="15"/>
      <c r="J633" s="15"/>
      <c r="K633" s="15"/>
      <c r="L633" s="15"/>
      <c r="M633" s="136"/>
      <c r="N633" s="15"/>
      <c r="O633" s="15"/>
      <c r="P633" s="15"/>
      <c r="Q633" s="15"/>
      <c r="R633" s="15"/>
      <c r="S633" s="137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37"/>
      <c r="AS633" s="137"/>
      <c r="AT633" s="137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</row>
    <row r="634" spans="2:110" ht="15.75" customHeight="1">
      <c r="B634" s="15"/>
      <c r="C634" s="14"/>
      <c r="D634" s="14"/>
      <c r="E634" s="14"/>
      <c r="F634" s="14"/>
      <c r="G634" s="14"/>
      <c r="H634" s="15"/>
      <c r="I634" s="15"/>
      <c r="J634" s="15"/>
      <c r="K634" s="15"/>
      <c r="L634" s="15"/>
      <c r="M634" s="136"/>
      <c r="N634" s="15"/>
      <c r="O634" s="15"/>
      <c r="P634" s="15"/>
      <c r="Q634" s="15"/>
      <c r="R634" s="15"/>
      <c r="S634" s="137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37"/>
      <c r="AS634" s="137"/>
      <c r="AT634" s="137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</row>
    <row r="635" spans="2:110" ht="15.75" customHeight="1">
      <c r="B635" s="15"/>
      <c r="C635" s="14"/>
      <c r="D635" s="14"/>
      <c r="E635" s="14"/>
      <c r="F635" s="14"/>
      <c r="G635" s="14"/>
      <c r="H635" s="15"/>
      <c r="I635" s="15"/>
      <c r="J635" s="15"/>
      <c r="K635" s="15"/>
      <c r="L635" s="15"/>
      <c r="M635" s="136"/>
      <c r="N635" s="15"/>
      <c r="O635" s="15"/>
      <c r="P635" s="15"/>
      <c r="Q635" s="15"/>
      <c r="R635" s="15"/>
      <c r="S635" s="137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37"/>
      <c r="AS635" s="137"/>
      <c r="AT635" s="137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</row>
    <row r="636" spans="2:110" ht="15.75" customHeight="1">
      <c r="B636" s="15"/>
      <c r="C636" s="14"/>
      <c r="D636" s="14"/>
      <c r="E636" s="14"/>
      <c r="F636" s="14"/>
      <c r="G636" s="14"/>
      <c r="H636" s="15"/>
      <c r="I636" s="15"/>
      <c r="J636" s="15"/>
      <c r="K636" s="15"/>
      <c r="L636" s="15"/>
      <c r="M636" s="136"/>
      <c r="N636" s="15"/>
      <c r="O636" s="15"/>
      <c r="P636" s="15"/>
      <c r="Q636" s="15"/>
      <c r="R636" s="15"/>
      <c r="S636" s="137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37"/>
      <c r="AS636" s="137"/>
      <c r="AT636" s="137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</row>
    <row r="637" spans="2:110" ht="15.75" customHeight="1">
      <c r="B637" s="15"/>
      <c r="C637" s="14"/>
      <c r="D637" s="14"/>
      <c r="E637" s="14"/>
      <c r="F637" s="14"/>
      <c r="G637" s="14"/>
      <c r="H637" s="15"/>
      <c r="I637" s="15"/>
      <c r="J637" s="15"/>
      <c r="K637" s="15"/>
      <c r="L637" s="15"/>
      <c r="M637" s="136"/>
      <c r="N637" s="15"/>
      <c r="O637" s="15"/>
      <c r="P637" s="15"/>
      <c r="Q637" s="15"/>
      <c r="R637" s="15"/>
      <c r="S637" s="137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37"/>
      <c r="AS637" s="137"/>
      <c r="AT637" s="137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</row>
    <row r="638" spans="2:110" ht="15.75" customHeight="1">
      <c r="B638" s="15"/>
      <c r="C638" s="14"/>
      <c r="D638" s="14"/>
      <c r="E638" s="14"/>
      <c r="F638" s="14"/>
      <c r="G638" s="14"/>
      <c r="H638" s="15"/>
      <c r="I638" s="15"/>
      <c r="J638" s="15"/>
      <c r="K638" s="15"/>
      <c r="L638" s="15"/>
      <c r="M638" s="136"/>
      <c r="N638" s="15"/>
      <c r="O638" s="15"/>
      <c r="P638" s="15"/>
      <c r="Q638" s="15"/>
      <c r="R638" s="15"/>
      <c r="S638" s="137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37"/>
      <c r="AS638" s="137"/>
      <c r="AT638" s="137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</row>
    <row r="639" spans="2:110" ht="15.75" customHeight="1">
      <c r="B639" s="15"/>
      <c r="C639" s="14"/>
      <c r="D639" s="14"/>
      <c r="E639" s="14"/>
      <c r="F639" s="14"/>
      <c r="G639" s="14"/>
      <c r="H639" s="15"/>
      <c r="I639" s="15"/>
      <c r="J639" s="15"/>
      <c r="K639" s="15"/>
      <c r="L639" s="15"/>
      <c r="M639" s="136"/>
      <c r="N639" s="15"/>
      <c r="O639" s="15"/>
      <c r="P639" s="15"/>
      <c r="Q639" s="15"/>
      <c r="R639" s="15"/>
      <c r="S639" s="137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37"/>
      <c r="AS639" s="137"/>
      <c r="AT639" s="137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</row>
    <row r="640" spans="2:110" ht="15.75" customHeight="1">
      <c r="B640" s="15"/>
      <c r="C640" s="14"/>
      <c r="D640" s="14"/>
      <c r="E640" s="14"/>
      <c r="F640" s="14"/>
      <c r="G640" s="14"/>
      <c r="H640" s="15"/>
      <c r="I640" s="15"/>
      <c r="J640" s="15"/>
      <c r="K640" s="15"/>
      <c r="L640" s="15"/>
      <c r="M640" s="136"/>
      <c r="N640" s="15"/>
      <c r="O640" s="15"/>
      <c r="P640" s="15"/>
      <c r="Q640" s="15"/>
      <c r="R640" s="15"/>
      <c r="S640" s="137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37"/>
      <c r="AS640" s="137"/>
      <c r="AT640" s="137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</row>
    <row r="641" spans="2:110" ht="15.75" customHeight="1">
      <c r="B641" s="15"/>
      <c r="C641" s="14"/>
      <c r="D641" s="14"/>
      <c r="E641" s="14"/>
      <c r="F641" s="14"/>
      <c r="G641" s="14"/>
      <c r="H641" s="15"/>
      <c r="I641" s="15"/>
      <c r="J641" s="15"/>
      <c r="K641" s="15"/>
      <c r="L641" s="15"/>
      <c r="M641" s="136"/>
      <c r="N641" s="15"/>
      <c r="O641" s="15"/>
      <c r="P641" s="15"/>
      <c r="Q641" s="15"/>
      <c r="R641" s="15"/>
      <c r="S641" s="137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37"/>
      <c r="AS641" s="137"/>
      <c r="AT641" s="137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</row>
    <row r="642" spans="2:110" ht="15.75" customHeight="1">
      <c r="B642" s="15"/>
      <c r="C642" s="14"/>
      <c r="D642" s="14"/>
      <c r="E642" s="14"/>
      <c r="F642" s="14"/>
      <c r="G642" s="14"/>
      <c r="H642" s="15"/>
      <c r="I642" s="15"/>
      <c r="J642" s="15"/>
      <c r="K642" s="15"/>
      <c r="L642" s="15"/>
      <c r="M642" s="136"/>
      <c r="N642" s="15"/>
      <c r="O642" s="15"/>
      <c r="P642" s="15"/>
      <c r="Q642" s="15"/>
      <c r="R642" s="15"/>
      <c r="S642" s="137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37"/>
      <c r="AS642" s="137"/>
      <c r="AT642" s="137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</row>
    <row r="643" spans="2:110" ht="15.75" customHeight="1">
      <c r="B643" s="15"/>
      <c r="C643" s="14"/>
      <c r="D643" s="14"/>
      <c r="E643" s="14"/>
      <c r="F643" s="14"/>
      <c r="G643" s="14"/>
      <c r="H643" s="15"/>
      <c r="I643" s="15"/>
      <c r="J643" s="15"/>
      <c r="K643" s="15"/>
      <c r="L643" s="15"/>
      <c r="M643" s="136"/>
      <c r="N643" s="15"/>
      <c r="O643" s="15"/>
      <c r="P643" s="15"/>
      <c r="Q643" s="15"/>
      <c r="R643" s="15"/>
      <c r="S643" s="137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37"/>
      <c r="AS643" s="137"/>
      <c r="AT643" s="137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</row>
    <row r="644" spans="2:110" ht="15.75" customHeight="1">
      <c r="B644" s="15"/>
      <c r="C644" s="14"/>
      <c r="D644" s="14"/>
      <c r="E644" s="14"/>
      <c r="F644" s="14"/>
      <c r="G644" s="14"/>
      <c r="H644" s="15"/>
      <c r="I644" s="15"/>
      <c r="J644" s="15"/>
      <c r="K644" s="15"/>
      <c r="L644" s="15"/>
      <c r="M644" s="136"/>
      <c r="N644" s="15"/>
      <c r="O644" s="15"/>
      <c r="P644" s="15"/>
      <c r="Q644" s="15"/>
      <c r="R644" s="15"/>
      <c r="S644" s="137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37"/>
      <c r="AS644" s="137"/>
      <c r="AT644" s="137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</row>
    <row r="645" spans="2:110" ht="15.75" customHeight="1">
      <c r="B645" s="15"/>
      <c r="C645" s="14"/>
      <c r="D645" s="14"/>
      <c r="E645" s="14"/>
      <c r="F645" s="14"/>
      <c r="G645" s="14"/>
      <c r="H645" s="15"/>
      <c r="I645" s="15"/>
      <c r="J645" s="15"/>
      <c r="K645" s="15"/>
      <c r="L645" s="15"/>
      <c r="M645" s="136"/>
      <c r="N645" s="15"/>
      <c r="O645" s="15"/>
      <c r="P645" s="15"/>
      <c r="Q645" s="15"/>
      <c r="R645" s="15"/>
      <c r="S645" s="137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37"/>
      <c r="AS645" s="137"/>
      <c r="AT645" s="137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</row>
    <row r="646" spans="2:110" ht="15.75" customHeight="1">
      <c r="B646" s="15"/>
      <c r="C646" s="14"/>
      <c r="D646" s="14"/>
      <c r="E646" s="14"/>
      <c r="F646" s="14"/>
      <c r="G646" s="14"/>
      <c r="H646" s="15"/>
      <c r="I646" s="15"/>
      <c r="J646" s="15"/>
      <c r="K646" s="15"/>
      <c r="L646" s="15"/>
      <c r="M646" s="136"/>
      <c r="N646" s="15"/>
      <c r="O646" s="15"/>
      <c r="P646" s="15"/>
      <c r="Q646" s="15"/>
      <c r="R646" s="15"/>
      <c r="S646" s="137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37"/>
      <c r="AS646" s="137"/>
      <c r="AT646" s="137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</row>
    <row r="647" spans="2:110" ht="15.75" customHeight="1">
      <c r="B647" s="15"/>
      <c r="C647" s="14"/>
      <c r="D647" s="14"/>
      <c r="E647" s="14"/>
      <c r="F647" s="14"/>
      <c r="G647" s="14"/>
      <c r="H647" s="15"/>
      <c r="I647" s="15"/>
      <c r="J647" s="15"/>
      <c r="K647" s="15"/>
      <c r="L647" s="15"/>
      <c r="M647" s="136"/>
      <c r="N647" s="15"/>
      <c r="O647" s="15"/>
      <c r="P647" s="15"/>
      <c r="Q647" s="15"/>
      <c r="R647" s="15"/>
      <c r="S647" s="137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37"/>
      <c r="AS647" s="137"/>
      <c r="AT647" s="137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4"/>
      <c r="CU647" s="14"/>
      <c r="CV647" s="14"/>
      <c r="CW647" s="14"/>
      <c r="CX647" s="14"/>
      <c r="CY647" s="14"/>
      <c r="CZ647" s="14"/>
      <c r="DA647" s="14"/>
      <c r="DB647" s="14"/>
      <c r="DC647" s="14"/>
      <c r="DD647" s="14"/>
      <c r="DE647" s="14"/>
      <c r="DF647" s="14"/>
    </row>
    <row r="648" spans="2:110" ht="15.75" customHeight="1">
      <c r="B648" s="15"/>
      <c r="C648" s="14"/>
      <c r="D648" s="14"/>
      <c r="E648" s="14"/>
      <c r="F648" s="14"/>
      <c r="G648" s="14"/>
      <c r="H648" s="15"/>
      <c r="I648" s="15"/>
      <c r="J648" s="15"/>
      <c r="K648" s="15"/>
      <c r="L648" s="15"/>
      <c r="M648" s="136"/>
      <c r="N648" s="15"/>
      <c r="O648" s="15"/>
      <c r="P648" s="15"/>
      <c r="Q648" s="15"/>
      <c r="R648" s="15"/>
      <c r="S648" s="137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37"/>
      <c r="AS648" s="137"/>
      <c r="AT648" s="137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4"/>
      <c r="CU648" s="14"/>
      <c r="CV648" s="14"/>
      <c r="CW648" s="14"/>
      <c r="CX648" s="14"/>
      <c r="CY648" s="14"/>
      <c r="CZ648" s="14"/>
      <c r="DA648" s="14"/>
      <c r="DB648" s="14"/>
      <c r="DC648" s="14"/>
      <c r="DD648" s="14"/>
      <c r="DE648" s="14"/>
      <c r="DF648" s="14"/>
    </row>
    <row r="649" spans="2:110" ht="15.75" customHeight="1">
      <c r="B649" s="15"/>
      <c r="C649" s="14"/>
      <c r="D649" s="14"/>
      <c r="E649" s="14"/>
      <c r="F649" s="14"/>
      <c r="G649" s="14"/>
      <c r="H649" s="15"/>
      <c r="I649" s="15"/>
      <c r="J649" s="15"/>
      <c r="K649" s="15"/>
      <c r="L649" s="15"/>
      <c r="M649" s="136"/>
      <c r="N649" s="15"/>
      <c r="O649" s="15"/>
      <c r="P649" s="15"/>
      <c r="Q649" s="15"/>
      <c r="R649" s="15"/>
      <c r="S649" s="137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37"/>
      <c r="AS649" s="137"/>
      <c r="AT649" s="137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4"/>
      <c r="CU649" s="14"/>
      <c r="CV649" s="14"/>
      <c r="CW649" s="14"/>
      <c r="CX649" s="14"/>
      <c r="CY649" s="14"/>
      <c r="CZ649" s="14"/>
      <c r="DA649" s="14"/>
      <c r="DB649" s="14"/>
      <c r="DC649" s="14"/>
      <c r="DD649" s="14"/>
      <c r="DE649" s="14"/>
      <c r="DF649" s="14"/>
    </row>
    <row r="650" spans="2:110" ht="15.75" customHeight="1">
      <c r="B650" s="15"/>
      <c r="C650" s="14"/>
      <c r="D650" s="14"/>
      <c r="E650" s="14"/>
      <c r="F650" s="14"/>
      <c r="G650" s="14"/>
      <c r="H650" s="15"/>
      <c r="I650" s="15"/>
      <c r="J650" s="15"/>
      <c r="K650" s="15"/>
      <c r="L650" s="15"/>
      <c r="M650" s="136"/>
      <c r="N650" s="15"/>
      <c r="O650" s="15"/>
      <c r="P650" s="15"/>
      <c r="Q650" s="15"/>
      <c r="R650" s="15"/>
      <c r="S650" s="137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37"/>
      <c r="AS650" s="137"/>
      <c r="AT650" s="137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4"/>
      <c r="CU650" s="14"/>
      <c r="CV650" s="14"/>
      <c r="CW650" s="14"/>
      <c r="CX650" s="14"/>
      <c r="CY650" s="14"/>
      <c r="CZ650" s="14"/>
      <c r="DA650" s="14"/>
      <c r="DB650" s="14"/>
      <c r="DC650" s="14"/>
      <c r="DD650" s="14"/>
      <c r="DE650" s="14"/>
      <c r="DF650" s="14"/>
    </row>
    <row r="651" spans="2:110" ht="15.75" customHeight="1">
      <c r="B651" s="15"/>
      <c r="C651" s="14"/>
      <c r="D651" s="14"/>
      <c r="E651" s="14"/>
      <c r="F651" s="14"/>
      <c r="G651" s="14"/>
      <c r="H651" s="15"/>
      <c r="I651" s="15"/>
      <c r="J651" s="15"/>
      <c r="K651" s="15"/>
      <c r="L651" s="15"/>
      <c r="M651" s="136"/>
      <c r="N651" s="15"/>
      <c r="O651" s="15"/>
      <c r="P651" s="15"/>
      <c r="Q651" s="15"/>
      <c r="R651" s="15"/>
      <c r="S651" s="137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37"/>
      <c r="AS651" s="137"/>
      <c r="AT651" s="137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4"/>
      <c r="CU651" s="14"/>
      <c r="CV651" s="14"/>
      <c r="CW651" s="14"/>
      <c r="CX651" s="14"/>
      <c r="CY651" s="14"/>
      <c r="CZ651" s="14"/>
      <c r="DA651" s="14"/>
      <c r="DB651" s="14"/>
      <c r="DC651" s="14"/>
      <c r="DD651" s="14"/>
      <c r="DE651" s="14"/>
      <c r="DF651" s="14"/>
    </row>
    <row r="652" spans="2:110" ht="15.75" customHeight="1">
      <c r="B652" s="15"/>
      <c r="C652" s="14"/>
      <c r="D652" s="14"/>
      <c r="E652" s="14"/>
      <c r="F652" s="14"/>
      <c r="G652" s="14"/>
      <c r="H652" s="15"/>
      <c r="I652" s="15"/>
      <c r="J652" s="15"/>
      <c r="K652" s="15"/>
      <c r="L652" s="15"/>
      <c r="M652" s="136"/>
      <c r="N652" s="15"/>
      <c r="O652" s="15"/>
      <c r="P652" s="15"/>
      <c r="Q652" s="15"/>
      <c r="R652" s="15"/>
      <c r="S652" s="137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37"/>
      <c r="AS652" s="137"/>
      <c r="AT652" s="137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4"/>
      <c r="CU652" s="14"/>
      <c r="CV652" s="14"/>
      <c r="CW652" s="14"/>
      <c r="CX652" s="14"/>
      <c r="CY652" s="14"/>
      <c r="CZ652" s="14"/>
      <c r="DA652" s="14"/>
      <c r="DB652" s="14"/>
      <c r="DC652" s="14"/>
      <c r="DD652" s="14"/>
      <c r="DE652" s="14"/>
      <c r="DF652" s="14"/>
    </row>
    <row r="653" spans="2:110" ht="15.75" customHeight="1">
      <c r="B653" s="15"/>
      <c r="C653" s="14"/>
      <c r="D653" s="14"/>
      <c r="E653" s="14"/>
      <c r="F653" s="14"/>
      <c r="G653" s="14"/>
      <c r="H653" s="15"/>
      <c r="I653" s="15"/>
      <c r="J653" s="15"/>
      <c r="K653" s="15"/>
      <c r="L653" s="15"/>
      <c r="M653" s="136"/>
      <c r="N653" s="15"/>
      <c r="O653" s="15"/>
      <c r="P653" s="15"/>
      <c r="Q653" s="15"/>
      <c r="R653" s="15"/>
      <c r="S653" s="137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37"/>
      <c r="AS653" s="137"/>
      <c r="AT653" s="137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4"/>
      <c r="CU653" s="14"/>
      <c r="CV653" s="14"/>
      <c r="CW653" s="14"/>
      <c r="CX653" s="14"/>
      <c r="CY653" s="14"/>
      <c r="CZ653" s="14"/>
      <c r="DA653" s="14"/>
      <c r="DB653" s="14"/>
      <c r="DC653" s="14"/>
      <c r="DD653" s="14"/>
      <c r="DE653" s="14"/>
      <c r="DF653" s="14"/>
    </row>
    <row r="654" spans="2:110" ht="15.75" customHeight="1">
      <c r="B654" s="15"/>
      <c r="C654" s="14"/>
      <c r="D654" s="14"/>
      <c r="E654" s="14"/>
      <c r="F654" s="14"/>
      <c r="G654" s="14"/>
      <c r="H654" s="15"/>
      <c r="I654" s="15"/>
      <c r="J654" s="15"/>
      <c r="K654" s="15"/>
      <c r="L654" s="15"/>
      <c r="M654" s="136"/>
      <c r="N654" s="15"/>
      <c r="O654" s="15"/>
      <c r="P654" s="15"/>
      <c r="Q654" s="15"/>
      <c r="R654" s="15"/>
      <c r="S654" s="137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37"/>
      <c r="AS654" s="137"/>
      <c r="AT654" s="137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4"/>
      <c r="CU654" s="14"/>
      <c r="CV654" s="14"/>
      <c r="CW654" s="14"/>
      <c r="CX654" s="14"/>
      <c r="CY654" s="14"/>
      <c r="CZ654" s="14"/>
      <c r="DA654" s="14"/>
      <c r="DB654" s="14"/>
      <c r="DC654" s="14"/>
      <c r="DD654" s="14"/>
      <c r="DE654" s="14"/>
      <c r="DF654" s="14"/>
    </row>
    <row r="655" spans="2:110" ht="15.75" customHeight="1">
      <c r="B655" s="15"/>
      <c r="C655" s="14"/>
      <c r="D655" s="14"/>
      <c r="E655" s="14"/>
      <c r="F655" s="14"/>
      <c r="G655" s="14"/>
      <c r="H655" s="15"/>
      <c r="I655" s="15"/>
      <c r="J655" s="15"/>
      <c r="K655" s="15"/>
      <c r="L655" s="15"/>
      <c r="M655" s="136"/>
      <c r="N655" s="15"/>
      <c r="O655" s="15"/>
      <c r="P655" s="15"/>
      <c r="Q655" s="15"/>
      <c r="R655" s="15"/>
      <c r="S655" s="137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37"/>
      <c r="AS655" s="137"/>
      <c r="AT655" s="137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4"/>
      <c r="CU655" s="14"/>
      <c r="CV655" s="14"/>
      <c r="CW655" s="14"/>
      <c r="CX655" s="14"/>
      <c r="CY655" s="14"/>
      <c r="CZ655" s="14"/>
      <c r="DA655" s="14"/>
      <c r="DB655" s="14"/>
      <c r="DC655" s="14"/>
      <c r="DD655" s="14"/>
      <c r="DE655" s="14"/>
      <c r="DF655" s="14"/>
    </row>
    <row r="656" spans="2:110" ht="15.75" customHeight="1">
      <c r="B656" s="15"/>
      <c r="C656" s="14"/>
      <c r="D656" s="14"/>
      <c r="E656" s="14"/>
      <c r="F656" s="14"/>
      <c r="G656" s="14"/>
      <c r="H656" s="15"/>
      <c r="I656" s="15"/>
      <c r="J656" s="15"/>
      <c r="K656" s="15"/>
      <c r="L656" s="15"/>
      <c r="M656" s="136"/>
      <c r="N656" s="15"/>
      <c r="O656" s="15"/>
      <c r="P656" s="15"/>
      <c r="Q656" s="15"/>
      <c r="R656" s="15"/>
      <c r="S656" s="137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37"/>
      <c r="AS656" s="137"/>
      <c r="AT656" s="137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4"/>
      <c r="CU656" s="14"/>
      <c r="CV656" s="14"/>
      <c r="CW656" s="14"/>
      <c r="CX656" s="14"/>
      <c r="CY656" s="14"/>
      <c r="CZ656" s="14"/>
      <c r="DA656" s="14"/>
      <c r="DB656" s="14"/>
      <c r="DC656" s="14"/>
      <c r="DD656" s="14"/>
      <c r="DE656" s="14"/>
      <c r="DF656" s="14"/>
    </row>
    <row r="657" spans="2:110" ht="15.75" customHeight="1">
      <c r="B657" s="15"/>
      <c r="C657" s="14"/>
      <c r="D657" s="14"/>
      <c r="E657" s="14"/>
      <c r="F657" s="14"/>
      <c r="G657" s="14"/>
      <c r="H657" s="15"/>
      <c r="I657" s="15"/>
      <c r="J657" s="15"/>
      <c r="K657" s="15"/>
      <c r="L657" s="15"/>
      <c r="M657" s="136"/>
      <c r="N657" s="15"/>
      <c r="O657" s="15"/>
      <c r="P657" s="15"/>
      <c r="Q657" s="15"/>
      <c r="R657" s="15"/>
      <c r="S657" s="137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37"/>
      <c r="AS657" s="137"/>
      <c r="AT657" s="137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4"/>
      <c r="CU657" s="14"/>
      <c r="CV657" s="14"/>
      <c r="CW657" s="14"/>
      <c r="CX657" s="14"/>
      <c r="CY657" s="14"/>
      <c r="CZ657" s="14"/>
      <c r="DA657" s="14"/>
      <c r="DB657" s="14"/>
      <c r="DC657" s="14"/>
      <c r="DD657" s="14"/>
      <c r="DE657" s="14"/>
      <c r="DF657" s="14"/>
    </row>
    <row r="658" spans="2:110" ht="15.75" customHeight="1">
      <c r="B658" s="15"/>
      <c r="C658" s="14"/>
      <c r="D658" s="14"/>
      <c r="E658" s="14"/>
      <c r="F658" s="14"/>
      <c r="G658" s="14"/>
      <c r="H658" s="15"/>
      <c r="I658" s="15"/>
      <c r="J658" s="15"/>
      <c r="K658" s="15"/>
      <c r="L658" s="15"/>
      <c r="M658" s="136"/>
      <c r="N658" s="15"/>
      <c r="O658" s="15"/>
      <c r="P658" s="15"/>
      <c r="Q658" s="15"/>
      <c r="R658" s="15"/>
      <c r="S658" s="137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37"/>
      <c r="AS658" s="137"/>
      <c r="AT658" s="137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4"/>
      <c r="CU658" s="14"/>
      <c r="CV658" s="14"/>
      <c r="CW658" s="14"/>
      <c r="CX658" s="14"/>
      <c r="CY658" s="14"/>
      <c r="CZ658" s="14"/>
      <c r="DA658" s="14"/>
      <c r="DB658" s="14"/>
      <c r="DC658" s="14"/>
      <c r="DD658" s="14"/>
      <c r="DE658" s="14"/>
      <c r="DF658" s="14"/>
    </row>
    <row r="659" spans="2:110" ht="15.75" customHeight="1">
      <c r="B659" s="15"/>
      <c r="C659" s="14"/>
      <c r="D659" s="14"/>
      <c r="E659" s="14"/>
      <c r="F659" s="14"/>
      <c r="G659" s="14"/>
      <c r="H659" s="15"/>
      <c r="I659" s="15"/>
      <c r="J659" s="15"/>
      <c r="K659" s="15"/>
      <c r="L659" s="15"/>
      <c r="M659" s="136"/>
      <c r="N659" s="15"/>
      <c r="O659" s="15"/>
      <c r="P659" s="15"/>
      <c r="Q659" s="15"/>
      <c r="R659" s="15"/>
      <c r="S659" s="137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37"/>
      <c r="AS659" s="137"/>
      <c r="AT659" s="137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4"/>
      <c r="CU659" s="14"/>
      <c r="CV659" s="14"/>
      <c r="CW659" s="14"/>
      <c r="CX659" s="14"/>
      <c r="CY659" s="14"/>
      <c r="CZ659" s="14"/>
      <c r="DA659" s="14"/>
      <c r="DB659" s="14"/>
      <c r="DC659" s="14"/>
      <c r="DD659" s="14"/>
      <c r="DE659" s="14"/>
      <c r="DF659" s="14"/>
    </row>
    <row r="660" spans="2:110" ht="15.75" customHeight="1">
      <c r="B660" s="15"/>
      <c r="C660" s="14"/>
      <c r="D660" s="14"/>
      <c r="E660" s="14"/>
      <c r="F660" s="14"/>
      <c r="G660" s="14"/>
      <c r="H660" s="15"/>
      <c r="I660" s="15"/>
      <c r="J660" s="15"/>
      <c r="K660" s="15"/>
      <c r="L660" s="15"/>
      <c r="M660" s="136"/>
      <c r="N660" s="15"/>
      <c r="O660" s="15"/>
      <c r="P660" s="15"/>
      <c r="Q660" s="15"/>
      <c r="R660" s="15"/>
      <c r="S660" s="137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37"/>
      <c r="AS660" s="137"/>
      <c r="AT660" s="137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4"/>
      <c r="CU660" s="14"/>
      <c r="CV660" s="14"/>
      <c r="CW660" s="14"/>
      <c r="CX660" s="14"/>
      <c r="CY660" s="14"/>
      <c r="CZ660" s="14"/>
      <c r="DA660" s="14"/>
      <c r="DB660" s="14"/>
      <c r="DC660" s="14"/>
      <c r="DD660" s="14"/>
      <c r="DE660" s="14"/>
      <c r="DF660" s="14"/>
    </row>
    <row r="661" spans="2:110" ht="15.75" customHeight="1">
      <c r="B661" s="15"/>
      <c r="C661" s="14"/>
      <c r="D661" s="14"/>
      <c r="E661" s="14"/>
      <c r="F661" s="14"/>
      <c r="G661" s="14"/>
      <c r="H661" s="15"/>
      <c r="I661" s="15"/>
      <c r="J661" s="15"/>
      <c r="K661" s="15"/>
      <c r="L661" s="15"/>
      <c r="M661" s="136"/>
      <c r="N661" s="15"/>
      <c r="O661" s="15"/>
      <c r="P661" s="15"/>
      <c r="Q661" s="15"/>
      <c r="R661" s="15"/>
      <c r="S661" s="137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37"/>
      <c r="AS661" s="137"/>
      <c r="AT661" s="137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4"/>
      <c r="CU661" s="14"/>
      <c r="CV661" s="14"/>
      <c r="CW661" s="14"/>
      <c r="CX661" s="14"/>
      <c r="CY661" s="14"/>
      <c r="CZ661" s="14"/>
      <c r="DA661" s="14"/>
      <c r="DB661" s="14"/>
      <c r="DC661" s="14"/>
      <c r="DD661" s="14"/>
      <c r="DE661" s="14"/>
      <c r="DF661" s="14"/>
    </row>
    <row r="662" spans="2:110" ht="15.75" customHeight="1">
      <c r="B662" s="15"/>
      <c r="C662" s="14"/>
      <c r="D662" s="14"/>
      <c r="E662" s="14"/>
      <c r="F662" s="14"/>
      <c r="G662" s="14"/>
      <c r="H662" s="15"/>
      <c r="I662" s="15"/>
      <c r="J662" s="15"/>
      <c r="K662" s="15"/>
      <c r="L662" s="15"/>
      <c r="M662" s="136"/>
      <c r="N662" s="15"/>
      <c r="O662" s="15"/>
      <c r="P662" s="15"/>
      <c r="Q662" s="15"/>
      <c r="R662" s="15"/>
      <c r="S662" s="137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37"/>
      <c r="AS662" s="137"/>
      <c r="AT662" s="137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4"/>
      <c r="CU662" s="14"/>
      <c r="CV662" s="14"/>
      <c r="CW662" s="14"/>
      <c r="CX662" s="14"/>
      <c r="CY662" s="14"/>
      <c r="CZ662" s="14"/>
      <c r="DA662" s="14"/>
      <c r="DB662" s="14"/>
      <c r="DC662" s="14"/>
      <c r="DD662" s="14"/>
      <c r="DE662" s="14"/>
      <c r="DF662" s="14"/>
    </row>
    <row r="663" spans="2:110" ht="15.75" customHeight="1">
      <c r="B663" s="15"/>
      <c r="C663" s="14"/>
      <c r="D663" s="14"/>
      <c r="E663" s="14"/>
      <c r="F663" s="14"/>
      <c r="G663" s="14"/>
      <c r="H663" s="15"/>
      <c r="I663" s="15"/>
      <c r="J663" s="15"/>
      <c r="K663" s="15"/>
      <c r="L663" s="15"/>
      <c r="M663" s="136"/>
      <c r="N663" s="15"/>
      <c r="O663" s="15"/>
      <c r="P663" s="15"/>
      <c r="Q663" s="15"/>
      <c r="R663" s="15"/>
      <c r="S663" s="137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37"/>
      <c r="AS663" s="137"/>
      <c r="AT663" s="137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4"/>
      <c r="CU663" s="14"/>
      <c r="CV663" s="14"/>
      <c r="CW663" s="14"/>
      <c r="CX663" s="14"/>
      <c r="CY663" s="14"/>
      <c r="CZ663" s="14"/>
      <c r="DA663" s="14"/>
      <c r="DB663" s="14"/>
      <c r="DC663" s="14"/>
      <c r="DD663" s="14"/>
      <c r="DE663" s="14"/>
      <c r="DF663" s="14"/>
    </row>
    <row r="664" spans="2:110" ht="15.75" customHeight="1">
      <c r="B664" s="15"/>
      <c r="C664" s="14"/>
      <c r="D664" s="14"/>
      <c r="E664" s="14"/>
      <c r="F664" s="14"/>
      <c r="G664" s="14"/>
      <c r="H664" s="15"/>
      <c r="I664" s="15"/>
      <c r="J664" s="15"/>
      <c r="K664" s="15"/>
      <c r="L664" s="15"/>
      <c r="M664" s="136"/>
      <c r="N664" s="15"/>
      <c r="O664" s="15"/>
      <c r="P664" s="15"/>
      <c r="Q664" s="15"/>
      <c r="R664" s="15"/>
      <c r="S664" s="137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37"/>
      <c r="AS664" s="137"/>
      <c r="AT664" s="137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4"/>
      <c r="CU664" s="14"/>
      <c r="CV664" s="14"/>
      <c r="CW664" s="14"/>
      <c r="CX664" s="14"/>
      <c r="CY664" s="14"/>
      <c r="CZ664" s="14"/>
      <c r="DA664" s="14"/>
      <c r="DB664" s="14"/>
      <c r="DC664" s="14"/>
      <c r="DD664" s="14"/>
      <c r="DE664" s="14"/>
      <c r="DF664" s="14"/>
    </row>
    <row r="665" spans="2:110" ht="15.75" customHeight="1">
      <c r="B665" s="15"/>
      <c r="C665" s="14"/>
      <c r="D665" s="14"/>
      <c r="E665" s="14"/>
      <c r="F665" s="14"/>
      <c r="G665" s="14"/>
      <c r="H665" s="15"/>
      <c r="I665" s="15"/>
      <c r="J665" s="15"/>
      <c r="K665" s="15"/>
      <c r="L665" s="15"/>
      <c r="M665" s="136"/>
      <c r="N665" s="15"/>
      <c r="O665" s="15"/>
      <c r="P665" s="15"/>
      <c r="Q665" s="15"/>
      <c r="R665" s="15"/>
      <c r="S665" s="137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37"/>
      <c r="AS665" s="137"/>
      <c r="AT665" s="137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4"/>
      <c r="CU665" s="14"/>
      <c r="CV665" s="14"/>
      <c r="CW665" s="14"/>
      <c r="CX665" s="14"/>
      <c r="CY665" s="14"/>
      <c r="CZ665" s="14"/>
      <c r="DA665" s="14"/>
      <c r="DB665" s="14"/>
      <c r="DC665" s="14"/>
      <c r="DD665" s="14"/>
      <c r="DE665" s="14"/>
      <c r="DF665" s="14"/>
    </row>
    <row r="666" spans="2:110" ht="15.75" customHeight="1">
      <c r="B666" s="15"/>
      <c r="C666" s="14"/>
      <c r="D666" s="14"/>
      <c r="E666" s="14"/>
      <c r="F666" s="14"/>
      <c r="G666" s="14"/>
      <c r="H666" s="15"/>
      <c r="I666" s="15"/>
      <c r="J666" s="15"/>
      <c r="K666" s="15"/>
      <c r="L666" s="15"/>
      <c r="M666" s="136"/>
      <c r="N666" s="15"/>
      <c r="O666" s="15"/>
      <c r="P666" s="15"/>
      <c r="Q666" s="15"/>
      <c r="R666" s="15"/>
      <c r="S666" s="137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37"/>
      <c r="AS666" s="137"/>
      <c r="AT666" s="137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4"/>
      <c r="CU666" s="14"/>
      <c r="CV666" s="14"/>
      <c r="CW666" s="14"/>
      <c r="CX666" s="14"/>
      <c r="CY666" s="14"/>
      <c r="CZ666" s="14"/>
      <c r="DA666" s="14"/>
      <c r="DB666" s="14"/>
      <c r="DC666" s="14"/>
      <c r="DD666" s="14"/>
      <c r="DE666" s="14"/>
      <c r="DF666" s="14"/>
    </row>
    <row r="667" spans="2:110" ht="15.75" customHeight="1">
      <c r="B667" s="15"/>
      <c r="C667" s="14"/>
      <c r="D667" s="14"/>
      <c r="E667" s="14"/>
      <c r="F667" s="14"/>
      <c r="G667" s="14"/>
      <c r="H667" s="15"/>
      <c r="I667" s="15"/>
      <c r="J667" s="15"/>
      <c r="K667" s="15"/>
      <c r="L667" s="15"/>
      <c r="M667" s="136"/>
      <c r="N667" s="15"/>
      <c r="O667" s="15"/>
      <c r="P667" s="15"/>
      <c r="Q667" s="15"/>
      <c r="R667" s="15"/>
      <c r="S667" s="137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37"/>
      <c r="AS667" s="137"/>
      <c r="AT667" s="137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4"/>
      <c r="CU667" s="14"/>
      <c r="CV667" s="14"/>
      <c r="CW667" s="14"/>
      <c r="CX667" s="14"/>
      <c r="CY667" s="14"/>
      <c r="CZ667" s="14"/>
      <c r="DA667" s="14"/>
      <c r="DB667" s="14"/>
      <c r="DC667" s="14"/>
      <c r="DD667" s="14"/>
      <c r="DE667" s="14"/>
      <c r="DF667" s="14"/>
    </row>
    <row r="668" spans="2:110" ht="15.75" customHeight="1">
      <c r="B668" s="15"/>
      <c r="C668" s="14"/>
      <c r="D668" s="14"/>
      <c r="E668" s="14"/>
      <c r="F668" s="14"/>
      <c r="G668" s="14"/>
      <c r="H668" s="15"/>
      <c r="I668" s="15"/>
      <c r="J668" s="15"/>
      <c r="K668" s="15"/>
      <c r="L668" s="15"/>
      <c r="M668" s="136"/>
      <c r="N668" s="15"/>
      <c r="O668" s="15"/>
      <c r="P668" s="15"/>
      <c r="Q668" s="15"/>
      <c r="R668" s="15"/>
      <c r="S668" s="137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37"/>
      <c r="AS668" s="137"/>
      <c r="AT668" s="137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4"/>
      <c r="CU668" s="14"/>
      <c r="CV668" s="14"/>
      <c r="CW668" s="14"/>
      <c r="CX668" s="14"/>
      <c r="CY668" s="14"/>
      <c r="CZ668" s="14"/>
      <c r="DA668" s="14"/>
      <c r="DB668" s="14"/>
      <c r="DC668" s="14"/>
      <c r="DD668" s="14"/>
      <c r="DE668" s="14"/>
      <c r="DF668" s="14"/>
    </row>
    <row r="669" spans="2:110" ht="15.75" customHeight="1">
      <c r="B669" s="15"/>
      <c r="C669" s="14"/>
      <c r="D669" s="14"/>
      <c r="E669" s="14"/>
      <c r="F669" s="14"/>
      <c r="G669" s="14"/>
      <c r="H669" s="15"/>
      <c r="I669" s="15"/>
      <c r="J669" s="15"/>
      <c r="K669" s="15"/>
      <c r="L669" s="15"/>
      <c r="M669" s="136"/>
      <c r="N669" s="15"/>
      <c r="O669" s="15"/>
      <c r="P669" s="15"/>
      <c r="Q669" s="15"/>
      <c r="R669" s="15"/>
      <c r="S669" s="137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37"/>
      <c r="AS669" s="137"/>
      <c r="AT669" s="137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4"/>
      <c r="CU669" s="14"/>
      <c r="CV669" s="14"/>
      <c r="CW669" s="14"/>
      <c r="CX669" s="14"/>
      <c r="CY669" s="14"/>
      <c r="CZ669" s="14"/>
      <c r="DA669" s="14"/>
      <c r="DB669" s="14"/>
      <c r="DC669" s="14"/>
      <c r="DD669" s="14"/>
      <c r="DE669" s="14"/>
      <c r="DF669" s="14"/>
    </row>
    <row r="670" spans="2:110" ht="15.75" customHeight="1">
      <c r="B670" s="15"/>
      <c r="C670" s="14"/>
      <c r="D670" s="14"/>
      <c r="E670" s="14"/>
      <c r="F670" s="14"/>
      <c r="G670" s="14"/>
      <c r="H670" s="15"/>
      <c r="I670" s="15"/>
      <c r="J670" s="15"/>
      <c r="K670" s="15"/>
      <c r="L670" s="15"/>
      <c r="M670" s="136"/>
      <c r="N670" s="15"/>
      <c r="O670" s="15"/>
      <c r="P670" s="15"/>
      <c r="Q670" s="15"/>
      <c r="R670" s="15"/>
      <c r="S670" s="137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37"/>
      <c r="AS670" s="137"/>
      <c r="AT670" s="137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4"/>
      <c r="CU670" s="14"/>
      <c r="CV670" s="14"/>
      <c r="CW670" s="14"/>
      <c r="CX670" s="14"/>
      <c r="CY670" s="14"/>
      <c r="CZ670" s="14"/>
      <c r="DA670" s="14"/>
      <c r="DB670" s="14"/>
      <c r="DC670" s="14"/>
      <c r="DD670" s="14"/>
      <c r="DE670" s="14"/>
      <c r="DF670" s="14"/>
    </row>
    <row r="671" spans="2:110" ht="15.75" customHeight="1">
      <c r="B671" s="15"/>
      <c r="C671" s="14"/>
      <c r="D671" s="14"/>
      <c r="E671" s="14"/>
      <c r="F671" s="14"/>
      <c r="G671" s="14"/>
      <c r="H671" s="15"/>
      <c r="I671" s="15"/>
      <c r="J671" s="15"/>
      <c r="K671" s="15"/>
      <c r="L671" s="15"/>
      <c r="M671" s="136"/>
      <c r="N671" s="15"/>
      <c r="O671" s="15"/>
      <c r="P671" s="15"/>
      <c r="Q671" s="15"/>
      <c r="R671" s="15"/>
      <c r="S671" s="137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37"/>
      <c r="AS671" s="137"/>
      <c r="AT671" s="137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4"/>
      <c r="CU671" s="14"/>
      <c r="CV671" s="14"/>
      <c r="CW671" s="14"/>
      <c r="CX671" s="14"/>
      <c r="CY671" s="14"/>
      <c r="CZ671" s="14"/>
      <c r="DA671" s="14"/>
      <c r="DB671" s="14"/>
      <c r="DC671" s="14"/>
      <c r="DD671" s="14"/>
      <c r="DE671" s="14"/>
      <c r="DF671" s="14"/>
    </row>
    <row r="672" spans="2:110" ht="15.75" customHeight="1">
      <c r="B672" s="15"/>
      <c r="C672" s="14"/>
      <c r="D672" s="14"/>
      <c r="E672" s="14"/>
      <c r="F672" s="14"/>
      <c r="G672" s="14"/>
      <c r="H672" s="15"/>
      <c r="I672" s="15"/>
      <c r="J672" s="15"/>
      <c r="K672" s="15"/>
      <c r="L672" s="15"/>
      <c r="M672" s="136"/>
      <c r="N672" s="15"/>
      <c r="O672" s="15"/>
      <c r="P672" s="15"/>
      <c r="Q672" s="15"/>
      <c r="R672" s="15"/>
      <c r="S672" s="137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37"/>
      <c r="AS672" s="137"/>
      <c r="AT672" s="137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4"/>
      <c r="CU672" s="14"/>
      <c r="CV672" s="14"/>
      <c r="CW672" s="14"/>
      <c r="CX672" s="14"/>
      <c r="CY672" s="14"/>
      <c r="CZ672" s="14"/>
      <c r="DA672" s="14"/>
      <c r="DB672" s="14"/>
      <c r="DC672" s="14"/>
      <c r="DD672" s="14"/>
      <c r="DE672" s="14"/>
      <c r="DF672" s="14"/>
    </row>
    <row r="673" spans="2:110" ht="15.75" customHeight="1">
      <c r="B673" s="15"/>
      <c r="C673" s="14"/>
      <c r="D673" s="14"/>
      <c r="E673" s="14"/>
      <c r="F673" s="14"/>
      <c r="G673" s="14"/>
      <c r="H673" s="15"/>
      <c r="I673" s="15"/>
      <c r="J673" s="15"/>
      <c r="K673" s="15"/>
      <c r="L673" s="15"/>
      <c r="M673" s="136"/>
      <c r="N673" s="15"/>
      <c r="O673" s="15"/>
      <c r="P673" s="15"/>
      <c r="Q673" s="15"/>
      <c r="R673" s="15"/>
      <c r="S673" s="137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37"/>
      <c r="AS673" s="137"/>
      <c r="AT673" s="137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4"/>
      <c r="CU673" s="14"/>
      <c r="CV673" s="14"/>
      <c r="CW673" s="14"/>
      <c r="CX673" s="14"/>
      <c r="CY673" s="14"/>
      <c r="CZ673" s="14"/>
      <c r="DA673" s="14"/>
      <c r="DB673" s="14"/>
      <c r="DC673" s="14"/>
      <c r="DD673" s="14"/>
      <c r="DE673" s="14"/>
      <c r="DF673" s="14"/>
    </row>
    <row r="674" spans="2:110" ht="15.75" customHeight="1">
      <c r="B674" s="15"/>
      <c r="C674" s="14"/>
      <c r="D674" s="14"/>
      <c r="E674" s="14"/>
      <c r="F674" s="14"/>
      <c r="G674" s="14"/>
      <c r="H674" s="15"/>
      <c r="I674" s="15"/>
      <c r="J674" s="15"/>
      <c r="K674" s="15"/>
      <c r="L674" s="15"/>
      <c r="M674" s="136"/>
      <c r="N674" s="15"/>
      <c r="O674" s="15"/>
      <c r="P674" s="15"/>
      <c r="Q674" s="15"/>
      <c r="R674" s="15"/>
      <c r="S674" s="137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37"/>
      <c r="AS674" s="137"/>
      <c r="AT674" s="137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4"/>
      <c r="CU674" s="14"/>
      <c r="CV674" s="14"/>
      <c r="CW674" s="14"/>
      <c r="CX674" s="14"/>
      <c r="CY674" s="14"/>
      <c r="CZ674" s="14"/>
      <c r="DA674" s="14"/>
      <c r="DB674" s="14"/>
      <c r="DC674" s="14"/>
      <c r="DD674" s="14"/>
      <c r="DE674" s="14"/>
      <c r="DF674" s="14"/>
    </row>
    <row r="675" spans="2:110" ht="15.75" customHeight="1">
      <c r="B675" s="15"/>
      <c r="C675" s="14"/>
      <c r="D675" s="14"/>
      <c r="E675" s="14"/>
      <c r="F675" s="14"/>
      <c r="G675" s="14"/>
      <c r="H675" s="15"/>
      <c r="I675" s="15"/>
      <c r="J675" s="15"/>
      <c r="K675" s="15"/>
      <c r="L675" s="15"/>
      <c r="M675" s="136"/>
      <c r="N675" s="15"/>
      <c r="O675" s="15"/>
      <c r="P675" s="15"/>
      <c r="Q675" s="15"/>
      <c r="R675" s="15"/>
      <c r="S675" s="137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37"/>
      <c r="AS675" s="137"/>
      <c r="AT675" s="137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4"/>
      <c r="CU675" s="14"/>
      <c r="CV675" s="14"/>
      <c r="CW675" s="14"/>
      <c r="CX675" s="14"/>
      <c r="CY675" s="14"/>
      <c r="CZ675" s="14"/>
      <c r="DA675" s="14"/>
      <c r="DB675" s="14"/>
      <c r="DC675" s="14"/>
      <c r="DD675" s="14"/>
      <c r="DE675" s="14"/>
      <c r="DF675" s="14"/>
    </row>
    <row r="676" spans="2:110" ht="15.75" customHeight="1">
      <c r="B676" s="15"/>
      <c r="C676" s="14"/>
      <c r="D676" s="14"/>
      <c r="E676" s="14"/>
      <c r="F676" s="14"/>
      <c r="G676" s="14"/>
      <c r="H676" s="15"/>
      <c r="I676" s="15"/>
      <c r="J676" s="15"/>
      <c r="K676" s="15"/>
      <c r="L676" s="15"/>
      <c r="M676" s="136"/>
      <c r="N676" s="15"/>
      <c r="O676" s="15"/>
      <c r="P676" s="15"/>
      <c r="Q676" s="15"/>
      <c r="R676" s="15"/>
      <c r="S676" s="137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37"/>
      <c r="AS676" s="137"/>
      <c r="AT676" s="137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4"/>
      <c r="CU676" s="14"/>
      <c r="CV676" s="14"/>
      <c r="CW676" s="14"/>
      <c r="CX676" s="14"/>
      <c r="CY676" s="14"/>
      <c r="CZ676" s="14"/>
      <c r="DA676" s="14"/>
      <c r="DB676" s="14"/>
      <c r="DC676" s="14"/>
      <c r="DD676" s="14"/>
      <c r="DE676" s="14"/>
      <c r="DF676" s="14"/>
    </row>
    <row r="677" spans="2:110" ht="15.75" customHeight="1">
      <c r="B677" s="15"/>
      <c r="C677" s="14"/>
      <c r="D677" s="14"/>
      <c r="E677" s="14"/>
      <c r="F677" s="14"/>
      <c r="G677" s="14"/>
      <c r="H677" s="15"/>
      <c r="I677" s="15"/>
      <c r="J677" s="15"/>
      <c r="K677" s="15"/>
      <c r="L677" s="15"/>
      <c r="M677" s="136"/>
      <c r="N677" s="15"/>
      <c r="O677" s="15"/>
      <c r="P677" s="15"/>
      <c r="Q677" s="15"/>
      <c r="R677" s="15"/>
      <c r="S677" s="137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37"/>
      <c r="AS677" s="137"/>
      <c r="AT677" s="137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4"/>
      <c r="CU677" s="14"/>
      <c r="CV677" s="14"/>
      <c r="CW677" s="14"/>
      <c r="CX677" s="14"/>
      <c r="CY677" s="14"/>
      <c r="CZ677" s="14"/>
      <c r="DA677" s="14"/>
      <c r="DB677" s="14"/>
      <c r="DC677" s="14"/>
      <c r="DD677" s="14"/>
      <c r="DE677" s="14"/>
      <c r="DF677" s="14"/>
    </row>
    <row r="678" spans="2:110" ht="15.75" customHeight="1">
      <c r="B678" s="15"/>
      <c r="C678" s="14"/>
      <c r="D678" s="14"/>
      <c r="E678" s="14"/>
      <c r="F678" s="14"/>
      <c r="G678" s="14"/>
      <c r="H678" s="15"/>
      <c r="I678" s="15"/>
      <c r="J678" s="15"/>
      <c r="K678" s="15"/>
      <c r="L678" s="15"/>
      <c r="M678" s="136"/>
      <c r="N678" s="15"/>
      <c r="O678" s="15"/>
      <c r="P678" s="15"/>
      <c r="Q678" s="15"/>
      <c r="R678" s="15"/>
      <c r="S678" s="137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37"/>
      <c r="AS678" s="137"/>
      <c r="AT678" s="137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4"/>
      <c r="CU678" s="14"/>
      <c r="CV678" s="14"/>
      <c r="CW678" s="14"/>
      <c r="CX678" s="14"/>
      <c r="CY678" s="14"/>
      <c r="CZ678" s="14"/>
      <c r="DA678" s="14"/>
      <c r="DB678" s="14"/>
      <c r="DC678" s="14"/>
      <c r="DD678" s="14"/>
      <c r="DE678" s="14"/>
      <c r="DF678" s="14"/>
    </row>
    <row r="679" spans="2:110" ht="15.75" customHeight="1">
      <c r="B679" s="15"/>
      <c r="C679" s="14"/>
      <c r="D679" s="14"/>
      <c r="E679" s="14"/>
      <c r="F679" s="14"/>
      <c r="G679" s="14"/>
      <c r="H679" s="15"/>
      <c r="I679" s="15"/>
      <c r="J679" s="15"/>
      <c r="K679" s="15"/>
      <c r="L679" s="15"/>
      <c r="M679" s="136"/>
      <c r="N679" s="15"/>
      <c r="O679" s="15"/>
      <c r="P679" s="15"/>
      <c r="Q679" s="15"/>
      <c r="R679" s="15"/>
      <c r="S679" s="137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37"/>
      <c r="AS679" s="137"/>
      <c r="AT679" s="137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4"/>
      <c r="CU679" s="14"/>
      <c r="CV679" s="14"/>
      <c r="CW679" s="14"/>
      <c r="CX679" s="14"/>
      <c r="CY679" s="14"/>
      <c r="CZ679" s="14"/>
      <c r="DA679" s="14"/>
      <c r="DB679" s="14"/>
      <c r="DC679" s="14"/>
      <c r="DD679" s="14"/>
      <c r="DE679" s="14"/>
      <c r="DF679" s="14"/>
    </row>
    <row r="680" spans="2:110" ht="15.75" customHeight="1">
      <c r="B680" s="15"/>
      <c r="C680" s="14"/>
      <c r="D680" s="14"/>
      <c r="E680" s="14"/>
      <c r="F680" s="14"/>
      <c r="G680" s="14"/>
      <c r="H680" s="15"/>
      <c r="I680" s="15"/>
      <c r="J680" s="15"/>
      <c r="K680" s="15"/>
      <c r="L680" s="15"/>
      <c r="M680" s="136"/>
      <c r="N680" s="15"/>
      <c r="O680" s="15"/>
      <c r="P680" s="15"/>
      <c r="Q680" s="15"/>
      <c r="R680" s="15"/>
      <c r="S680" s="137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37"/>
      <c r="AS680" s="137"/>
      <c r="AT680" s="137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4"/>
      <c r="CU680" s="14"/>
      <c r="CV680" s="14"/>
      <c r="CW680" s="14"/>
      <c r="CX680" s="14"/>
      <c r="CY680" s="14"/>
      <c r="CZ680" s="14"/>
      <c r="DA680" s="14"/>
      <c r="DB680" s="14"/>
      <c r="DC680" s="14"/>
      <c r="DD680" s="14"/>
      <c r="DE680" s="14"/>
      <c r="DF680" s="14"/>
    </row>
    <row r="681" spans="2:110" ht="15.75" customHeight="1">
      <c r="B681" s="15"/>
      <c r="C681" s="14"/>
      <c r="D681" s="14"/>
      <c r="E681" s="14"/>
      <c r="F681" s="14"/>
      <c r="G681" s="14"/>
      <c r="H681" s="15"/>
      <c r="I681" s="15"/>
      <c r="J681" s="15"/>
      <c r="K681" s="15"/>
      <c r="L681" s="15"/>
      <c r="M681" s="136"/>
      <c r="N681" s="15"/>
      <c r="O681" s="15"/>
      <c r="P681" s="15"/>
      <c r="Q681" s="15"/>
      <c r="R681" s="15"/>
      <c r="S681" s="137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37"/>
      <c r="AS681" s="137"/>
      <c r="AT681" s="137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4"/>
      <c r="CU681" s="14"/>
      <c r="CV681" s="14"/>
      <c r="CW681" s="14"/>
      <c r="CX681" s="14"/>
      <c r="CY681" s="14"/>
      <c r="CZ681" s="14"/>
      <c r="DA681" s="14"/>
      <c r="DB681" s="14"/>
      <c r="DC681" s="14"/>
      <c r="DD681" s="14"/>
      <c r="DE681" s="14"/>
      <c r="DF681" s="14"/>
    </row>
    <row r="682" spans="2:110" ht="15.75" customHeight="1">
      <c r="B682" s="15"/>
      <c r="C682" s="14"/>
      <c r="D682" s="14"/>
      <c r="E682" s="14"/>
      <c r="F682" s="14"/>
      <c r="G682" s="14"/>
      <c r="H682" s="15"/>
      <c r="I682" s="15"/>
      <c r="J682" s="15"/>
      <c r="K682" s="15"/>
      <c r="L682" s="15"/>
      <c r="M682" s="136"/>
      <c r="N682" s="15"/>
      <c r="O682" s="15"/>
      <c r="P682" s="15"/>
      <c r="Q682" s="15"/>
      <c r="R682" s="15"/>
      <c r="S682" s="137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37"/>
      <c r="AS682" s="137"/>
      <c r="AT682" s="137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4"/>
      <c r="CU682" s="14"/>
      <c r="CV682" s="14"/>
      <c r="CW682" s="14"/>
      <c r="CX682" s="14"/>
      <c r="CY682" s="14"/>
      <c r="CZ682" s="14"/>
      <c r="DA682" s="14"/>
      <c r="DB682" s="14"/>
      <c r="DC682" s="14"/>
      <c r="DD682" s="14"/>
      <c r="DE682" s="14"/>
      <c r="DF682" s="14"/>
    </row>
    <row r="683" spans="2:110" ht="15.75" customHeight="1">
      <c r="B683" s="15"/>
      <c r="C683" s="14"/>
      <c r="D683" s="14"/>
      <c r="E683" s="14"/>
      <c r="F683" s="14"/>
      <c r="G683" s="14"/>
      <c r="H683" s="15"/>
      <c r="I683" s="15"/>
      <c r="J683" s="15"/>
      <c r="K683" s="15"/>
      <c r="L683" s="15"/>
      <c r="M683" s="136"/>
      <c r="N683" s="15"/>
      <c r="O683" s="15"/>
      <c r="P683" s="15"/>
      <c r="Q683" s="15"/>
      <c r="R683" s="15"/>
      <c r="S683" s="137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37"/>
      <c r="AS683" s="137"/>
      <c r="AT683" s="137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4"/>
      <c r="CU683" s="14"/>
      <c r="CV683" s="14"/>
      <c r="CW683" s="14"/>
      <c r="CX683" s="14"/>
      <c r="CY683" s="14"/>
      <c r="CZ683" s="14"/>
      <c r="DA683" s="14"/>
      <c r="DB683" s="14"/>
      <c r="DC683" s="14"/>
      <c r="DD683" s="14"/>
      <c r="DE683" s="14"/>
      <c r="DF683" s="14"/>
    </row>
    <row r="684" spans="2:110" ht="15.75" customHeight="1">
      <c r="B684" s="15"/>
      <c r="C684" s="14"/>
      <c r="D684" s="14"/>
      <c r="E684" s="14"/>
      <c r="F684" s="14"/>
      <c r="G684" s="14"/>
      <c r="H684" s="15"/>
      <c r="I684" s="15"/>
      <c r="J684" s="15"/>
      <c r="K684" s="15"/>
      <c r="L684" s="15"/>
      <c r="M684" s="136"/>
      <c r="N684" s="15"/>
      <c r="O684" s="15"/>
      <c r="P684" s="15"/>
      <c r="Q684" s="15"/>
      <c r="R684" s="15"/>
      <c r="S684" s="137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37"/>
      <c r="AS684" s="137"/>
      <c r="AT684" s="137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4"/>
      <c r="CU684" s="14"/>
      <c r="CV684" s="14"/>
      <c r="CW684" s="14"/>
      <c r="CX684" s="14"/>
      <c r="CY684" s="14"/>
      <c r="CZ684" s="14"/>
      <c r="DA684" s="14"/>
      <c r="DB684" s="14"/>
      <c r="DC684" s="14"/>
      <c r="DD684" s="14"/>
      <c r="DE684" s="14"/>
      <c r="DF684" s="14"/>
    </row>
    <row r="685" spans="2:110" ht="15.75" customHeight="1">
      <c r="B685" s="15"/>
      <c r="C685" s="14"/>
      <c r="D685" s="14"/>
      <c r="E685" s="14"/>
      <c r="F685" s="14"/>
      <c r="G685" s="14"/>
      <c r="H685" s="15"/>
      <c r="I685" s="15"/>
      <c r="J685" s="15"/>
      <c r="K685" s="15"/>
      <c r="L685" s="15"/>
      <c r="M685" s="136"/>
      <c r="N685" s="15"/>
      <c r="O685" s="15"/>
      <c r="P685" s="15"/>
      <c r="Q685" s="15"/>
      <c r="R685" s="15"/>
      <c r="S685" s="137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37"/>
      <c r="AS685" s="137"/>
      <c r="AT685" s="137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4"/>
      <c r="CU685" s="14"/>
      <c r="CV685" s="14"/>
      <c r="CW685" s="14"/>
      <c r="CX685" s="14"/>
      <c r="CY685" s="14"/>
      <c r="CZ685" s="14"/>
      <c r="DA685" s="14"/>
      <c r="DB685" s="14"/>
      <c r="DC685" s="14"/>
      <c r="DD685" s="14"/>
      <c r="DE685" s="14"/>
      <c r="DF685" s="14"/>
    </row>
    <row r="686" spans="2:110" ht="15.75" customHeight="1">
      <c r="B686" s="15"/>
      <c r="C686" s="14"/>
      <c r="D686" s="14"/>
      <c r="E686" s="14"/>
      <c r="F686" s="14"/>
      <c r="G686" s="14"/>
      <c r="H686" s="15"/>
      <c r="I686" s="15"/>
      <c r="J686" s="15"/>
      <c r="K686" s="15"/>
      <c r="L686" s="15"/>
      <c r="M686" s="136"/>
      <c r="N686" s="15"/>
      <c r="O686" s="15"/>
      <c r="P686" s="15"/>
      <c r="Q686" s="15"/>
      <c r="R686" s="15"/>
      <c r="S686" s="137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37"/>
      <c r="AS686" s="137"/>
      <c r="AT686" s="137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4"/>
      <c r="CU686" s="14"/>
      <c r="CV686" s="14"/>
      <c r="CW686" s="14"/>
      <c r="CX686" s="14"/>
      <c r="CY686" s="14"/>
      <c r="CZ686" s="14"/>
      <c r="DA686" s="14"/>
      <c r="DB686" s="14"/>
      <c r="DC686" s="14"/>
      <c r="DD686" s="14"/>
      <c r="DE686" s="14"/>
      <c r="DF686" s="14"/>
    </row>
    <row r="687" spans="2:110" ht="15.75" customHeight="1">
      <c r="B687" s="15"/>
      <c r="C687" s="14"/>
      <c r="D687" s="14"/>
      <c r="E687" s="14"/>
      <c r="F687" s="14"/>
      <c r="G687" s="14"/>
      <c r="H687" s="15"/>
      <c r="I687" s="15"/>
      <c r="J687" s="15"/>
      <c r="K687" s="15"/>
      <c r="L687" s="15"/>
      <c r="M687" s="136"/>
      <c r="N687" s="15"/>
      <c r="O687" s="15"/>
      <c r="P687" s="15"/>
      <c r="Q687" s="15"/>
      <c r="R687" s="15"/>
      <c r="S687" s="137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37"/>
      <c r="AS687" s="137"/>
      <c r="AT687" s="137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4"/>
      <c r="CU687" s="14"/>
      <c r="CV687" s="14"/>
      <c r="CW687" s="14"/>
      <c r="CX687" s="14"/>
      <c r="CY687" s="14"/>
      <c r="CZ687" s="14"/>
      <c r="DA687" s="14"/>
      <c r="DB687" s="14"/>
      <c r="DC687" s="14"/>
      <c r="DD687" s="14"/>
      <c r="DE687" s="14"/>
      <c r="DF687" s="14"/>
    </row>
    <row r="688" spans="2:110" ht="15.75" customHeight="1">
      <c r="B688" s="15"/>
      <c r="C688" s="14"/>
      <c r="D688" s="14"/>
      <c r="E688" s="14"/>
      <c r="F688" s="14"/>
      <c r="G688" s="14"/>
      <c r="H688" s="15"/>
      <c r="I688" s="15"/>
      <c r="J688" s="15"/>
      <c r="K688" s="15"/>
      <c r="L688" s="15"/>
      <c r="M688" s="136"/>
      <c r="N688" s="15"/>
      <c r="O688" s="15"/>
      <c r="P688" s="15"/>
      <c r="Q688" s="15"/>
      <c r="R688" s="15"/>
      <c r="S688" s="137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37"/>
      <c r="AS688" s="137"/>
      <c r="AT688" s="137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4"/>
      <c r="CU688" s="14"/>
      <c r="CV688" s="14"/>
      <c r="CW688" s="14"/>
      <c r="CX688" s="14"/>
      <c r="CY688" s="14"/>
      <c r="CZ688" s="14"/>
      <c r="DA688" s="14"/>
      <c r="DB688" s="14"/>
      <c r="DC688" s="14"/>
      <c r="DD688" s="14"/>
      <c r="DE688" s="14"/>
      <c r="DF688" s="14"/>
    </row>
    <row r="689" spans="2:110" ht="15.75" customHeight="1">
      <c r="B689" s="15"/>
      <c r="C689" s="14"/>
      <c r="D689" s="14"/>
      <c r="E689" s="14"/>
      <c r="F689" s="14"/>
      <c r="G689" s="14"/>
      <c r="H689" s="15"/>
      <c r="I689" s="15"/>
      <c r="J689" s="15"/>
      <c r="K689" s="15"/>
      <c r="L689" s="15"/>
      <c r="M689" s="136"/>
      <c r="N689" s="15"/>
      <c r="O689" s="15"/>
      <c r="P689" s="15"/>
      <c r="Q689" s="15"/>
      <c r="R689" s="15"/>
      <c r="S689" s="137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37"/>
      <c r="AS689" s="137"/>
      <c r="AT689" s="137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4"/>
      <c r="CU689" s="14"/>
      <c r="CV689" s="14"/>
      <c r="CW689" s="14"/>
      <c r="CX689" s="14"/>
      <c r="CY689" s="14"/>
      <c r="CZ689" s="14"/>
      <c r="DA689" s="14"/>
      <c r="DB689" s="14"/>
      <c r="DC689" s="14"/>
      <c r="DD689" s="14"/>
      <c r="DE689" s="14"/>
      <c r="DF689" s="14"/>
    </row>
    <row r="690" spans="2:110" ht="15.75" customHeight="1">
      <c r="B690" s="15"/>
      <c r="C690" s="14"/>
      <c r="D690" s="14"/>
      <c r="E690" s="14"/>
      <c r="F690" s="14"/>
      <c r="G690" s="14"/>
      <c r="H690" s="15"/>
      <c r="I690" s="15"/>
      <c r="J690" s="15"/>
      <c r="K690" s="15"/>
      <c r="L690" s="15"/>
      <c r="M690" s="136"/>
      <c r="N690" s="15"/>
      <c r="O690" s="15"/>
      <c r="P690" s="15"/>
      <c r="Q690" s="15"/>
      <c r="R690" s="15"/>
      <c r="S690" s="137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37"/>
      <c r="AS690" s="137"/>
      <c r="AT690" s="137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4"/>
      <c r="CU690" s="14"/>
      <c r="CV690" s="14"/>
      <c r="CW690" s="14"/>
      <c r="CX690" s="14"/>
      <c r="CY690" s="14"/>
      <c r="CZ690" s="14"/>
      <c r="DA690" s="14"/>
      <c r="DB690" s="14"/>
      <c r="DC690" s="14"/>
      <c r="DD690" s="14"/>
      <c r="DE690" s="14"/>
      <c r="DF690" s="14"/>
    </row>
    <row r="691" spans="2:110" ht="15.75" customHeight="1">
      <c r="B691" s="15"/>
      <c r="C691" s="14"/>
      <c r="D691" s="14"/>
      <c r="E691" s="14"/>
      <c r="F691" s="14"/>
      <c r="G691" s="14"/>
      <c r="H691" s="15"/>
      <c r="I691" s="15"/>
      <c r="J691" s="15"/>
      <c r="K691" s="15"/>
      <c r="L691" s="15"/>
      <c r="M691" s="136"/>
      <c r="N691" s="15"/>
      <c r="O691" s="15"/>
      <c r="P691" s="15"/>
      <c r="Q691" s="15"/>
      <c r="R691" s="15"/>
      <c r="S691" s="137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37"/>
      <c r="AS691" s="137"/>
      <c r="AT691" s="137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4"/>
      <c r="CU691" s="14"/>
      <c r="CV691" s="14"/>
      <c r="CW691" s="14"/>
      <c r="CX691" s="14"/>
      <c r="CY691" s="14"/>
      <c r="CZ691" s="14"/>
      <c r="DA691" s="14"/>
      <c r="DB691" s="14"/>
      <c r="DC691" s="14"/>
      <c r="DD691" s="14"/>
      <c r="DE691" s="14"/>
      <c r="DF691" s="14"/>
    </row>
    <row r="692" spans="2:110" ht="15.75" customHeight="1">
      <c r="B692" s="15"/>
      <c r="C692" s="14"/>
      <c r="D692" s="14"/>
      <c r="E692" s="14"/>
      <c r="F692" s="14"/>
      <c r="G692" s="14"/>
      <c r="H692" s="15"/>
      <c r="I692" s="15"/>
      <c r="J692" s="15"/>
      <c r="K692" s="15"/>
      <c r="L692" s="15"/>
      <c r="M692" s="136"/>
      <c r="N692" s="15"/>
      <c r="O692" s="15"/>
      <c r="P692" s="15"/>
      <c r="Q692" s="15"/>
      <c r="R692" s="15"/>
      <c r="S692" s="137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37"/>
      <c r="AS692" s="137"/>
      <c r="AT692" s="137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4"/>
      <c r="CU692" s="14"/>
      <c r="CV692" s="14"/>
      <c r="CW692" s="14"/>
      <c r="CX692" s="14"/>
      <c r="CY692" s="14"/>
      <c r="CZ692" s="14"/>
      <c r="DA692" s="14"/>
      <c r="DB692" s="14"/>
      <c r="DC692" s="14"/>
      <c r="DD692" s="14"/>
      <c r="DE692" s="14"/>
      <c r="DF692" s="14"/>
    </row>
    <row r="693" spans="2:110" ht="15.75" customHeight="1">
      <c r="B693" s="15"/>
      <c r="C693" s="14"/>
      <c r="D693" s="14"/>
      <c r="E693" s="14"/>
      <c r="F693" s="14"/>
      <c r="G693" s="14"/>
      <c r="H693" s="15"/>
      <c r="I693" s="15"/>
      <c r="J693" s="15"/>
      <c r="K693" s="15"/>
      <c r="L693" s="15"/>
      <c r="M693" s="136"/>
      <c r="N693" s="15"/>
      <c r="O693" s="15"/>
      <c r="P693" s="15"/>
      <c r="Q693" s="15"/>
      <c r="R693" s="15"/>
      <c r="S693" s="137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37"/>
      <c r="AS693" s="137"/>
      <c r="AT693" s="137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4"/>
      <c r="CU693" s="14"/>
      <c r="CV693" s="14"/>
      <c r="CW693" s="14"/>
      <c r="CX693" s="14"/>
      <c r="CY693" s="14"/>
      <c r="CZ693" s="14"/>
      <c r="DA693" s="14"/>
      <c r="DB693" s="14"/>
      <c r="DC693" s="14"/>
      <c r="DD693" s="14"/>
      <c r="DE693" s="14"/>
      <c r="DF693" s="14"/>
    </row>
    <row r="694" spans="2:110" ht="15.75" customHeight="1">
      <c r="B694" s="15"/>
      <c r="C694" s="14"/>
      <c r="D694" s="14"/>
      <c r="E694" s="14"/>
      <c r="F694" s="14"/>
      <c r="G694" s="14"/>
      <c r="H694" s="15"/>
      <c r="I694" s="15"/>
      <c r="J694" s="15"/>
      <c r="K694" s="15"/>
      <c r="L694" s="15"/>
      <c r="M694" s="136"/>
      <c r="N694" s="15"/>
      <c r="O694" s="15"/>
      <c r="P694" s="15"/>
      <c r="Q694" s="15"/>
      <c r="R694" s="15"/>
      <c r="S694" s="137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37"/>
      <c r="AS694" s="137"/>
      <c r="AT694" s="137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4"/>
      <c r="CU694" s="14"/>
      <c r="CV694" s="14"/>
      <c r="CW694" s="14"/>
      <c r="CX694" s="14"/>
      <c r="CY694" s="14"/>
      <c r="CZ694" s="14"/>
      <c r="DA694" s="14"/>
      <c r="DB694" s="14"/>
      <c r="DC694" s="14"/>
      <c r="DD694" s="14"/>
      <c r="DE694" s="14"/>
      <c r="DF694" s="14"/>
    </row>
    <row r="695" spans="2:110" ht="15.75" customHeight="1">
      <c r="B695" s="15"/>
      <c r="C695" s="14"/>
      <c r="D695" s="14"/>
      <c r="E695" s="14"/>
      <c r="F695" s="14"/>
      <c r="G695" s="14"/>
      <c r="H695" s="15"/>
      <c r="I695" s="15"/>
      <c r="J695" s="15"/>
      <c r="K695" s="15"/>
      <c r="L695" s="15"/>
      <c r="M695" s="136"/>
      <c r="N695" s="15"/>
      <c r="O695" s="15"/>
      <c r="P695" s="15"/>
      <c r="Q695" s="15"/>
      <c r="R695" s="15"/>
      <c r="S695" s="137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37"/>
      <c r="AS695" s="137"/>
      <c r="AT695" s="137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4"/>
      <c r="CU695" s="14"/>
      <c r="CV695" s="14"/>
      <c r="CW695" s="14"/>
      <c r="CX695" s="14"/>
      <c r="CY695" s="14"/>
      <c r="CZ695" s="14"/>
      <c r="DA695" s="14"/>
      <c r="DB695" s="14"/>
      <c r="DC695" s="14"/>
      <c r="DD695" s="14"/>
      <c r="DE695" s="14"/>
      <c r="DF695" s="14"/>
    </row>
    <row r="696" spans="2:110" ht="15.75" customHeight="1">
      <c r="B696" s="15"/>
      <c r="C696" s="14"/>
      <c r="D696" s="14"/>
      <c r="E696" s="14"/>
      <c r="F696" s="14"/>
      <c r="G696" s="14"/>
      <c r="H696" s="15"/>
      <c r="I696" s="15"/>
      <c r="J696" s="15"/>
      <c r="K696" s="15"/>
      <c r="L696" s="15"/>
      <c r="M696" s="136"/>
      <c r="N696" s="15"/>
      <c r="O696" s="15"/>
      <c r="P696" s="15"/>
      <c r="Q696" s="15"/>
      <c r="R696" s="15"/>
      <c r="S696" s="137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37"/>
      <c r="AS696" s="137"/>
      <c r="AT696" s="137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4"/>
      <c r="CU696" s="14"/>
      <c r="CV696" s="14"/>
      <c r="CW696" s="14"/>
      <c r="CX696" s="14"/>
      <c r="CY696" s="14"/>
      <c r="CZ696" s="14"/>
      <c r="DA696" s="14"/>
      <c r="DB696" s="14"/>
      <c r="DC696" s="14"/>
      <c r="DD696" s="14"/>
      <c r="DE696" s="14"/>
      <c r="DF696" s="14"/>
    </row>
    <row r="697" spans="2:110" ht="15.75" customHeight="1">
      <c r="B697" s="15"/>
      <c r="C697" s="14"/>
      <c r="D697" s="14"/>
      <c r="E697" s="14"/>
      <c r="F697" s="14"/>
      <c r="G697" s="14"/>
      <c r="H697" s="15"/>
      <c r="I697" s="15"/>
      <c r="J697" s="15"/>
      <c r="K697" s="15"/>
      <c r="L697" s="15"/>
      <c r="M697" s="136"/>
      <c r="N697" s="15"/>
      <c r="O697" s="15"/>
      <c r="P697" s="15"/>
      <c r="Q697" s="15"/>
      <c r="R697" s="15"/>
      <c r="S697" s="137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37"/>
      <c r="AS697" s="137"/>
      <c r="AT697" s="137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4"/>
      <c r="CU697" s="14"/>
      <c r="CV697" s="14"/>
      <c r="CW697" s="14"/>
      <c r="CX697" s="14"/>
      <c r="CY697" s="14"/>
      <c r="CZ697" s="14"/>
      <c r="DA697" s="14"/>
      <c r="DB697" s="14"/>
      <c r="DC697" s="14"/>
      <c r="DD697" s="14"/>
      <c r="DE697" s="14"/>
      <c r="DF697" s="14"/>
    </row>
    <row r="698" spans="2:110" ht="15.75" customHeight="1">
      <c r="B698" s="15"/>
      <c r="C698" s="14"/>
      <c r="D698" s="14"/>
      <c r="E698" s="14"/>
      <c r="F698" s="14"/>
      <c r="G698" s="14"/>
      <c r="H698" s="15"/>
      <c r="I698" s="15"/>
      <c r="J698" s="15"/>
      <c r="K698" s="15"/>
      <c r="L698" s="15"/>
      <c r="M698" s="136"/>
      <c r="N698" s="15"/>
      <c r="O698" s="15"/>
      <c r="P698" s="15"/>
      <c r="Q698" s="15"/>
      <c r="R698" s="15"/>
      <c r="S698" s="137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37"/>
      <c r="AS698" s="137"/>
      <c r="AT698" s="137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4"/>
      <c r="CU698" s="14"/>
      <c r="CV698" s="14"/>
      <c r="CW698" s="14"/>
      <c r="CX698" s="14"/>
      <c r="CY698" s="14"/>
      <c r="CZ698" s="14"/>
      <c r="DA698" s="14"/>
      <c r="DB698" s="14"/>
      <c r="DC698" s="14"/>
      <c r="DD698" s="14"/>
      <c r="DE698" s="14"/>
      <c r="DF698" s="14"/>
    </row>
    <row r="699" spans="2:110" ht="15.75" customHeight="1">
      <c r="B699" s="15"/>
      <c r="C699" s="14"/>
      <c r="D699" s="14"/>
      <c r="E699" s="14"/>
      <c r="F699" s="14"/>
      <c r="G699" s="14"/>
      <c r="H699" s="15"/>
      <c r="I699" s="15"/>
      <c r="J699" s="15"/>
      <c r="K699" s="15"/>
      <c r="L699" s="15"/>
      <c r="M699" s="136"/>
      <c r="N699" s="15"/>
      <c r="O699" s="15"/>
      <c r="P699" s="15"/>
      <c r="Q699" s="15"/>
      <c r="R699" s="15"/>
      <c r="S699" s="137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37"/>
      <c r="AS699" s="137"/>
      <c r="AT699" s="137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4"/>
      <c r="CU699" s="14"/>
      <c r="CV699" s="14"/>
      <c r="CW699" s="14"/>
      <c r="CX699" s="14"/>
      <c r="CY699" s="14"/>
      <c r="CZ699" s="14"/>
      <c r="DA699" s="14"/>
      <c r="DB699" s="14"/>
      <c r="DC699" s="14"/>
      <c r="DD699" s="14"/>
      <c r="DE699" s="14"/>
      <c r="DF699" s="14"/>
    </row>
    <row r="700" spans="2:110" ht="15.75" customHeight="1">
      <c r="B700" s="15"/>
      <c r="C700" s="14"/>
      <c r="D700" s="14"/>
      <c r="E700" s="14"/>
      <c r="F700" s="14"/>
      <c r="G700" s="14"/>
      <c r="H700" s="15"/>
      <c r="I700" s="15"/>
      <c r="J700" s="15"/>
      <c r="K700" s="15"/>
      <c r="L700" s="15"/>
      <c r="M700" s="136"/>
      <c r="N700" s="15"/>
      <c r="O700" s="15"/>
      <c r="P700" s="15"/>
      <c r="Q700" s="15"/>
      <c r="R700" s="15"/>
      <c r="S700" s="137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37"/>
      <c r="AS700" s="137"/>
      <c r="AT700" s="137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4"/>
      <c r="CU700" s="14"/>
      <c r="CV700" s="14"/>
      <c r="CW700" s="14"/>
      <c r="CX700" s="14"/>
      <c r="CY700" s="14"/>
      <c r="CZ700" s="14"/>
      <c r="DA700" s="14"/>
      <c r="DB700" s="14"/>
      <c r="DC700" s="14"/>
      <c r="DD700" s="14"/>
      <c r="DE700" s="14"/>
      <c r="DF700" s="14"/>
    </row>
    <row r="701" spans="2:110" ht="15.75" customHeight="1">
      <c r="B701" s="15"/>
      <c r="C701" s="14"/>
      <c r="D701" s="14"/>
      <c r="E701" s="14"/>
      <c r="F701" s="14"/>
      <c r="G701" s="14"/>
      <c r="H701" s="15"/>
      <c r="I701" s="15"/>
      <c r="J701" s="15"/>
      <c r="K701" s="15"/>
      <c r="L701" s="15"/>
      <c r="M701" s="136"/>
      <c r="N701" s="15"/>
      <c r="O701" s="15"/>
      <c r="P701" s="15"/>
      <c r="Q701" s="15"/>
      <c r="R701" s="15"/>
      <c r="S701" s="137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37"/>
      <c r="AS701" s="137"/>
      <c r="AT701" s="137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4"/>
      <c r="CU701" s="14"/>
      <c r="CV701" s="14"/>
      <c r="CW701" s="14"/>
      <c r="CX701" s="14"/>
      <c r="CY701" s="14"/>
      <c r="CZ701" s="14"/>
      <c r="DA701" s="14"/>
      <c r="DB701" s="14"/>
      <c r="DC701" s="14"/>
      <c r="DD701" s="14"/>
      <c r="DE701" s="14"/>
      <c r="DF701" s="14"/>
    </row>
    <row r="702" spans="2:110" ht="15.75" customHeight="1">
      <c r="B702" s="15"/>
      <c r="C702" s="14"/>
      <c r="D702" s="14"/>
      <c r="E702" s="14"/>
      <c r="F702" s="14"/>
      <c r="G702" s="14"/>
      <c r="H702" s="15"/>
      <c r="I702" s="15"/>
      <c r="J702" s="15"/>
      <c r="K702" s="15"/>
      <c r="L702" s="15"/>
      <c r="M702" s="136"/>
      <c r="N702" s="15"/>
      <c r="O702" s="15"/>
      <c r="P702" s="15"/>
      <c r="Q702" s="15"/>
      <c r="R702" s="15"/>
      <c r="S702" s="137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37"/>
      <c r="AS702" s="137"/>
      <c r="AT702" s="137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4"/>
      <c r="CU702" s="14"/>
      <c r="CV702" s="14"/>
      <c r="CW702" s="14"/>
      <c r="CX702" s="14"/>
      <c r="CY702" s="14"/>
      <c r="CZ702" s="14"/>
      <c r="DA702" s="14"/>
      <c r="DB702" s="14"/>
      <c r="DC702" s="14"/>
      <c r="DD702" s="14"/>
      <c r="DE702" s="14"/>
      <c r="DF702" s="14"/>
    </row>
    <row r="703" spans="2:110" ht="15.75" customHeight="1">
      <c r="B703" s="15"/>
      <c r="C703" s="14"/>
      <c r="D703" s="14"/>
      <c r="E703" s="14"/>
      <c r="F703" s="14"/>
      <c r="G703" s="14"/>
      <c r="H703" s="15"/>
      <c r="I703" s="15"/>
      <c r="J703" s="15"/>
      <c r="K703" s="15"/>
      <c r="L703" s="15"/>
      <c r="M703" s="136"/>
      <c r="N703" s="15"/>
      <c r="O703" s="15"/>
      <c r="P703" s="15"/>
      <c r="Q703" s="15"/>
      <c r="R703" s="15"/>
      <c r="S703" s="137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37"/>
      <c r="AS703" s="137"/>
      <c r="AT703" s="137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4"/>
      <c r="CU703" s="14"/>
      <c r="CV703" s="14"/>
      <c r="CW703" s="14"/>
      <c r="CX703" s="14"/>
      <c r="CY703" s="14"/>
      <c r="CZ703" s="14"/>
      <c r="DA703" s="14"/>
      <c r="DB703" s="14"/>
      <c r="DC703" s="14"/>
      <c r="DD703" s="14"/>
      <c r="DE703" s="14"/>
      <c r="DF703" s="14"/>
    </row>
    <row r="704" spans="2:110" ht="15.75" customHeight="1">
      <c r="B704" s="15"/>
      <c r="C704" s="14"/>
      <c r="D704" s="14"/>
      <c r="E704" s="14"/>
      <c r="F704" s="14"/>
      <c r="G704" s="14"/>
      <c r="H704" s="15"/>
      <c r="I704" s="15"/>
      <c r="J704" s="15"/>
      <c r="K704" s="15"/>
      <c r="L704" s="15"/>
      <c r="M704" s="136"/>
      <c r="N704" s="15"/>
      <c r="O704" s="15"/>
      <c r="P704" s="15"/>
      <c r="Q704" s="15"/>
      <c r="R704" s="15"/>
      <c r="S704" s="137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37"/>
      <c r="AS704" s="137"/>
      <c r="AT704" s="137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4"/>
      <c r="CU704" s="14"/>
      <c r="CV704" s="14"/>
      <c r="CW704" s="14"/>
      <c r="CX704" s="14"/>
      <c r="CY704" s="14"/>
      <c r="CZ704" s="14"/>
      <c r="DA704" s="14"/>
      <c r="DB704" s="14"/>
      <c r="DC704" s="14"/>
      <c r="DD704" s="14"/>
      <c r="DE704" s="14"/>
      <c r="DF704" s="14"/>
    </row>
    <row r="705" spans="2:110" ht="15.75" customHeight="1">
      <c r="B705" s="15"/>
      <c r="C705" s="14"/>
      <c r="D705" s="14"/>
      <c r="E705" s="14"/>
      <c r="F705" s="14"/>
      <c r="G705" s="14"/>
      <c r="H705" s="15"/>
      <c r="I705" s="15"/>
      <c r="J705" s="15"/>
      <c r="K705" s="15"/>
      <c r="L705" s="15"/>
      <c r="M705" s="136"/>
      <c r="N705" s="15"/>
      <c r="O705" s="15"/>
      <c r="P705" s="15"/>
      <c r="Q705" s="15"/>
      <c r="R705" s="15"/>
      <c r="S705" s="137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37"/>
      <c r="AS705" s="137"/>
      <c r="AT705" s="137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4"/>
      <c r="CU705" s="14"/>
      <c r="CV705" s="14"/>
      <c r="CW705" s="14"/>
      <c r="CX705" s="14"/>
      <c r="CY705" s="14"/>
      <c r="CZ705" s="14"/>
      <c r="DA705" s="14"/>
      <c r="DB705" s="14"/>
      <c r="DC705" s="14"/>
      <c r="DD705" s="14"/>
      <c r="DE705" s="14"/>
      <c r="DF705" s="14"/>
    </row>
    <row r="706" spans="2:110" ht="15.75" customHeight="1">
      <c r="B706" s="15"/>
      <c r="C706" s="14"/>
      <c r="D706" s="14"/>
      <c r="E706" s="14"/>
      <c r="F706" s="14"/>
      <c r="G706" s="14"/>
      <c r="H706" s="15"/>
      <c r="I706" s="15"/>
      <c r="J706" s="15"/>
      <c r="K706" s="15"/>
      <c r="L706" s="15"/>
      <c r="M706" s="136"/>
      <c r="N706" s="15"/>
      <c r="O706" s="15"/>
      <c r="P706" s="15"/>
      <c r="Q706" s="15"/>
      <c r="R706" s="15"/>
      <c r="S706" s="137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37"/>
      <c r="AS706" s="137"/>
      <c r="AT706" s="137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4"/>
      <c r="CU706" s="14"/>
      <c r="CV706" s="14"/>
      <c r="CW706" s="14"/>
      <c r="CX706" s="14"/>
      <c r="CY706" s="14"/>
      <c r="CZ706" s="14"/>
      <c r="DA706" s="14"/>
      <c r="DB706" s="14"/>
      <c r="DC706" s="14"/>
      <c r="DD706" s="14"/>
      <c r="DE706" s="14"/>
      <c r="DF706" s="14"/>
    </row>
    <row r="707" spans="2:110" ht="15.75" customHeight="1">
      <c r="B707" s="15"/>
      <c r="C707" s="14"/>
      <c r="D707" s="14"/>
      <c r="E707" s="14"/>
      <c r="F707" s="14"/>
      <c r="G707" s="14"/>
      <c r="H707" s="15"/>
      <c r="I707" s="15"/>
      <c r="J707" s="15"/>
      <c r="K707" s="15"/>
      <c r="L707" s="15"/>
      <c r="M707" s="136"/>
      <c r="N707" s="15"/>
      <c r="O707" s="15"/>
      <c r="P707" s="15"/>
      <c r="Q707" s="15"/>
      <c r="R707" s="15"/>
      <c r="S707" s="137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37"/>
      <c r="AS707" s="137"/>
      <c r="AT707" s="137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4"/>
      <c r="CU707" s="14"/>
      <c r="CV707" s="14"/>
      <c r="CW707" s="14"/>
      <c r="CX707" s="14"/>
      <c r="CY707" s="14"/>
      <c r="CZ707" s="14"/>
      <c r="DA707" s="14"/>
      <c r="DB707" s="14"/>
      <c r="DC707" s="14"/>
      <c r="DD707" s="14"/>
      <c r="DE707" s="14"/>
      <c r="DF707" s="14"/>
    </row>
    <row r="708" spans="2:110" ht="15.75" customHeight="1">
      <c r="B708" s="15"/>
      <c r="C708" s="14"/>
      <c r="D708" s="14"/>
      <c r="E708" s="14"/>
      <c r="F708" s="14"/>
      <c r="G708" s="14"/>
      <c r="H708" s="15"/>
      <c r="I708" s="15"/>
      <c r="J708" s="15"/>
      <c r="K708" s="15"/>
      <c r="L708" s="15"/>
      <c r="M708" s="136"/>
      <c r="N708" s="15"/>
      <c r="O708" s="15"/>
      <c r="P708" s="15"/>
      <c r="Q708" s="15"/>
      <c r="R708" s="15"/>
      <c r="S708" s="137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37"/>
      <c r="AS708" s="137"/>
      <c r="AT708" s="137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4"/>
      <c r="CU708" s="14"/>
      <c r="CV708" s="14"/>
      <c r="CW708" s="14"/>
      <c r="CX708" s="14"/>
      <c r="CY708" s="14"/>
      <c r="CZ708" s="14"/>
      <c r="DA708" s="14"/>
      <c r="DB708" s="14"/>
      <c r="DC708" s="14"/>
      <c r="DD708" s="14"/>
      <c r="DE708" s="14"/>
      <c r="DF708" s="14"/>
    </row>
    <row r="709" spans="2:110" ht="15.75" customHeight="1">
      <c r="B709" s="15"/>
      <c r="C709" s="14"/>
      <c r="D709" s="14"/>
      <c r="E709" s="14"/>
      <c r="F709" s="14"/>
      <c r="G709" s="14"/>
      <c r="H709" s="15"/>
      <c r="I709" s="15"/>
      <c r="J709" s="15"/>
      <c r="K709" s="15"/>
      <c r="L709" s="15"/>
      <c r="M709" s="136"/>
      <c r="N709" s="15"/>
      <c r="O709" s="15"/>
      <c r="P709" s="15"/>
      <c r="Q709" s="15"/>
      <c r="R709" s="15"/>
      <c r="S709" s="137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37"/>
      <c r="AS709" s="137"/>
      <c r="AT709" s="137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4"/>
      <c r="CU709" s="14"/>
      <c r="CV709" s="14"/>
      <c r="CW709" s="14"/>
      <c r="CX709" s="14"/>
      <c r="CY709" s="14"/>
      <c r="CZ709" s="14"/>
      <c r="DA709" s="14"/>
      <c r="DB709" s="14"/>
      <c r="DC709" s="14"/>
      <c r="DD709" s="14"/>
      <c r="DE709" s="14"/>
      <c r="DF709" s="14"/>
    </row>
    <row r="710" spans="2:110" ht="15.75" customHeight="1">
      <c r="B710" s="15"/>
      <c r="C710" s="14"/>
      <c r="D710" s="14"/>
      <c r="E710" s="14"/>
      <c r="F710" s="14"/>
      <c r="G710" s="14"/>
      <c r="H710" s="15"/>
      <c r="I710" s="15"/>
      <c r="J710" s="15"/>
      <c r="K710" s="15"/>
      <c r="L710" s="15"/>
      <c r="M710" s="136"/>
      <c r="N710" s="15"/>
      <c r="O710" s="15"/>
      <c r="P710" s="15"/>
      <c r="Q710" s="15"/>
      <c r="R710" s="15"/>
      <c r="S710" s="137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37"/>
      <c r="AS710" s="137"/>
      <c r="AT710" s="137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4"/>
      <c r="CU710" s="14"/>
      <c r="CV710" s="14"/>
      <c r="CW710" s="14"/>
      <c r="CX710" s="14"/>
      <c r="CY710" s="14"/>
      <c r="CZ710" s="14"/>
      <c r="DA710" s="14"/>
      <c r="DB710" s="14"/>
      <c r="DC710" s="14"/>
      <c r="DD710" s="14"/>
      <c r="DE710" s="14"/>
      <c r="DF710" s="14"/>
    </row>
    <row r="711" spans="2:110" ht="15.75" customHeight="1">
      <c r="B711" s="15"/>
      <c r="C711" s="14"/>
      <c r="D711" s="14"/>
      <c r="E711" s="14"/>
      <c r="F711" s="14"/>
      <c r="G711" s="14"/>
      <c r="H711" s="15"/>
      <c r="I711" s="15"/>
      <c r="J711" s="15"/>
      <c r="K711" s="15"/>
      <c r="L711" s="15"/>
      <c r="M711" s="136"/>
      <c r="N711" s="15"/>
      <c r="O711" s="15"/>
      <c r="P711" s="15"/>
      <c r="Q711" s="15"/>
      <c r="R711" s="15"/>
      <c r="S711" s="137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37"/>
      <c r="AS711" s="137"/>
      <c r="AT711" s="137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4"/>
      <c r="CU711" s="14"/>
      <c r="CV711" s="14"/>
      <c r="CW711" s="14"/>
      <c r="CX711" s="14"/>
      <c r="CY711" s="14"/>
      <c r="CZ711" s="14"/>
      <c r="DA711" s="14"/>
      <c r="DB711" s="14"/>
      <c r="DC711" s="14"/>
      <c r="DD711" s="14"/>
      <c r="DE711" s="14"/>
      <c r="DF711" s="14"/>
    </row>
    <row r="712" spans="2:110" ht="15.75" customHeight="1">
      <c r="B712" s="15"/>
      <c r="C712" s="14"/>
      <c r="D712" s="14"/>
      <c r="E712" s="14"/>
      <c r="F712" s="14"/>
      <c r="G712" s="14"/>
      <c r="H712" s="15"/>
      <c r="I712" s="15"/>
      <c r="J712" s="15"/>
      <c r="K712" s="15"/>
      <c r="L712" s="15"/>
      <c r="M712" s="136"/>
      <c r="N712" s="15"/>
      <c r="O712" s="15"/>
      <c r="P712" s="15"/>
      <c r="Q712" s="15"/>
      <c r="R712" s="15"/>
      <c r="S712" s="137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37"/>
      <c r="AS712" s="137"/>
      <c r="AT712" s="137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4"/>
      <c r="CU712" s="14"/>
      <c r="CV712" s="14"/>
      <c r="CW712" s="14"/>
      <c r="CX712" s="14"/>
      <c r="CY712" s="14"/>
      <c r="CZ712" s="14"/>
      <c r="DA712" s="14"/>
      <c r="DB712" s="14"/>
      <c r="DC712" s="14"/>
      <c r="DD712" s="14"/>
      <c r="DE712" s="14"/>
      <c r="DF712" s="14"/>
    </row>
    <row r="713" spans="2:110" ht="15.75" customHeight="1">
      <c r="B713" s="15"/>
      <c r="C713" s="14"/>
      <c r="D713" s="14"/>
      <c r="E713" s="14"/>
      <c r="F713" s="14"/>
      <c r="G713" s="14"/>
      <c r="H713" s="15"/>
      <c r="I713" s="15"/>
      <c r="J713" s="15"/>
      <c r="K713" s="15"/>
      <c r="L713" s="15"/>
      <c r="M713" s="136"/>
      <c r="N713" s="15"/>
      <c r="O713" s="15"/>
      <c r="P713" s="15"/>
      <c r="Q713" s="15"/>
      <c r="R713" s="15"/>
      <c r="S713" s="137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37"/>
      <c r="AS713" s="137"/>
      <c r="AT713" s="137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4"/>
      <c r="CU713" s="14"/>
      <c r="CV713" s="14"/>
      <c r="CW713" s="14"/>
      <c r="CX713" s="14"/>
      <c r="CY713" s="14"/>
      <c r="CZ713" s="14"/>
      <c r="DA713" s="14"/>
      <c r="DB713" s="14"/>
      <c r="DC713" s="14"/>
      <c r="DD713" s="14"/>
      <c r="DE713" s="14"/>
      <c r="DF713" s="14"/>
    </row>
    <row r="714" spans="2:110" ht="15.75" customHeight="1">
      <c r="B714" s="15"/>
      <c r="C714" s="14"/>
      <c r="D714" s="14"/>
      <c r="E714" s="14"/>
      <c r="F714" s="14"/>
      <c r="G714" s="14"/>
      <c r="H714" s="15"/>
      <c r="I714" s="15"/>
      <c r="J714" s="15"/>
      <c r="K714" s="15"/>
      <c r="L714" s="15"/>
      <c r="M714" s="136"/>
      <c r="N714" s="15"/>
      <c r="O714" s="15"/>
      <c r="P714" s="15"/>
      <c r="Q714" s="15"/>
      <c r="R714" s="15"/>
      <c r="S714" s="137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37"/>
      <c r="AS714" s="137"/>
      <c r="AT714" s="137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4"/>
      <c r="CU714" s="14"/>
      <c r="CV714" s="14"/>
      <c r="CW714" s="14"/>
      <c r="CX714" s="14"/>
      <c r="CY714" s="14"/>
      <c r="CZ714" s="14"/>
      <c r="DA714" s="14"/>
      <c r="DB714" s="14"/>
      <c r="DC714" s="14"/>
      <c r="DD714" s="14"/>
      <c r="DE714" s="14"/>
      <c r="DF714" s="14"/>
    </row>
    <row r="715" spans="2:110" ht="15.75" customHeight="1">
      <c r="B715" s="15"/>
      <c r="C715" s="14"/>
      <c r="D715" s="14"/>
      <c r="E715" s="14"/>
      <c r="F715" s="14"/>
      <c r="G715" s="14"/>
      <c r="H715" s="15"/>
      <c r="I715" s="15"/>
      <c r="J715" s="15"/>
      <c r="K715" s="15"/>
      <c r="L715" s="15"/>
      <c r="M715" s="136"/>
      <c r="N715" s="15"/>
      <c r="O715" s="15"/>
      <c r="P715" s="15"/>
      <c r="Q715" s="15"/>
      <c r="R715" s="15"/>
      <c r="S715" s="137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37"/>
      <c r="AS715" s="137"/>
      <c r="AT715" s="137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4"/>
      <c r="CU715" s="14"/>
      <c r="CV715" s="14"/>
      <c r="CW715" s="14"/>
      <c r="CX715" s="14"/>
      <c r="CY715" s="14"/>
      <c r="CZ715" s="14"/>
      <c r="DA715" s="14"/>
      <c r="DB715" s="14"/>
      <c r="DC715" s="14"/>
      <c r="DD715" s="14"/>
      <c r="DE715" s="14"/>
      <c r="DF715" s="14"/>
    </row>
    <row r="716" spans="2:110" ht="15.75" customHeight="1">
      <c r="B716" s="15"/>
      <c r="C716" s="14"/>
      <c r="D716" s="14"/>
      <c r="E716" s="14"/>
      <c r="F716" s="14"/>
      <c r="G716" s="14"/>
      <c r="H716" s="15"/>
      <c r="I716" s="15"/>
      <c r="J716" s="15"/>
      <c r="K716" s="15"/>
      <c r="L716" s="15"/>
      <c r="M716" s="136"/>
      <c r="N716" s="15"/>
      <c r="O716" s="15"/>
      <c r="P716" s="15"/>
      <c r="Q716" s="15"/>
      <c r="R716" s="15"/>
      <c r="S716" s="137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37"/>
      <c r="AS716" s="137"/>
      <c r="AT716" s="137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4"/>
      <c r="CU716" s="14"/>
      <c r="CV716" s="14"/>
      <c r="CW716" s="14"/>
      <c r="CX716" s="14"/>
      <c r="CY716" s="14"/>
      <c r="CZ716" s="14"/>
      <c r="DA716" s="14"/>
      <c r="DB716" s="14"/>
      <c r="DC716" s="14"/>
      <c r="DD716" s="14"/>
      <c r="DE716" s="14"/>
      <c r="DF716" s="14"/>
    </row>
    <row r="717" spans="2:110" ht="15.75" customHeight="1">
      <c r="B717" s="15"/>
      <c r="C717" s="14"/>
      <c r="D717" s="14"/>
      <c r="E717" s="14"/>
      <c r="F717" s="14"/>
      <c r="G717" s="14"/>
      <c r="H717" s="15"/>
      <c r="I717" s="15"/>
      <c r="J717" s="15"/>
      <c r="K717" s="15"/>
      <c r="L717" s="15"/>
      <c r="M717" s="136"/>
      <c r="N717" s="15"/>
      <c r="O717" s="15"/>
      <c r="P717" s="15"/>
      <c r="Q717" s="15"/>
      <c r="R717" s="15"/>
      <c r="S717" s="137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37"/>
      <c r="AS717" s="137"/>
      <c r="AT717" s="137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4"/>
      <c r="CU717" s="14"/>
      <c r="CV717" s="14"/>
      <c r="CW717" s="14"/>
      <c r="CX717" s="14"/>
      <c r="CY717" s="14"/>
      <c r="CZ717" s="14"/>
      <c r="DA717" s="14"/>
      <c r="DB717" s="14"/>
      <c r="DC717" s="14"/>
      <c r="DD717" s="14"/>
      <c r="DE717" s="14"/>
      <c r="DF717" s="14"/>
    </row>
    <row r="718" spans="2:110" ht="15.75" customHeight="1">
      <c r="B718" s="15"/>
      <c r="C718" s="14"/>
      <c r="D718" s="14"/>
      <c r="E718" s="14"/>
      <c r="F718" s="14"/>
      <c r="G718" s="14"/>
      <c r="H718" s="15"/>
      <c r="I718" s="15"/>
      <c r="J718" s="15"/>
      <c r="K718" s="15"/>
      <c r="L718" s="15"/>
      <c r="M718" s="136"/>
      <c r="N718" s="15"/>
      <c r="O718" s="15"/>
      <c r="P718" s="15"/>
      <c r="Q718" s="15"/>
      <c r="R718" s="15"/>
      <c r="S718" s="137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37"/>
      <c r="AS718" s="137"/>
      <c r="AT718" s="137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4"/>
      <c r="CU718" s="14"/>
      <c r="CV718" s="14"/>
      <c r="CW718" s="14"/>
      <c r="CX718" s="14"/>
      <c r="CY718" s="14"/>
      <c r="CZ718" s="14"/>
      <c r="DA718" s="14"/>
      <c r="DB718" s="14"/>
      <c r="DC718" s="14"/>
      <c r="DD718" s="14"/>
      <c r="DE718" s="14"/>
      <c r="DF718" s="14"/>
    </row>
    <row r="719" spans="2:110" ht="15.75" customHeight="1">
      <c r="B719" s="15"/>
      <c r="C719" s="14"/>
      <c r="D719" s="14"/>
      <c r="E719" s="14"/>
      <c r="F719" s="14"/>
      <c r="G719" s="14"/>
      <c r="H719" s="15"/>
      <c r="I719" s="15"/>
      <c r="J719" s="15"/>
      <c r="K719" s="15"/>
      <c r="L719" s="15"/>
      <c r="M719" s="136"/>
      <c r="N719" s="15"/>
      <c r="O719" s="15"/>
      <c r="P719" s="15"/>
      <c r="Q719" s="15"/>
      <c r="R719" s="15"/>
      <c r="S719" s="137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37"/>
      <c r="AS719" s="137"/>
      <c r="AT719" s="137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4"/>
      <c r="CU719" s="14"/>
      <c r="CV719" s="14"/>
      <c r="CW719" s="14"/>
      <c r="CX719" s="14"/>
      <c r="CY719" s="14"/>
      <c r="CZ719" s="14"/>
      <c r="DA719" s="14"/>
      <c r="DB719" s="14"/>
      <c r="DC719" s="14"/>
      <c r="DD719" s="14"/>
      <c r="DE719" s="14"/>
      <c r="DF719" s="14"/>
    </row>
    <row r="720" spans="2:110" ht="15.75" customHeight="1">
      <c r="B720" s="15"/>
      <c r="C720" s="14"/>
      <c r="D720" s="14"/>
      <c r="E720" s="14"/>
      <c r="F720" s="14"/>
      <c r="G720" s="14"/>
      <c r="H720" s="15"/>
      <c r="I720" s="15"/>
      <c r="J720" s="15"/>
      <c r="K720" s="15"/>
      <c r="L720" s="15"/>
      <c r="M720" s="136"/>
      <c r="N720" s="15"/>
      <c r="O720" s="15"/>
      <c r="P720" s="15"/>
      <c r="Q720" s="15"/>
      <c r="R720" s="15"/>
      <c r="S720" s="137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37"/>
      <c r="AS720" s="137"/>
      <c r="AT720" s="137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4"/>
      <c r="CU720" s="14"/>
      <c r="CV720" s="14"/>
      <c r="CW720" s="14"/>
      <c r="CX720" s="14"/>
      <c r="CY720" s="14"/>
      <c r="CZ720" s="14"/>
      <c r="DA720" s="14"/>
      <c r="DB720" s="14"/>
      <c r="DC720" s="14"/>
      <c r="DD720" s="14"/>
      <c r="DE720" s="14"/>
      <c r="DF720" s="14"/>
    </row>
    <row r="721" spans="2:110" ht="15.75" customHeight="1">
      <c r="B721" s="15"/>
      <c r="C721" s="14"/>
      <c r="D721" s="14"/>
      <c r="E721" s="14"/>
      <c r="F721" s="14"/>
      <c r="G721" s="14"/>
      <c r="H721" s="15"/>
      <c r="I721" s="15"/>
      <c r="J721" s="15"/>
      <c r="K721" s="15"/>
      <c r="L721" s="15"/>
      <c r="M721" s="136"/>
      <c r="N721" s="15"/>
      <c r="O721" s="15"/>
      <c r="P721" s="15"/>
      <c r="Q721" s="15"/>
      <c r="R721" s="15"/>
      <c r="S721" s="137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37"/>
      <c r="AS721" s="137"/>
      <c r="AT721" s="137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4"/>
      <c r="CU721" s="14"/>
      <c r="CV721" s="14"/>
      <c r="CW721" s="14"/>
      <c r="CX721" s="14"/>
      <c r="CY721" s="14"/>
      <c r="CZ721" s="14"/>
      <c r="DA721" s="14"/>
      <c r="DB721" s="14"/>
      <c r="DC721" s="14"/>
      <c r="DD721" s="14"/>
      <c r="DE721" s="14"/>
      <c r="DF721" s="14"/>
    </row>
    <row r="722" spans="2:110" ht="15.75" customHeight="1">
      <c r="B722" s="15"/>
      <c r="C722" s="14"/>
      <c r="D722" s="14"/>
      <c r="E722" s="14"/>
      <c r="F722" s="14"/>
      <c r="G722" s="14"/>
      <c r="H722" s="15"/>
      <c r="I722" s="15"/>
      <c r="J722" s="15"/>
      <c r="K722" s="15"/>
      <c r="L722" s="15"/>
      <c r="M722" s="136"/>
      <c r="N722" s="15"/>
      <c r="O722" s="15"/>
      <c r="P722" s="15"/>
      <c r="Q722" s="15"/>
      <c r="R722" s="15"/>
      <c r="S722" s="137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37"/>
      <c r="AS722" s="137"/>
      <c r="AT722" s="137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4"/>
      <c r="CU722" s="14"/>
      <c r="CV722" s="14"/>
      <c r="CW722" s="14"/>
      <c r="CX722" s="14"/>
      <c r="CY722" s="14"/>
      <c r="CZ722" s="14"/>
      <c r="DA722" s="14"/>
      <c r="DB722" s="14"/>
      <c r="DC722" s="14"/>
      <c r="DD722" s="14"/>
      <c r="DE722" s="14"/>
      <c r="DF722" s="14"/>
    </row>
    <row r="723" spans="2:110" ht="15.75" customHeight="1">
      <c r="B723" s="15"/>
      <c r="C723" s="14"/>
      <c r="D723" s="14"/>
      <c r="E723" s="14"/>
      <c r="F723" s="14"/>
      <c r="G723" s="14"/>
      <c r="H723" s="15"/>
      <c r="I723" s="15"/>
      <c r="J723" s="15"/>
      <c r="K723" s="15"/>
      <c r="L723" s="15"/>
      <c r="M723" s="136"/>
      <c r="N723" s="15"/>
      <c r="O723" s="15"/>
      <c r="P723" s="15"/>
      <c r="Q723" s="15"/>
      <c r="R723" s="15"/>
      <c r="S723" s="137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37"/>
      <c r="AS723" s="137"/>
      <c r="AT723" s="137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4"/>
      <c r="CU723" s="14"/>
      <c r="CV723" s="14"/>
      <c r="CW723" s="14"/>
      <c r="CX723" s="14"/>
      <c r="CY723" s="14"/>
      <c r="CZ723" s="14"/>
      <c r="DA723" s="14"/>
      <c r="DB723" s="14"/>
      <c r="DC723" s="14"/>
      <c r="DD723" s="14"/>
      <c r="DE723" s="14"/>
      <c r="DF723" s="14"/>
    </row>
    <row r="724" spans="2:110" ht="15.75" customHeight="1">
      <c r="B724" s="15"/>
      <c r="C724" s="14"/>
      <c r="D724" s="14"/>
      <c r="E724" s="14"/>
      <c r="F724" s="14"/>
      <c r="G724" s="14"/>
      <c r="H724" s="15"/>
      <c r="I724" s="15"/>
      <c r="J724" s="15"/>
      <c r="K724" s="15"/>
      <c r="L724" s="15"/>
      <c r="M724" s="136"/>
      <c r="N724" s="15"/>
      <c r="O724" s="15"/>
      <c r="P724" s="15"/>
      <c r="Q724" s="15"/>
      <c r="R724" s="15"/>
      <c r="S724" s="137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37"/>
      <c r="AS724" s="137"/>
      <c r="AT724" s="137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4"/>
      <c r="CU724" s="14"/>
      <c r="CV724" s="14"/>
      <c r="CW724" s="14"/>
      <c r="CX724" s="14"/>
      <c r="CY724" s="14"/>
      <c r="CZ724" s="14"/>
      <c r="DA724" s="14"/>
      <c r="DB724" s="14"/>
      <c r="DC724" s="14"/>
      <c r="DD724" s="14"/>
      <c r="DE724" s="14"/>
      <c r="DF724" s="14"/>
    </row>
    <row r="725" spans="2:110" ht="15.75" customHeight="1">
      <c r="B725" s="15"/>
      <c r="C725" s="14"/>
      <c r="D725" s="14"/>
      <c r="E725" s="14"/>
      <c r="F725" s="14"/>
      <c r="G725" s="14"/>
      <c r="H725" s="15"/>
      <c r="I725" s="15"/>
      <c r="J725" s="15"/>
      <c r="K725" s="15"/>
      <c r="L725" s="15"/>
      <c r="M725" s="136"/>
      <c r="N725" s="15"/>
      <c r="O725" s="15"/>
      <c r="P725" s="15"/>
      <c r="Q725" s="15"/>
      <c r="R725" s="15"/>
      <c r="S725" s="137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37"/>
      <c r="AS725" s="137"/>
      <c r="AT725" s="137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4"/>
      <c r="CU725" s="14"/>
      <c r="CV725" s="14"/>
      <c r="CW725" s="14"/>
      <c r="CX725" s="14"/>
      <c r="CY725" s="14"/>
      <c r="CZ725" s="14"/>
      <c r="DA725" s="14"/>
      <c r="DB725" s="14"/>
      <c r="DC725" s="14"/>
      <c r="DD725" s="14"/>
      <c r="DE725" s="14"/>
      <c r="DF725" s="14"/>
    </row>
    <row r="726" spans="2:110" ht="15.75" customHeight="1">
      <c r="B726" s="15"/>
      <c r="C726" s="14"/>
      <c r="D726" s="14"/>
      <c r="E726" s="14"/>
      <c r="F726" s="14"/>
      <c r="G726" s="14"/>
      <c r="H726" s="15"/>
      <c r="I726" s="15"/>
      <c r="J726" s="15"/>
      <c r="K726" s="15"/>
      <c r="L726" s="15"/>
      <c r="M726" s="136"/>
      <c r="N726" s="15"/>
      <c r="O726" s="15"/>
      <c r="P726" s="15"/>
      <c r="Q726" s="15"/>
      <c r="R726" s="15"/>
      <c r="S726" s="137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37"/>
      <c r="AS726" s="137"/>
      <c r="AT726" s="137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4"/>
      <c r="CU726" s="14"/>
      <c r="CV726" s="14"/>
      <c r="CW726" s="14"/>
      <c r="CX726" s="14"/>
      <c r="CY726" s="14"/>
      <c r="CZ726" s="14"/>
      <c r="DA726" s="14"/>
      <c r="DB726" s="14"/>
      <c r="DC726" s="14"/>
      <c r="DD726" s="14"/>
      <c r="DE726" s="14"/>
      <c r="DF726" s="14"/>
    </row>
    <row r="727" spans="2:110" ht="15.75" customHeight="1">
      <c r="B727" s="15"/>
      <c r="C727" s="14"/>
      <c r="D727" s="14"/>
      <c r="E727" s="14"/>
      <c r="F727" s="14"/>
      <c r="G727" s="14"/>
      <c r="H727" s="15"/>
      <c r="I727" s="15"/>
      <c r="J727" s="15"/>
      <c r="K727" s="15"/>
      <c r="L727" s="15"/>
      <c r="M727" s="136"/>
      <c r="N727" s="15"/>
      <c r="O727" s="15"/>
      <c r="P727" s="15"/>
      <c r="Q727" s="15"/>
      <c r="R727" s="15"/>
      <c r="S727" s="137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37"/>
      <c r="AS727" s="137"/>
      <c r="AT727" s="137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4"/>
      <c r="CU727" s="14"/>
      <c r="CV727" s="14"/>
      <c r="CW727" s="14"/>
      <c r="CX727" s="14"/>
      <c r="CY727" s="14"/>
      <c r="CZ727" s="14"/>
      <c r="DA727" s="14"/>
      <c r="DB727" s="14"/>
      <c r="DC727" s="14"/>
      <c r="DD727" s="14"/>
      <c r="DE727" s="14"/>
      <c r="DF727" s="14"/>
    </row>
    <row r="728" spans="2:110" ht="15.75" customHeight="1">
      <c r="B728" s="15"/>
      <c r="C728" s="14"/>
      <c r="D728" s="14"/>
      <c r="E728" s="14"/>
      <c r="F728" s="14"/>
      <c r="G728" s="14"/>
      <c r="H728" s="15"/>
      <c r="I728" s="15"/>
      <c r="J728" s="15"/>
      <c r="K728" s="15"/>
      <c r="L728" s="15"/>
      <c r="M728" s="136"/>
      <c r="N728" s="15"/>
      <c r="O728" s="15"/>
      <c r="P728" s="15"/>
      <c r="Q728" s="15"/>
      <c r="R728" s="15"/>
      <c r="S728" s="137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37"/>
      <c r="AS728" s="137"/>
      <c r="AT728" s="137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4"/>
      <c r="CU728" s="14"/>
      <c r="CV728" s="14"/>
      <c r="CW728" s="14"/>
      <c r="CX728" s="14"/>
      <c r="CY728" s="14"/>
      <c r="CZ728" s="14"/>
      <c r="DA728" s="14"/>
      <c r="DB728" s="14"/>
      <c r="DC728" s="14"/>
      <c r="DD728" s="14"/>
      <c r="DE728" s="14"/>
      <c r="DF728" s="14"/>
    </row>
    <row r="729" spans="2:110" ht="15.75" customHeight="1">
      <c r="B729" s="15"/>
      <c r="C729" s="14"/>
      <c r="D729" s="14"/>
      <c r="E729" s="14"/>
      <c r="F729" s="14"/>
      <c r="G729" s="14"/>
      <c r="H729" s="15"/>
      <c r="I729" s="15"/>
      <c r="J729" s="15"/>
      <c r="K729" s="15"/>
      <c r="L729" s="15"/>
      <c r="M729" s="136"/>
      <c r="N729" s="15"/>
      <c r="O729" s="15"/>
      <c r="P729" s="15"/>
      <c r="Q729" s="15"/>
      <c r="R729" s="15"/>
      <c r="S729" s="137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37"/>
      <c r="AS729" s="137"/>
      <c r="AT729" s="137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4"/>
      <c r="CU729" s="14"/>
      <c r="CV729" s="14"/>
      <c r="CW729" s="14"/>
      <c r="CX729" s="14"/>
      <c r="CY729" s="14"/>
      <c r="CZ729" s="14"/>
      <c r="DA729" s="14"/>
      <c r="DB729" s="14"/>
      <c r="DC729" s="14"/>
      <c r="DD729" s="14"/>
      <c r="DE729" s="14"/>
      <c r="DF729" s="14"/>
    </row>
    <row r="730" spans="2:110" ht="15.75" customHeight="1">
      <c r="B730" s="15"/>
      <c r="C730" s="14"/>
      <c r="D730" s="14"/>
      <c r="E730" s="14"/>
      <c r="F730" s="14"/>
      <c r="G730" s="14"/>
      <c r="H730" s="15"/>
      <c r="I730" s="15"/>
      <c r="J730" s="15"/>
      <c r="K730" s="15"/>
      <c r="L730" s="15"/>
      <c r="M730" s="136"/>
      <c r="N730" s="15"/>
      <c r="O730" s="15"/>
      <c r="P730" s="15"/>
      <c r="Q730" s="15"/>
      <c r="R730" s="15"/>
      <c r="S730" s="137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37"/>
      <c r="AS730" s="137"/>
      <c r="AT730" s="137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4"/>
      <c r="CU730" s="14"/>
      <c r="CV730" s="14"/>
      <c r="CW730" s="14"/>
      <c r="CX730" s="14"/>
      <c r="CY730" s="14"/>
      <c r="CZ730" s="14"/>
      <c r="DA730" s="14"/>
      <c r="DB730" s="14"/>
      <c r="DC730" s="14"/>
      <c r="DD730" s="14"/>
      <c r="DE730" s="14"/>
      <c r="DF730" s="14"/>
    </row>
    <row r="731" spans="2:110" ht="15.75" customHeight="1">
      <c r="B731" s="15"/>
      <c r="C731" s="14"/>
      <c r="D731" s="14"/>
      <c r="E731" s="14"/>
      <c r="F731" s="14"/>
      <c r="G731" s="14"/>
      <c r="H731" s="15"/>
      <c r="I731" s="15"/>
      <c r="J731" s="15"/>
      <c r="K731" s="15"/>
      <c r="L731" s="15"/>
      <c r="M731" s="136"/>
      <c r="N731" s="15"/>
      <c r="O731" s="15"/>
      <c r="P731" s="15"/>
      <c r="Q731" s="15"/>
      <c r="R731" s="15"/>
      <c r="S731" s="137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37"/>
      <c r="AS731" s="137"/>
      <c r="AT731" s="137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4"/>
      <c r="CU731" s="14"/>
      <c r="CV731" s="14"/>
      <c r="CW731" s="14"/>
      <c r="CX731" s="14"/>
      <c r="CY731" s="14"/>
      <c r="CZ731" s="14"/>
      <c r="DA731" s="14"/>
      <c r="DB731" s="14"/>
      <c r="DC731" s="14"/>
      <c r="DD731" s="14"/>
      <c r="DE731" s="14"/>
      <c r="DF731" s="14"/>
    </row>
    <row r="732" spans="2:110" ht="15.75" customHeight="1">
      <c r="B732" s="15"/>
      <c r="C732" s="14"/>
      <c r="D732" s="14"/>
      <c r="E732" s="14"/>
      <c r="F732" s="14"/>
      <c r="G732" s="14"/>
      <c r="H732" s="15"/>
      <c r="I732" s="15"/>
      <c r="J732" s="15"/>
      <c r="K732" s="15"/>
      <c r="L732" s="15"/>
      <c r="M732" s="136"/>
      <c r="N732" s="15"/>
      <c r="O732" s="15"/>
      <c r="P732" s="15"/>
      <c r="Q732" s="15"/>
      <c r="R732" s="15"/>
      <c r="S732" s="137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37"/>
      <c r="AS732" s="137"/>
      <c r="AT732" s="137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4"/>
      <c r="CU732" s="14"/>
      <c r="CV732" s="14"/>
      <c r="CW732" s="14"/>
      <c r="CX732" s="14"/>
      <c r="CY732" s="14"/>
      <c r="CZ732" s="14"/>
      <c r="DA732" s="14"/>
      <c r="DB732" s="14"/>
      <c r="DC732" s="14"/>
      <c r="DD732" s="14"/>
      <c r="DE732" s="14"/>
      <c r="DF732" s="14"/>
    </row>
    <row r="733" spans="2:110" ht="15.75" customHeight="1">
      <c r="B733" s="15"/>
      <c r="C733" s="14"/>
      <c r="D733" s="14"/>
      <c r="E733" s="14"/>
      <c r="F733" s="14"/>
      <c r="G733" s="14"/>
      <c r="H733" s="15"/>
      <c r="I733" s="15"/>
      <c r="J733" s="15"/>
      <c r="K733" s="15"/>
      <c r="L733" s="15"/>
      <c r="M733" s="136"/>
      <c r="N733" s="15"/>
      <c r="O733" s="15"/>
      <c r="P733" s="15"/>
      <c r="Q733" s="15"/>
      <c r="R733" s="15"/>
      <c r="S733" s="137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37"/>
      <c r="AS733" s="137"/>
      <c r="AT733" s="137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4"/>
      <c r="CU733" s="14"/>
      <c r="CV733" s="14"/>
      <c r="CW733" s="14"/>
      <c r="CX733" s="14"/>
      <c r="CY733" s="14"/>
      <c r="CZ733" s="14"/>
      <c r="DA733" s="14"/>
      <c r="DB733" s="14"/>
      <c r="DC733" s="14"/>
      <c r="DD733" s="14"/>
      <c r="DE733" s="14"/>
      <c r="DF733" s="14"/>
    </row>
    <row r="734" spans="2:110" ht="15.75" customHeight="1">
      <c r="B734" s="15"/>
      <c r="C734" s="14"/>
      <c r="D734" s="14"/>
      <c r="E734" s="14"/>
      <c r="F734" s="14"/>
      <c r="G734" s="14"/>
      <c r="H734" s="15"/>
      <c r="I734" s="15"/>
      <c r="J734" s="15"/>
      <c r="K734" s="15"/>
      <c r="L734" s="15"/>
      <c r="M734" s="136"/>
      <c r="N734" s="15"/>
      <c r="O734" s="15"/>
      <c r="P734" s="15"/>
      <c r="Q734" s="15"/>
      <c r="R734" s="15"/>
      <c r="S734" s="137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37"/>
      <c r="AS734" s="137"/>
      <c r="AT734" s="137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4"/>
      <c r="CU734" s="14"/>
      <c r="CV734" s="14"/>
      <c r="CW734" s="14"/>
      <c r="CX734" s="14"/>
      <c r="CY734" s="14"/>
      <c r="CZ734" s="14"/>
      <c r="DA734" s="14"/>
      <c r="DB734" s="14"/>
      <c r="DC734" s="14"/>
      <c r="DD734" s="14"/>
      <c r="DE734" s="14"/>
      <c r="DF734" s="14"/>
    </row>
    <row r="735" spans="2:110" ht="15.75" customHeight="1">
      <c r="B735" s="15"/>
      <c r="C735" s="14"/>
      <c r="D735" s="14"/>
      <c r="E735" s="14"/>
      <c r="F735" s="14"/>
      <c r="G735" s="14"/>
      <c r="H735" s="15"/>
      <c r="I735" s="15"/>
      <c r="J735" s="15"/>
      <c r="K735" s="15"/>
      <c r="L735" s="15"/>
      <c r="M735" s="136"/>
      <c r="N735" s="15"/>
      <c r="O735" s="15"/>
      <c r="P735" s="15"/>
      <c r="Q735" s="15"/>
      <c r="R735" s="15"/>
      <c r="S735" s="137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37"/>
      <c r="AS735" s="137"/>
      <c r="AT735" s="137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4"/>
      <c r="CU735" s="14"/>
      <c r="CV735" s="14"/>
      <c r="CW735" s="14"/>
      <c r="CX735" s="14"/>
      <c r="CY735" s="14"/>
      <c r="CZ735" s="14"/>
      <c r="DA735" s="14"/>
      <c r="DB735" s="14"/>
      <c r="DC735" s="14"/>
      <c r="DD735" s="14"/>
      <c r="DE735" s="14"/>
      <c r="DF735" s="14"/>
    </row>
    <row r="736" spans="2:110" ht="15.75" customHeight="1">
      <c r="B736" s="15"/>
      <c r="C736" s="14"/>
      <c r="D736" s="14"/>
      <c r="E736" s="14"/>
      <c r="F736" s="14"/>
      <c r="G736" s="14"/>
      <c r="H736" s="15"/>
      <c r="I736" s="15"/>
      <c r="J736" s="15"/>
      <c r="K736" s="15"/>
      <c r="L736" s="15"/>
      <c r="M736" s="136"/>
      <c r="N736" s="15"/>
      <c r="O736" s="15"/>
      <c r="P736" s="15"/>
      <c r="Q736" s="15"/>
      <c r="R736" s="15"/>
      <c r="S736" s="137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37"/>
      <c r="AS736" s="137"/>
      <c r="AT736" s="137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4"/>
      <c r="CU736" s="14"/>
      <c r="CV736" s="14"/>
      <c r="CW736" s="14"/>
      <c r="CX736" s="14"/>
      <c r="CY736" s="14"/>
      <c r="CZ736" s="14"/>
      <c r="DA736" s="14"/>
      <c r="DB736" s="14"/>
      <c r="DC736" s="14"/>
      <c r="DD736" s="14"/>
      <c r="DE736" s="14"/>
      <c r="DF736" s="14"/>
    </row>
    <row r="737" spans="2:110" ht="15.75" customHeight="1">
      <c r="B737" s="15"/>
      <c r="C737" s="14"/>
      <c r="D737" s="14"/>
      <c r="E737" s="14"/>
      <c r="F737" s="14"/>
      <c r="G737" s="14"/>
      <c r="H737" s="15"/>
      <c r="I737" s="15"/>
      <c r="J737" s="15"/>
      <c r="K737" s="15"/>
      <c r="L737" s="15"/>
      <c r="M737" s="136"/>
      <c r="N737" s="15"/>
      <c r="O737" s="15"/>
      <c r="P737" s="15"/>
      <c r="Q737" s="15"/>
      <c r="R737" s="15"/>
      <c r="S737" s="137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37"/>
      <c r="AS737" s="137"/>
      <c r="AT737" s="137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4"/>
      <c r="CU737" s="14"/>
      <c r="CV737" s="14"/>
      <c r="CW737" s="14"/>
      <c r="CX737" s="14"/>
      <c r="CY737" s="14"/>
      <c r="CZ737" s="14"/>
      <c r="DA737" s="14"/>
      <c r="DB737" s="14"/>
      <c r="DC737" s="14"/>
      <c r="DD737" s="14"/>
      <c r="DE737" s="14"/>
      <c r="DF737" s="14"/>
    </row>
    <row r="738" spans="2:110" ht="15.75" customHeight="1">
      <c r="B738" s="15"/>
      <c r="C738" s="14"/>
      <c r="D738" s="14"/>
      <c r="E738" s="14"/>
      <c r="F738" s="14"/>
      <c r="G738" s="14"/>
      <c r="H738" s="15"/>
      <c r="I738" s="15"/>
      <c r="J738" s="15"/>
      <c r="K738" s="15"/>
      <c r="L738" s="15"/>
      <c r="M738" s="136"/>
      <c r="N738" s="15"/>
      <c r="O738" s="15"/>
      <c r="P738" s="15"/>
      <c r="Q738" s="15"/>
      <c r="R738" s="15"/>
      <c r="S738" s="137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37"/>
      <c r="AS738" s="137"/>
      <c r="AT738" s="137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4"/>
      <c r="CU738" s="14"/>
      <c r="CV738" s="14"/>
      <c r="CW738" s="14"/>
      <c r="CX738" s="14"/>
      <c r="CY738" s="14"/>
      <c r="CZ738" s="14"/>
      <c r="DA738" s="14"/>
      <c r="DB738" s="14"/>
      <c r="DC738" s="14"/>
      <c r="DD738" s="14"/>
      <c r="DE738" s="14"/>
      <c r="DF738" s="14"/>
    </row>
    <row r="739" spans="2:110" ht="15.75" customHeight="1">
      <c r="B739" s="15"/>
      <c r="C739" s="14"/>
      <c r="D739" s="14"/>
      <c r="E739" s="14"/>
      <c r="F739" s="14"/>
      <c r="G739" s="14"/>
      <c r="H739" s="15"/>
      <c r="I739" s="15"/>
      <c r="J739" s="15"/>
      <c r="K739" s="15"/>
      <c r="L739" s="15"/>
      <c r="M739" s="136"/>
      <c r="N739" s="15"/>
      <c r="O739" s="15"/>
      <c r="P739" s="15"/>
      <c r="Q739" s="15"/>
      <c r="R739" s="15"/>
      <c r="S739" s="137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37"/>
      <c r="AS739" s="137"/>
      <c r="AT739" s="137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4"/>
      <c r="CU739" s="14"/>
      <c r="CV739" s="14"/>
      <c r="CW739" s="14"/>
      <c r="CX739" s="14"/>
      <c r="CY739" s="14"/>
      <c r="CZ739" s="14"/>
      <c r="DA739" s="14"/>
      <c r="DB739" s="14"/>
      <c r="DC739" s="14"/>
      <c r="DD739" s="14"/>
      <c r="DE739" s="14"/>
      <c r="DF739" s="14"/>
    </row>
    <row r="740" spans="2:110" ht="15.75" customHeight="1">
      <c r="B740" s="15"/>
      <c r="C740" s="14"/>
      <c r="D740" s="14"/>
      <c r="E740" s="14"/>
      <c r="F740" s="14"/>
      <c r="G740" s="14"/>
      <c r="H740" s="15"/>
      <c r="I740" s="15"/>
      <c r="J740" s="15"/>
      <c r="K740" s="15"/>
      <c r="L740" s="15"/>
      <c r="M740" s="136"/>
      <c r="N740" s="15"/>
      <c r="O740" s="15"/>
      <c r="P740" s="15"/>
      <c r="Q740" s="15"/>
      <c r="R740" s="15"/>
      <c r="S740" s="137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37"/>
      <c r="AS740" s="137"/>
      <c r="AT740" s="137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4"/>
      <c r="CU740" s="14"/>
      <c r="CV740" s="14"/>
      <c r="CW740" s="14"/>
      <c r="CX740" s="14"/>
      <c r="CY740" s="14"/>
      <c r="CZ740" s="14"/>
      <c r="DA740" s="14"/>
      <c r="DB740" s="14"/>
      <c r="DC740" s="14"/>
      <c r="DD740" s="14"/>
      <c r="DE740" s="14"/>
      <c r="DF740" s="14"/>
    </row>
    <row r="741" spans="2:110" ht="15.75" customHeight="1">
      <c r="B741" s="15"/>
      <c r="C741" s="14"/>
      <c r="D741" s="14"/>
      <c r="E741" s="14"/>
      <c r="F741" s="14"/>
      <c r="G741" s="14"/>
      <c r="H741" s="15"/>
      <c r="I741" s="15"/>
      <c r="J741" s="15"/>
      <c r="K741" s="15"/>
      <c r="L741" s="15"/>
      <c r="M741" s="136"/>
      <c r="N741" s="15"/>
      <c r="O741" s="15"/>
      <c r="P741" s="15"/>
      <c r="Q741" s="15"/>
      <c r="R741" s="15"/>
      <c r="S741" s="137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37"/>
      <c r="AS741" s="137"/>
      <c r="AT741" s="137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4"/>
      <c r="CU741" s="14"/>
      <c r="CV741" s="14"/>
      <c r="CW741" s="14"/>
      <c r="CX741" s="14"/>
      <c r="CY741" s="14"/>
      <c r="CZ741" s="14"/>
      <c r="DA741" s="14"/>
      <c r="DB741" s="14"/>
      <c r="DC741" s="14"/>
      <c r="DD741" s="14"/>
      <c r="DE741" s="14"/>
      <c r="DF741" s="14"/>
    </row>
    <row r="742" spans="2:110" ht="15.75" customHeight="1">
      <c r="B742" s="15"/>
      <c r="C742" s="14"/>
      <c r="D742" s="14"/>
      <c r="E742" s="14"/>
      <c r="F742" s="14"/>
      <c r="G742" s="14"/>
      <c r="H742" s="15"/>
      <c r="I742" s="15"/>
      <c r="J742" s="15"/>
      <c r="K742" s="15"/>
      <c r="L742" s="15"/>
      <c r="M742" s="136"/>
      <c r="N742" s="15"/>
      <c r="O742" s="15"/>
      <c r="P742" s="15"/>
      <c r="Q742" s="15"/>
      <c r="R742" s="15"/>
      <c r="S742" s="137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37"/>
      <c r="AS742" s="137"/>
      <c r="AT742" s="137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4"/>
      <c r="CU742" s="14"/>
      <c r="CV742" s="14"/>
      <c r="CW742" s="14"/>
      <c r="CX742" s="14"/>
      <c r="CY742" s="14"/>
      <c r="CZ742" s="14"/>
      <c r="DA742" s="14"/>
      <c r="DB742" s="14"/>
      <c r="DC742" s="14"/>
      <c r="DD742" s="14"/>
      <c r="DE742" s="14"/>
      <c r="DF742" s="14"/>
    </row>
    <row r="743" spans="2:110" ht="15.75" customHeight="1">
      <c r="B743" s="15"/>
      <c r="C743" s="14"/>
      <c r="D743" s="14"/>
      <c r="E743" s="14"/>
      <c r="F743" s="14"/>
      <c r="G743" s="14"/>
      <c r="H743" s="15"/>
      <c r="I743" s="15"/>
      <c r="J743" s="15"/>
      <c r="K743" s="15"/>
      <c r="L743" s="15"/>
      <c r="M743" s="136"/>
      <c r="N743" s="15"/>
      <c r="O743" s="15"/>
      <c r="P743" s="15"/>
      <c r="Q743" s="15"/>
      <c r="R743" s="15"/>
      <c r="S743" s="137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37"/>
      <c r="AS743" s="137"/>
      <c r="AT743" s="137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4"/>
      <c r="CU743" s="14"/>
      <c r="CV743" s="14"/>
      <c r="CW743" s="14"/>
      <c r="CX743" s="14"/>
      <c r="CY743" s="14"/>
      <c r="CZ743" s="14"/>
      <c r="DA743" s="14"/>
      <c r="DB743" s="14"/>
      <c r="DC743" s="14"/>
      <c r="DD743" s="14"/>
      <c r="DE743" s="14"/>
      <c r="DF743" s="14"/>
    </row>
    <row r="744" spans="2:110" ht="15.75" customHeight="1">
      <c r="B744" s="15"/>
      <c r="C744" s="14"/>
      <c r="D744" s="14"/>
      <c r="E744" s="14"/>
      <c r="F744" s="14"/>
      <c r="G744" s="14"/>
      <c r="H744" s="15"/>
      <c r="I744" s="15"/>
      <c r="J744" s="15"/>
      <c r="K744" s="15"/>
      <c r="L744" s="15"/>
      <c r="M744" s="136"/>
      <c r="N744" s="15"/>
      <c r="O744" s="15"/>
      <c r="P744" s="15"/>
      <c r="Q744" s="15"/>
      <c r="R744" s="15"/>
      <c r="S744" s="137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37"/>
      <c r="AS744" s="137"/>
      <c r="AT744" s="137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4"/>
      <c r="CU744" s="14"/>
      <c r="CV744" s="14"/>
      <c r="CW744" s="14"/>
      <c r="CX744" s="14"/>
      <c r="CY744" s="14"/>
      <c r="CZ744" s="14"/>
      <c r="DA744" s="14"/>
      <c r="DB744" s="14"/>
      <c r="DC744" s="14"/>
      <c r="DD744" s="14"/>
      <c r="DE744" s="14"/>
      <c r="DF744" s="14"/>
    </row>
    <row r="745" spans="2:110" ht="15.75" customHeight="1">
      <c r="B745" s="15"/>
      <c r="C745" s="14"/>
      <c r="D745" s="14"/>
      <c r="E745" s="14"/>
      <c r="F745" s="14"/>
      <c r="G745" s="14"/>
      <c r="H745" s="15"/>
      <c r="I745" s="15"/>
      <c r="J745" s="15"/>
      <c r="K745" s="15"/>
      <c r="L745" s="15"/>
      <c r="M745" s="136"/>
      <c r="N745" s="15"/>
      <c r="O745" s="15"/>
      <c r="P745" s="15"/>
      <c r="Q745" s="15"/>
      <c r="R745" s="15"/>
      <c r="S745" s="137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37"/>
      <c r="AS745" s="137"/>
      <c r="AT745" s="137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4"/>
      <c r="CU745" s="14"/>
      <c r="CV745" s="14"/>
      <c r="CW745" s="14"/>
      <c r="CX745" s="14"/>
      <c r="CY745" s="14"/>
      <c r="CZ745" s="14"/>
      <c r="DA745" s="14"/>
      <c r="DB745" s="14"/>
      <c r="DC745" s="14"/>
      <c r="DD745" s="14"/>
      <c r="DE745" s="14"/>
      <c r="DF745" s="14"/>
    </row>
    <row r="746" spans="2:110" ht="15.75" customHeight="1">
      <c r="B746" s="15"/>
      <c r="C746" s="14"/>
      <c r="D746" s="14"/>
      <c r="E746" s="14"/>
      <c r="F746" s="14"/>
      <c r="G746" s="14"/>
      <c r="H746" s="15"/>
      <c r="I746" s="15"/>
      <c r="J746" s="15"/>
      <c r="K746" s="15"/>
      <c r="L746" s="15"/>
      <c r="M746" s="136"/>
      <c r="N746" s="15"/>
      <c r="O746" s="15"/>
      <c r="P746" s="15"/>
      <c r="Q746" s="15"/>
      <c r="R746" s="15"/>
      <c r="S746" s="137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37"/>
      <c r="AS746" s="137"/>
      <c r="AT746" s="137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4"/>
      <c r="CU746" s="14"/>
      <c r="CV746" s="14"/>
      <c r="CW746" s="14"/>
      <c r="CX746" s="14"/>
      <c r="CY746" s="14"/>
      <c r="CZ746" s="14"/>
      <c r="DA746" s="14"/>
      <c r="DB746" s="14"/>
      <c r="DC746" s="14"/>
      <c r="DD746" s="14"/>
      <c r="DE746" s="14"/>
      <c r="DF746" s="14"/>
    </row>
    <row r="747" spans="2:110" ht="15.75" customHeight="1">
      <c r="B747" s="15"/>
      <c r="C747" s="14"/>
      <c r="D747" s="14"/>
      <c r="E747" s="14"/>
      <c r="F747" s="14"/>
      <c r="G747" s="14"/>
      <c r="H747" s="15"/>
      <c r="I747" s="15"/>
      <c r="J747" s="15"/>
      <c r="K747" s="15"/>
      <c r="L747" s="15"/>
      <c r="M747" s="136"/>
      <c r="N747" s="15"/>
      <c r="O747" s="15"/>
      <c r="P747" s="15"/>
      <c r="Q747" s="15"/>
      <c r="R747" s="15"/>
      <c r="S747" s="137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37"/>
      <c r="AS747" s="137"/>
      <c r="AT747" s="137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4"/>
      <c r="CU747" s="14"/>
      <c r="CV747" s="14"/>
      <c r="CW747" s="14"/>
      <c r="CX747" s="14"/>
      <c r="CY747" s="14"/>
      <c r="CZ747" s="14"/>
      <c r="DA747" s="14"/>
      <c r="DB747" s="14"/>
      <c r="DC747" s="14"/>
      <c r="DD747" s="14"/>
      <c r="DE747" s="14"/>
      <c r="DF747" s="14"/>
    </row>
    <row r="748" spans="2:110" ht="15.75" customHeight="1">
      <c r="B748" s="15"/>
      <c r="C748" s="14"/>
      <c r="D748" s="14"/>
      <c r="E748" s="14"/>
      <c r="F748" s="14"/>
      <c r="G748" s="14"/>
      <c r="H748" s="15"/>
      <c r="I748" s="15"/>
      <c r="J748" s="15"/>
      <c r="K748" s="15"/>
      <c r="L748" s="15"/>
      <c r="M748" s="136"/>
      <c r="N748" s="15"/>
      <c r="O748" s="15"/>
      <c r="P748" s="15"/>
      <c r="Q748" s="15"/>
      <c r="R748" s="15"/>
      <c r="S748" s="137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37"/>
      <c r="AS748" s="137"/>
      <c r="AT748" s="137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4"/>
      <c r="CU748" s="14"/>
      <c r="CV748" s="14"/>
      <c r="CW748" s="14"/>
      <c r="CX748" s="14"/>
      <c r="CY748" s="14"/>
      <c r="CZ748" s="14"/>
      <c r="DA748" s="14"/>
      <c r="DB748" s="14"/>
      <c r="DC748" s="14"/>
      <c r="DD748" s="14"/>
      <c r="DE748" s="14"/>
      <c r="DF748" s="14"/>
    </row>
    <row r="749" spans="2:110" ht="15.75" customHeight="1">
      <c r="B749" s="15"/>
      <c r="C749" s="14"/>
      <c r="D749" s="14"/>
      <c r="E749" s="14"/>
      <c r="F749" s="14"/>
      <c r="G749" s="14"/>
      <c r="H749" s="15"/>
      <c r="I749" s="15"/>
      <c r="J749" s="15"/>
      <c r="K749" s="15"/>
      <c r="L749" s="15"/>
      <c r="M749" s="136"/>
      <c r="N749" s="15"/>
      <c r="O749" s="15"/>
      <c r="P749" s="15"/>
      <c r="Q749" s="15"/>
      <c r="R749" s="15"/>
      <c r="S749" s="137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37"/>
      <c r="AS749" s="137"/>
      <c r="AT749" s="137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4"/>
      <c r="CU749" s="14"/>
      <c r="CV749" s="14"/>
      <c r="CW749" s="14"/>
      <c r="CX749" s="14"/>
      <c r="CY749" s="14"/>
      <c r="CZ749" s="14"/>
      <c r="DA749" s="14"/>
      <c r="DB749" s="14"/>
      <c r="DC749" s="14"/>
      <c r="DD749" s="14"/>
      <c r="DE749" s="14"/>
      <c r="DF749" s="14"/>
    </row>
    <row r="750" spans="2:110" ht="15.75" customHeight="1">
      <c r="B750" s="15"/>
      <c r="C750" s="14"/>
      <c r="D750" s="14"/>
      <c r="E750" s="14"/>
      <c r="F750" s="14"/>
      <c r="G750" s="14"/>
      <c r="H750" s="15"/>
      <c r="I750" s="15"/>
      <c r="J750" s="15"/>
      <c r="K750" s="15"/>
      <c r="L750" s="15"/>
      <c r="M750" s="136"/>
      <c r="N750" s="15"/>
      <c r="O750" s="15"/>
      <c r="P750" s="15"/>
      <c r="Q750" s="15"/>
      <c r="R750" s="15"/>
      <c r="S750" s="137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37"/>
      <c r="AS750" s="137"/>
      <c r="AT750" s="137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4"/>
      <c r="CU750" s="14"/>
      <c r="CV750" s="14"/>
      <c r="CW750" s="14"/>
      <c r="CX750" s="14"/>
      <c r="CY750" s="14"/>
      <c r="CZ750" s="14"/>
      <c r="DA750" s="14"/>
      <c r="DB750" s="14"/>
      <c r="DC750" s="14"/>
      <c r="DD750" s="14"/>
      <c r="DE750" s="14"/>
      <c r="DF750" s="14"/>
    </row>
    <row r="751" spans="2:110" ht="15.75" customHeight="1">
      <c r="B751" s="15"/>
      <c r="C751" s="14"/>
      <c r="D751" s="14"/>
      <c r="E751" s="14"/>
      <c r="F751" s="14"/>
      <c r="G751" s="14"/>
      <c r="H751" s="15"/>
      <c r="I751" s="15"/>
      <c r="J751" s="15"/>
      <c r="K751" s="15"/>
      <c r="L751" s="15"/>
      <c r="M751" s="136"/>
      <c r="N751" s="15"/>
      <c r="O751" s="15"/>
      <c r="P751" s="15"/>
      <c r="Q751" s="15"/>
      <c r="R751" s="15"/>
      <c r="S751" s="137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37"/>
      <c r="AS751" s="137"/>
      <c r="AT751" s="137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4"/>
      <c r="CU751" s="14"/>
      <c r="CV751" s="14"/>
      <c r="CW751" s="14"/>
      <c r="CX751" s="14"/>
      <c r="CY751" s="14"/>
      <c r="CZ751" s="14"/>
      <c r="DA751" s="14"/>
      <c r="DB751" s="14"/>
      <c r="DC751" s="14"/>
      <c r="DD751" s="14"/>
      <c r="DE751" s="14"/>
      <c r="DF751" s="14"/>
    </row>
    <row r="752" spans="2:110" ht="15.75" customHeight="1">
      <c r="B752" s="15"/>
      <c r="C752" s="14"/>
      <c r="D752" s="14"/>
      <c r="E752" s="14"/>
      <c r="F752" s="14"/>
      <c r="G752" s="14"/>
      <c r="H752" s="15"/>
      <c r="I752" s="15"/>
      <c r="J752" s="15"/>
      <c r="K752" s="15"/>
      <c r="L752" s="15"/>
      <c r="M752" s="136"/>
      <c r="N752" s="15"/>
      <c r="O752" s="15"/>
      <c r="P752" s="15"/>
      <c r="Q752" s="15"/>
      <c r="R752" s="15"/>
      <c r="S752" s="137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37"/>
      <c r="AS752" s="137"/>
      <c r="AT752" s="137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4"/>
      <c r="CU752" s="14"/>
      <c r="CV752" s="14"/>
      <c r="CW752" s="14"/>
      <c r="CX752" s="14"/>
      <c r="CY752" s="14"/>
      <c r="CZ752" s="14"/>
      <c r="DA752" s="14"/>
      <c r="DB752" s="14"/>
      <c r="DC752" s="14"/>
      <c r="DD752" s="14"/>
      <c r="DE752" s="14"/>
      <c r="DF752" s="14"/>
    </row>
    <row r="753" spans="2:110" ht="15.75" customHeight="1">
      <c r="B753" s="15"/>
      <c r="C753" s="14"/>
      <c r="D753" s="14"/>
      <c r="E753" s="14"/>
      <c r="F753" s="14"/>
      <c r="G753" s="14"/>
      <c r="H753" s="15"/>
      <c r="I753" s="15"/>
      <c r="J753" s="15"/>
      <c r="K753" s="15"/>
      <c r="L753" s="15"/>
      <c r="M753" s="136"/>
      <c r="N753" s="15"/>
      <c r="O753" s="15"/>
      <c r="P753" s="15"/>
      <c r="Q753" s="15"/>
      <c r="R753" s="15"/>
      <c r="S753" s="137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37"/>
      <c r="AS753" s="137"/>
      <c r="AT753" s="137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4"/>
      <c r="CU753" s="14"/>
      <c r="CV753" s="14"/>
      <c r="CW753" s="14"/>
      <c r="CX753" s="14"/>
      <c r="CY753" s="14"/>
      <c r="CZ753" s="14"/>
      <c r="DA753" s="14"/>
      <c r="DB753" s="14"/>
      <c r="DC753" s="14"/>
      <c r="DD753" s="14"/>
      <c r="DE753" s="14"/>
      <c r="DF753" s="14"/>
    </row>
    <row r="754" spans="2:110" ht="15.75" customHeight="1">
      <c r="B754" s="15"/>
      <c r="C754" s="14"/>
      <c r="D754" s="14"/>
      <c r="E754" s="14"/>
      <c r="F754" s="14"/>
      <c r="G754" s="14"/>
      <c r="H754" s="15"/>
      <c r="I754" s="15"/>
      <c r="J754" s="15"/>
      <c r="K754" s="15"/>
      <c r="L754" s="15"/>
      <c r="M754" s="136"/>
      <c r="N754" s="15"/>
      <c r="O754" s="15"/>
      <c r="P754" s="15"/>
      <c r="Q754" s="15"/>
      <c r="R754" s="15"/>
      <c r="S754" s="137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37"/>
      <c r="AS754" s="137"/>
      <c r="AT754" s="137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4"/>
      <c r="CU754" s="14"/>
      <c r="CV754" s="14"/>
      <c r="CW754" s="14"/>
      <c r="CX754" s="14"/>
      <c r="CY754" s="14"/>
      <c r="CZ754" s="14"/>
      <c r="DA754" s="14"/>
      <c r="DB754" s="14"/>
      <c r="DC754" s="14"/>
      <c r="DD754" s="14"/>
      <c r="DE754" s="14"/>
      <c r="DF754" s="14"/>
    </row>
    <row r="755" spans="2:110" ht="15.75" customHeight="1">
      <c r="B755" s="15"/>
      <c r="C755" s="14"/>
      <c r="D755" s="14"/>
      <c r="E755" s="14"/>
      <c r="F755" s="14"/>
      <c r="G755" s="14"/>
      <c r="H755" s="15"/>
      <c r="I755" s="15"/>
      <c r="J755" s="15"/>
      <c r="K755" s="15"/>
      <c r="L755" s="15"/>
      <c r="M755" s="136"/>
      <c r="N755" s="15"/>
      <c r="O755" s="15"/>
      <c r="P755" s="15"/>
      <c r="Q755" s="15"/>
      <c r="R755" s="15"/>
      <c r="S755" s="137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37"/>
      <c r="AS755" s="137"/>
      <c r="AT755" s="137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4"/>
      <c r="CU755" s="14"/>
      <c r="CV755" s="14"/>
      <c r="CW755" s="14"/>
      <c r="CX755" s="14"/>
      <c r="CY755" s="14"/>
      <c r="CZ755" s="14"/>
      <c r="DA755" s="14"/>
      <c r="DB755" s="14"/>
      <c r="DC755" s="14"/>
      <c r="DD755" s="14"/>
      <c r="DE755" s="14"/>
      <c r="DF755" s="14"/>
    </row>
    <row r="756" spans="2:110" ht="15.75" customHeight="1">
      <c r="B756" s="15"/>
      <c r="C756" s="14"/>
      <c r="D756" s="14"/>
      <c r="E756" s="14"/>
      <c r="F756" s="14"/>
      <c r="G756" s="14"/>
      <c r="H756" s="15"/>
      <c r="I756" s="15"/>
      <c r="J756" s="15"/>
      <c r="K756" s="15"/>
      <c r="L756" s="15"/>
      <c r="M756" s="136"/>
      <c r="N756" s="15"/>
      <c r="O756" s="15"/>
      <c r="P756" s="15"/>
      <c r="Q756" s="15"/>
      <c r="R756" s="15"/>
      <c r="S756" s="137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37"/>
      <c r="AS756" s="137"/>
      <c r="AT756" s="137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4"/>
      <c r="CU756" s="14"/>
      <c r="CV756" s="14"/>
      <c r="CW756" s="14"/>
      <c r="CX756" s="14"/>
      <c r="CY756" s="14"/>
      <c r="CZ756" s="14"/>
      <c r="DA756" s="14"/>
      <c r="DB756" s="14"/>
      <c r="DC756" s="14"/>
      <c r="DD756" s="14"/>
      <c r="DE756" s="14"/>
      <c r="DF756" s="14"/>
    </row>
    <row r="757" spans="2:110" ht="15.75" customHeight="1">
      <c r="B757" s="15"/>
      <c r="C757" s="14"/>
      <c r="D757" s="14"/>
      <c r="E757" s="14"/>
      <c r="F757" s="14"/>
      <c r="G757" s="14"/>
      <c r="H757" s="15"/>
      <c r="I757" s="15"/>
      <c r="J757" s="15"/>
      <c r="K757" s="15"/>
      <c r="L757" s="15"/>
      <c r="M757" s="136"/>
      <c r="N757" s="15"/>
      <c r="O757" s="15"/>
      <c r="P757" s="15"/>
      <c r="Q757" s="15"/>
      <c r="R757" s="15"/>
      <c r="S757" s="137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37"/>
      <c r="AS757" s="137"/>
      <c r="AT757" s="137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4"/>
      <c r="CU757" s="14"/>
      <c r="CV757" s="14"/>
      <c r="CW757" s="14"/>
      <c r="CX757" s="14"/>
      <c r="CY757" s="14"/>
      <c r="CZ757" s="14"/>
      <c r="DA757" s="14"/>
      <c r="DB757" s="14"/>
      <c r="DC757" s="14"/>
      <c r="DD757" s="14"/>
      <c r="DE757" s="14"/>
      <c r="DF757" s="14"/>
    </row>
    <row r="758" spans="2:110" ht="15.75" customHeight="1">
      <c r="B758" s="15"/>
      <c r="C758" s="14"/>
      <c r="D758" s="14"/>
      <c r="E758" s="14"/>
      <c r="F758" s="14"/>
      <c r="G758" s="14"/>
      <c r="H758" s="15"/>
      <c r="I758" s="15"/>
      <c r="J758" s="15"/>
      <c r="K758" s="15"/>
      <c r="L758" s="15"/>
      <c r="M758" s="136"/>
      <c r="N758" s="15"/>
      <c r="O758" s="15"/>
      <c r="P758" s="15"/>
      <c r="Q758" s="15"/>
      <c r="R758" s="15"/>
      <c r="S758" s="137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37"/>
      <c r="AS758" s="137"/>
      <c r="AT758" s="137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4"/>
      <c r="CU758" s="14"/>
      <c r="CV758" s="14"/>
      <c r="CW758" s="14"/>
      <c r="CX758" s="14"/>
      <c r="CY758" s="14"/>
      <c r="CZ758" s="14"/>
      <c r="DA758" s="14"/>
      <c r="DB758" s="14"/>
      <c r="DC758" s="14"/>
      <c r="DD758" s="14"/>
      <c r="DE758" s="14"/>
      <c r="DF758" s="14"/>
    </row>
    <row r="759" spans="2:110" ht="15.75" customHeight="1">
      <c r="B759" s="15"/>
      <c r="C759" s="14"/>
      <c r="D759" s="14"/>
      <c r="E759" s="14"/>
      <c r="F759" s="14"/>
      <c r="G759" s="14"/>
      <c r="H759" s="15"/>
      <c r="I759" s="15"/>
      <c r="J759" s="15"/>
      <c r="K759" s="15"/>
      <c r="L759" s="15"/>
      <c r="M759" s="136"/>
      <c r="N759" s="15"/>
      <c r="O759" s="15"/>
      <c r="P759" s="15"/>
      <c r="Q759" s="15"/>
      <c r="R759" s="15"/>
      <c r="S759" s="137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37"/>
      <c r="AS759" s="137"/>
      <c r="AT759" s="137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4"/>
      <c r="CU759" s="14"/>
      <c r="CV759" s="14"/>
      <c r="CW759" s="14"/>
      <c r="CX759" s="14"/>
      <c r="CY759" s="14"/>
      <c r="CZ759" s="14"/>
      <c r="DA759" s="14"/>
      <c r="DB759" s="14"/>
      <c r="DC759" s="14"/>
      <c r="DD759" s="14"/>
      <c r="DE759" s="14"/>
      <c r="DF759" s="14"/>
    </row>
    <row r="760" spans="2:110" ht="15.75" customHeight="1">
      <c r="B760" s="15"/>
      <c r="C760" s="14"/>
      <c r="D760" s="14"/>
      <c r="E760" s="14"/>
      <c r="F760" s="14"/>
      <c r="G760" s="14"/>
      <c r="H760" s="15"/>
      <c r="I760" s="15"/>
      <c r="J760" s="15"/>
      <c r="K760" s="15"/>
      <c r="L760" s="15"/>
      <c r="M760" s="136"/>
      <c r="N760" s="15"/>
      <c r="O760" s="15"/>
      <c r="P760" s="15"/>
      <c r="Q760" s="15"/>
      <c r="R760" s="15"/>
      <c r="S760" s="137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37"/>
      <c r="AS760" s="137"/>
      <c r="AT760" s="137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4"/>
      <c r="CU760" s="14"/>
      <c r="CV760" s="14"/>
      <c r="CW760" s="14"/>
      <c r="CX760" s="14"/>
      <c r="CY760" s="14"/>
      <c r="CZ760" s="14"/>
      <c r="DA760" s="14"/>
      <c r="DB760" s="14"/>
      <c r="DC760" s="14"/>
      <c r="DD760" s="14"/>
      <c r="DE760" s="14"/>
      <c r="DF760" s="14"/>
    </row>
    <row r="761" spans="2:110" ht="15.75" customHeight="1">
      <c r="B761" s="15"/>
      <c r="C761" s="14"/>
      <c r="D761" s="14"/>
      <c r="E761" s="14"/>
      <c r="F761" s="14"/>
      <c r="G761" s="14"/>
      <c r="H761" s="15"/>
      <c r="I761" s="15"/>
      <c r="J761" s="15"/>
      <c r="K761" s="15"/>
      <c r="L761" s="15"/>
      <c r="M761" s="136"/>
      <c r="N761" s="15"/>
      <c r="O761" s="15"/>
      <c r="P761" s="15"/>
      <c r="Q761" s="15"/>
      <c r="R761" s="15"/>
      <c r="S761" s="137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37"/>
      <c r="AS761" s="137"/>
      <c r="AT761" s="137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4"/>
      <c r="CU761" s="14"/>
      <c r="CV761" s="14"/>
      <c r="CW761" s="14"/>
      <c r="CX761" s="14"/>
      <c r="CY761" s="14"/>
      <c r="CZ761" s="14"/>
      <c r="DA761" s="14"/>
      <c r="DB761" s="14"/>
      <c r="DC761" s="14"/>
      <c r="DD761" s="14"/>
      <c r="DE761" s="14"/>
      <c r="DF761" s="14"/>
    </row>
    <row r="762" spans="2:110" ht="15.75" customHeight="1">
      <c r="B762" s="15"/>
      <c r="C762" s="14"/>
      <c r="D762" s="14"/>
      <c r="E762" s="14"/>
      <c r="F762" s="14"/>
      <c r="G762" s="14"/>
      <c r="H762" s="15"/>
      <c r="I762" s="15"/>
      <c r="J762" s="15"/>
      <c r="K762" s="15"/>
      <c r="L762" s="15"/>
      <c r="M762" s="136"/>
      <c r="N762" s="15"/>
      <c r="O762" s="15"/>
      <c r="P762" s="15"/>
      <c r="Q762" s="15"/>
      <c r="R762" s="15"/>
      <c r="S762" s="137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37"/>
      <c r="AS762" s="137"/>
      <c r="AT762" s="137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4"/>
      <c r="CU762" s="14"/>
      <c r="CV762" s="14"/>
      <c r="CW762" s="14"/>
      <c r="CX762" s="14"/>
      <c r="CY762" s="14"/>
      <c r="CZ762" s="14"/>
      <c r="DA762" s="14"/>
      <c r="DB762" s="14"/>
      <c r="DC762" s="14"/>
      <c r="DD762" s="14"/>
      <c r="DE762" s="14"/>
      <c r="DF762" s="14"/>
    </row>
    <row r="763" spans="2:110" ht="15.75" customHeight="1">
      <c r="B763" s="15"/>
      <c r="C763" s="14"/>
      <c r="D763" s="14"/>
      <c r="E763" s="14"/>
      <c r="F763" s="14"/>
      <c r="G763" s="14"/>
      <c r="H763" s="15"/>
      <c r="I763" s="15"/>
      <c r="J763" s="15"/>
      <c r="K763" s="15"/>
      <c r="L763" s="15"/>
      <c r="M763" s="136"/>
      <c r="N763" s="15"/>
      <c r="O763" s="15"/>
      <c r="P763" s="15"/>
      <c r="Q763" s="15"/>
      <c r="R763" s="15"/>
      <c r="S763" s="137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37"/>
      <c r="AS763" s="137"/>
      <c r="AT763" s="137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4"/>
      <c r="CU763" s="14"/>
      <c r="CV763" s="14"/>
      <c r="CW763" s="14"/>
      <c r="CX763" s="14"/>
      <c r="CY763" s="14"/>
      <c r="CZ763" s="14"/>
      <c r="DA763" s="14"/>
      <c r="DB763" s="14"/>
      <c r="DC763" s="14"/>
      <c r="DD763" s="14"/>
      <c r="DE763" s="14"/>
      <c r="DF763" s="14"/>
    </row>
    <row r="764" spans="2:110" ht="15.75" customHeight="1">
      <c r="B764" s="15"/>
      <c r="C764" s="14"/>
      <c r="D764" s="14"/>
      <c r="E764" s="14"/>
      <c r="F764" s="14"/>
      <c r="G764" s="14"/>
      <c r="H764" s="15"/>
      <c r="I764" s="15"/>
      <c r="J764" s="15"/>
      <c r="K764" s="15"/>
      <c r="L764" s="15"/>
      <c r="M764" s="136"/>
      <c r="N764" s="15"/>
      <c r="O764" s="15"/>
      <c r="P764" s="15"/>
      <c r="Q764" s="15"/>
      <c r="R764" s="15"/>
      <c r="S764" s="137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37"/>
      <c r="AS764" s="137"/>
      <c r="AT764" s="137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4"/>
      <c r="CU764" s="14"/>
      <c r="CV764" s="14"/>
      <c r="CW764" s="14"/>
      <c r="CX764" s="14"/>
      <c r="CY764" s="14"/>
      <c r="CZ764" s="14"/>
      <c r="DA764" s="14"/>
      <c r="DB764" s="14"/>
      <c r="DC764" s="14"/>
      <c r="DD764" s="14"/>
      <c r="DE764" s="14"/>
      <c r="DF764" s="14"/>
    </row>
    <row r="765" spans="2:110" ht="15.75" customHeight="1">
      <c r="B765" s="15"/>
      <c r="C765" s="14"/>
      <c r="D765" s="14"/>
      <c r="E765" s="14"/>
      <c r="F765" s="14"/>
      <c r="G765" s="14"/>
      <c r="H765" s="15"/>
      <c r="I765" s="15"/>
      <c r="J765" s="15"/>
      <c r="K765" s="15"/>
      <c r="L765" s="15"/>
      <c r="M765" s="136"/>
      <c r="N765" s="15"/>
      <c r="O765" s="15"/>
      <c r="P765" s="15"/>
      <c r="Q765" s="15"/>
      <c r="R765" s="15"/>
      <c r="S765" s="137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37"/>
      <c r="AS765" s="137"/>
      <c r="AT765" s="137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4"/>
      <c r="CU765" s="14"/>
      <c r="CV765" s="14"/>
      <c r="CW765" s="14"/>
      <c r="CX765" s="14"/>
      <c r="CY765" s="14"/>
      <c r="CZ765" s="14"/>
      <c r="DA765" s="14"/>
      <c r="DB765" s="14"/>
      <c r="DC765" s="14"/>
      <c r="DD765" s="14"/>
      <c r="DE765" s="14"/>
      <c r="DF765" s="14"/>
    </row>
    <row r="766" spans="2:110" ht="15.75" customHeight="1">
      <c r="B766" s="15"/>
      <c r="C766" s="14"/>
      <c r="D766" s="14"/>
      <c r="E766" s="14"/>
      <c r="F766" s="14"/>
      <c r="G766" s="14"/>
      <c r="H766" s="15"/>
      <c r="I766" s="15"/>
      <c r="J766" s="15"/>
      <c r="K766" s="15"/>
      <c r="L766" s="15"/>
      <c r="M766" s="136"/>
      <c r="N766" s="15"/>
      <c r="O766" s="15"/>
      <c r="P766" s="15"/>
      <c r="Q766" s="15"/>
      <c r="R766" s="15"/>
      <c r="S766" s="137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37"/>
      <c r="AS766" s="137"/>
      <c r="AT766" s="137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4"/>
      <c r="CU766" s="14"/>
      <c r="CV766" s="14"/>
      <c r="CW766" s="14"/>
      <c r="CX766" s="14"/>
      <c r="CY766" s="14"/>
      <c r="CZ766" s="14"/>
      <c r="DA766" s="14"/>
      <c r="DB766" s="14"/>
      <c r="DC766" s="14"/>
      <c r="DD766" s="14"/>
      <c r="DE766" s="14"/>
      <c r="DF766" s="14"/>
    </row>
    <row r="767" spans="2:110" ht="15.75" customHeight="1">
      <c r="B767" s="15"/>
      <c r="C767" s="14"/>
      <c r="D767" s="14"/>
      <c r="E767" s="14"/>
      <c r="F767" s="14"/>
      <c r="G767" s="14"/>
      <c r="H767" s="15"/>
      <c r="I767" s="15"/>
      <c r="J767" s="15"/>
      <c r="K767" s="15"/>
      <c r="L767" s="15"/>
      <c r="M767" s="136"/>
      <c r="N767" s="15"/>
      <c r="O767" s="15"/>
      <c r="P767" s="15"/>
      <c r="Q767" s="15"/>
      <c r="R767" s="15"/>
      <c r="S767" s="137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37"/>
      <c r="AS767" s="137"/>
      <c r="AT767" s="137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4"/>
      <c r="CU767" s="14"/>
      <c r="CV767" s="14"/>
      <c r="CW767" s="14"/>
      <c r="CX767" s="14"/>
      <c r="CY767" s="14"/>
      <c r="CZ767" s="14"/>
      <c r="DA767" s="14"/>
      <c r="DB767" s="14"/>
      <c r="DC767" s="14"/>
      <c r="DD767" s="14"/>
      <c r="DE767" s="14"/>
      <c r="DF767" s="14"/>
    </row>
    <row r="768" spans="2:110" ht="15.75" customHeight="1">
      <c r="B768" s="15"/>
      <c r="C768" s="14"/>
      <c r="D768" s="14"/>
      <c r="E768" s="14"/>
      <c r="F768" s="14"/>
      <c r="G768" s="14"/>
      <c r="H768" s="15"/>
      <c r="I768" s="15"/>
      <c r="J768" s="15"/>
      <c r="K768" s="15"/>
      <c r="L768" s="15"/>
      <c r="M768" s="136"/>
      <c r="N768" s="15"/>
      <c r="O768" s="15"/>
      <c r="P768" s="15"/>
      <c r="Q768" s="15"/>
      <c r="R768" s="15"/>
      <c r="S768" s="137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37"/>
      <c r="AS768" s="137"/>
      <c r="AT768" s="137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4"/>
      <c r="CU768" s="14"/>
      <c r="CV768" s="14"/>
      <c r="CW768" s="14"/>
      <c r="CX768" s="14"/>
      <c r="CY768" s="14"/>
      <c r="CZ768" s="14"/>
      <c r="DA768" s="14"/>
      <c r="DB768" s="14"/>
      <c r="DC768" s="14"/>
      <c r="DD768" s="14"/>
      <c r="DE768" s="14"/>
      <c r="DF768" s="14"/>
    </row>
    <row r="769" spans="2:110" ht="15.75" customHeight="1">
      <c r="B769" s="15"/>
      <c r="C769" s="14"/>
      <c r="D769" s="14"/>
      <c r="E769" s="14"/>
      <c r="F769" s="14"/>
      <c r="G769" s="14"/>
      <c r="H769" s="15"/>
      <c r="I769" s="15"/>
      <c r="J769" s="15"/>
      <c r="K769" s="15"/>
      <c r="L769" s="15"/>
      <c r="M769" s="136"/>
      <c r="N769" s="15"/>
      <c r="O769" s="15"/>
      <c r="P769" s="15"/>
      <c r="Q769" s="15"/>
      <c r="R769" s="15"/>
      <c r="S769" s="137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37"/>
      <c r="AS769" s="137"/>
      <c r="AT769" s="137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4"/>
      <c r="CU769" s="14"/>
      <c r="CV769" s="14"/>
      <c r="CW769" s="14"/>
      <c r="CX769" s="14"/>
      <c r="CY769" s="14"/>
      <c r="CZ769" s="14"/>
      <c r="DA769" s="14"/>
      <c r="DB769" s="14"/>
      <c r="DC769" s="14"/>
      <c r="DD769" s="14"/>
      <c r="DE769" s="14"/>
      <c r="DF769" s="14"/>
    </row>
    <row r="770" spans="2:110" ht="15.75" customHeight="1">
      <c r="B770" s="15"/>
      <c r="C770" s="14"/>
      <c r="D770" s="14"/>
      <c r="E770" s="14"/>
      <c r="F770" s="14"/>
      <c r="G770" s="14"/>
      <c r="H770" s="15"/>
      <c r="I770" s="15"/>
      <c r="J770" s="15"/>
      <c r="K770" s="15"/>
      <c r="L770" s="15"/>
      <c r="M770" s="136"/>
      <c r="N770" s="15"/>
      <c r="O770" s="15"/>
      <c r="P770" s="15"/>
      <c r="Q770" s="15"/>
      <c r="R770" s="15"/>
      <c r="S770" s="137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37"/>
      <c r="AS770" s="137"/>
      <c r="AT770" s="137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4"/>
      <c r="CU770" s="14"/>
      <c r="CV770" s="14"/>
      <c r="CW770" s="14"/>
      <c r="CX770" s="14"/>
      <c r="CY770" s="14"/>
      <c r="CZ770" s="14"/>
      <c r="DA770" s="14"/>
      <c r="DB770" s="14"/>
      <c r="DC770" s="14"/>
      <c r="DD770" s="14"/>
      <c r="DE770" s="14"/>
      <c r="DF770" s="14"/>
    </row>
    <row r="771" spans="2:110" ht="15.75" customHeight="1">
      <c r="B771" s="15"/>
      <c r="C771" s="14"/>
      <c r="D771" s="14"/>
      <c r="E771" s="14"/>
      <c r="F771" s="14"/>
      <c r="G771" s="14"/>
      <c r="H771" s="15"/>
      <c r="I771" s="15"/>
      <c r="J771" s="15"/>
      <c r="K771" s="15"/>
      <c r="L771" s="15"/>
      <c r="M771" s="136"/>
      <c r="N771" s="15"/>
      <c r="O771" s="15"/>
      <c r="P771" s="15"/>
      <c r="Q771" s="15"/>
      <c r="R771" s="15"/>
      <c r="S771" s="137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37"/>
      <c r="AS771" s="137"/>
      <c r="AT771" s="137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4"/>
      <c r="CU771" s="14"/>
      <c r="CV771" s="14"/>
      <c r="CW771" s="14"/>
      <c r="CX771" s="14"/>
      <c r="CY771" s="14"/>
      <c r="CZ771" s="14"/>
      <c r="DA771" s="14"/>
      <c r="DB771" s="14"/>
      <c r="DC771" s="14"/>
      <c r="DD771" s="14"/>
      <c r="DE771" s="14"/>
      <c r="DF771" s="14"/>
    </row>
    <row r="772" spans="2:110" ht="15.75" customHeight="1">
      <c r="B772" s="15"/>
      <c r="C772" s="14"/>
      <c r="D772" s="14"/>
      <c r="E772" s="14"/>
      <c r="F772" s="14"/>
      <c r="G772" s="14"/>
      <c r="H772" s="15"/>
      <c r="I772" s="15"/>
      <c r="J772" s="15"/>
      <c r="K772" s="15"/>
      <c r="L772" s="15"/>
      <c r="M772" s="136"/>
      <c r="N772" s="15"/>
      <c r="O772" s="15"/>
      <c r="P772" s="15"/>
      <c r="Q772" s="15"/>
      <c r="R772" s="15"/>
      <c r="S772" s="137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37"/>
      <c r="AS772" s="137"/>
      <c r="AT772" s="137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4"/>
      <c r="CU772" s="14"/>
      <c r="CV772" s="14"/>
      <c r="CW772" s="14"/>
      <c r="CX772" s="14"/>
      <c r="CY772" s="14"/>
      <c r="CZ772" s="14"/>
      <c r="DA772" s="14"/>
      <c r="DB772" s="14"/>
      <c r="DC772" s="14"/>
      <c r="DD772" s="14"/>
      <c r="DE772" s="14"/>
      <c r="DF772" s="14"/>
    </row>
    <row r="773" spans="2:110" ht="15.75" customHeight="1">
      <c r="B773" s="15"/>
      <c r="C773" s="14"/>
      <c r="D773" s="14"/>
      <c r="E773" s="14"/>
      <c r="F773" s="14"/>
      <c r="G773" s="14"/>
      <c r="H773" s="15"/>
      <c r="I773" s="15"/>
      <c r="J773" s="15"/>
      <c r="K773" s="15"/>
      <c r="L773" s="15"/>
      <c r="M773" s="136"/>
      <c r="N773" s="15"/>
      <c r="O773" s="15"/>
      <c r="P773" s="15"/>
      <c r="Q773" s="15"/>
      <c r="R773" s="15"/>
      <c r="S773" s="137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37"/>
      <c r="AS773" s="137"/>
      <c r="AT773" s="137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4"/>
      <c r="CU773" s="14"/>
      <c r="CV773" s="14"/>
      <c r="CW773" s="14"/>
      <c r="CX773" s="14"/>
      <c r="CY773" s="14"/>
      <c r="CZ773" s="14"/>
      <c r="DA773" s="14"/>
      <c r="DB773" s="14"/>
      <c r="DC773" s="14"/>
      <c r="DD773" s="14"/>
      <c r="DE773" s="14"/>
      <c r="DF773" s="14"/>
    </row>
    <row r="774" spans="2:110" ht="15.75" customHeight="1">
      <c r="B774" s="15"/>
      <c r="C774" s="14"/>
      <c r="D774" s="14"/>
      <c r="E774" s="14"/>
      <c r="F774" s="14"/>
      <c r="G774" s="14"/>
      <c r="H774" s="15"/>
      <c r="I774" s="15"/>
      <c r="J774" s="15"/>
      <c r="K774" s="15"/>
      <c r="L774" s="15"/>
      <c r="M774" s="136"/>
      <c r="N774" s="15"/>
      <c r="O774" s="15"/>
      <c r="P774" s="15"/>
      <c r="Q774" s="15"/>
      <c r="R774" s="15"/>
      <c r="S774" s="137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37"/>
      <c r="AS774" s="137"/>
      <c r="AT774" s="137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4"/>
      <c r="CU774" s="14"/>
      <c r="CV774" s="14"/>
      <c r="CW774" s="14"/>
      <c r="CX774" s="14"/>
      <c r="CY774" s="14"/>
      <c r="CZ774" s="14"/>
      <c r="DA774" s="14"/>
      <c r="DB774" s="14"/>
      <c r="DC774" s="14"/>
      <c r="DD774" s="14"/>
      <c r="DE774" s="14"/>
      <c r="DF774" s="14"/>
    </row>
    <row r="775" spans="2:110" ht="15.75" customHeight="1">
      <c r="B775" s="15"/>
      <c r="C775" s="14"/>
      <c r="D775" s="14"/>
      <c r="E775" s="14"/>
      <c r="F775" s="14"/>
      <c r="G775" s="14"/>
      <c r="H775" s="15"/>
      <c r="I775" s="15"/>
      <c r="J775" s="15"/>
      <c r="K775" s="15"/>
      <c r="L775" s="15"/>
      <c r="M775" s="136"/>
      <c r="N775" s="15"/>
      <c r="O775" s="15"/>
      <c r="P775" s="15"/>
      <c r="Q775" s="15"/>
      <c r="R775" s="15"/>
      <c r="S775" s="137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37"/>
      <c r="AS775" s="137"/>
      <c r="AT775" s="137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4"/>
      <c r="CU775" s="14"/>
      <c r="CV775" s="14"/>
      <c r="CW775" s="14"/>
      <c r="CX775" s="14"/>
      <c r="CY775" s="14"/>
      <c r="CZ775" s="14"/>
      <c r="DA775" s="14"/>
      <c r="DB775" s="14"/>
      <c r="DC775" s="14"/>
      <c r="DD775" s="14"/>
      <c r="DE775" s="14"/>
      <c r="DF775" s="14"/>
    </row>
    <row r="776" spans="2:110" ht="15.75" customHeight="1">
      <c r="B776" s="15"/>
      <c r="C776" s="14"/>
      <c r="D776" s="14"/>
      <c r="E776" s="14"/>
      <c r="F776" s="14"/>
      <c r="G776" s="14"/>
      <c r="H776" s="15"/>
      <c r="I776" s="15"/>
      <c r="J776" s="15"/>
      <c r="K776" s="15"/>
      <c r="L776" s="15"/>
      <c r="M776" s="136"/>
      <c r="N776" s="15"/>
      <c r="O776" s="15"/>
      <c r="P776" s="15"/>
      <c r="Q776" s="15"/>
      <c r="R776" s="15"/>
      <c r="S776" s="137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37"/>
      <c r="AS776" s="137"/>
      <c r="AT776" s="137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4"/>
      <c r="CU776" s="14"/>
      <c r="CV776" s="14"/>
      <c r="CW776" s="14"/>
      <c r="CX776" s="14"/>
      <c r="CY776" s="14"/>
      <c r="CZ776" s="14"/>
      <c r="DA776" s="14"/>
      <c r="DB776" s="14"/>
      <c r="DC776" s="14"/>
      <c r="DD776" s="14"/>
      <c r="DE776" s="14"/>
      <c r="DF776" s="14"/>
    </row>
    <row r="777" spans="2:110" ht="15.75" customHeight="1">
      <c r="B777" s="15"/>
      <c r="C777" s="14"/>
      <c r="D777" s="14"/>
      <c r="E777" s="14"/>
      <c r="F777" s="14"/>
      <c r="G777" s="14"/>
      <c r="H777" s="15"/>
      <c r="I777" s="15"/>
      <c r="J777" s="15"/>
      <c r="K777" s="15"/>
      <c r="L777" s="15"/>
      <c r="M777" s="136"/>
      <c r="N777" s="15"/>
      <c r="O777" s="15"/>
      <c r="P777" s="15"/>
      <c r="Q777" s="15"/>
      <c r="R777" s="15"/>
      <c r="S777" s="137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37"/>
      <c r="AS777" s="137"/>
      <c r="AT777" s="137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4"/>
      <c r="CU777" s="14"/>
      <c r="CV777" s="14"/>
      <c r="CW777" s="14"/>
      <c r="CX777" s="14"/>
      <c r="CY777" s="14"/>
      <c r="CZ777" s="14"/>
      <c r="DA777" s="14"/>
      <c r="DB777" s="14"/>
      <c r="DC777" s="14"/>
      <c r="DD777" s="14"/>
      <c r="DE777" s="14"/>
      <c r="DF777" s="14"/>
    </row>
    <row r="778" spans="2:110" ht="15.75" customHeight="1">
      <c r="B778" s="15"/>
      <c r="C778" s="14"/>
      <c r="D778" s="14"/>
      <c r="E778" s="14"/>
      <c r="F778" s="14"/>
      <c r="G778" s="14"/>
      <c r="H778" s="15"/>
      <c r="I778" s="15"/>
      <c r="J778" s="15"/>
      <c r="K778" s="15"/>
      <c r="L778" s="15"/>
      <c r="M778" s="136"/>
      <c r="N778" s="15"/>
      <c r="O778" s="15"/>
      <c r="P778" s="15"/>
      <c r="Q778" s="15"/>
      <c r="R778" s="15"/>
      <c r="S778" s="137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37"/>
      <c r="AS778" s="137"/>
      <c r="AT778" s="137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4"/>
      <c r="CU778" s="14"/>
      <c r="CV778" s="14"/>
      <c r="CW778" s="14"/>
      <c r="CX778" s="14"/>
      <c r="CY778" s="14"/>
      <c r="CZ778" s="14"/>
      <c r="DA778" s="14"/>
      <c r="DB778" s="14"/>
      <c r="DC778" s="14"/>
      <c r="DD778" s="14"/>
      <c r="DE778" s="14"/>
      <c r="DF778" s="14"/>
    </row>
    <row r="779" spans="2:110" ht="15.75" customHeight="1">
      <c r="B779" s="15"/>
      <c r="C779" s="14"/>
      <c r="D779" s="14"/>
      <c r="E779" s="14"/>
      <c r="F779" s="14"/>
      <c r="G779" s="14"/>
      <c r="H779" s="15"/>
      <c r="I779" s="15"/>
      <c r="J779" s="15"/>
      <c r="K779" s="15"/>
      <c r="L779" s="15"/>
      <c r="M779" s="136"/>
      <c r="N779" s="15"/>
      <c r="O779" s="15"/>
      <c r="P779" s="15"/>
      <c r="Q779" s="15"/>
      <c r="R779" s="15"/>
      <c r="S779" s="137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37"/>
      <c r="AS779" s="137"/>
      <c r="AT779" s="137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4"/>
      <c r="CU779" s="14"/>
      <c r="CV779" s="14"/>
      <c r="CW779" s="14"/>
      <c r="CX779" s="14"/>
      <c r="CY779" s="14"/>
      <c r="CZ779" s="14"/>
      <c r="DA779" s="14"/>
      <c r="DB779" s="14"/>
      <c r="DC779" s="14"/>
      <c r="DD779" s="14"/>
      <c r="DE779" s="14"/>
      <c r="DF779" s="14"/>
    </row>
    <row r="780" spans="2:110" ht="15.75" customHeight="1">
      <c r="B780" s="15"/>
      <c r="C780" s="14"/>
      <c r="D780" s="14"/>
      <c r="E780" s="14"/>
      <c r="F780" s="14"/>
      <c r="G780" s="14"/>
      <c r="H780" s="15"/>
      <c r="I780" s="15"/>
      <c r="J780" s="15"/>
      <c r="K780" s="15"/>
      <c r="L780" s="15"/>
      <c r="M780" s="136"/>
      <c r="N780" s="15"/>
      <c r="O780" s="15"/>
      <c r="P780" s="15"/>
      <c r="Q780" s="15"/>
      <c r="R780" s="15"/>
      <c r="S780" s="137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37"/>
      <c r="AS780" s="137"/>
      <c r="AT780" s="137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4"/>
      <c r="CU780" s="14"/>
      <c r="CV780" s="14"/>
      <c r="CW780" s="14"/>
      <c r="CX780" s="14"/>
      <c r="CY780" s="14"/>
      <c r="CZ780" s="14"/>
      <c r="DA780" s="14"/>
      <c r="DB780" s="14"/>
      <c r="DC780" s="14"/>
      <c r="DD780" s="14"/>
      <c r="DE780" s="14"/>
      <c r="DF780" s="14"/>
    </row>
    <row r="781" spans="2:110" ht="15.75" customHeight="1">
      <c r="B781" s="15"/>
      <c r="C781" s="14"/>
      <c r="D781" s="14"/>
      <c r="E781" s="14"/>
      <c r="F781" s="14"/>
      <c r="G781" s="14"/>
      <c r="H781" s="15"/>
      <c r="I781" s="15"/>
      <c r="J781" s="15"/>
      <c r="K781" s="15"/>
      <c r="L781" s="15"/>
      <c r="M781" s="136"/>
      <c r="N781" s="15"/>
      <c r="O781" s="15"/>
      <c r="P781" s="15"/>
      <c r="Q781" s="15"/>
      <c r="R781" s="15"/>
      <c r="S781" s="137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37"/>
      <c r="AS781" s="137"/>
      <c r="AT781" s="137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4"/>
      <c r="CU781" s="14"/>
      <c r="CV781" s="14"/>
      <c r="CW781" s="14"/>
      <c r="CX781" s="14"/>
      <c r="CY781" s="14"/>
      <c r="CZ781" s="14"/>
      <c r="DA781" s="14"/>
      <c r="DB781" s="14"/>
      <c r="DC781" s="14"/>
      <c r="DD781" s="14"/>
      <c r="DE781" s="14"/>
      <c r="DF781" s="14"/>
    </row>
    <row r="782" spans="2:110" ht="15.75" customHeight="1">
      <c r="B782" s="15"/>
      <c r="C782" s="14"/>
      <c r="D782" s="14"/>
      <c r="E782" s="14"/>
      <c r="F782" s="14"/>
      <c r="G782" s="14"/>
      <c r="H782" s="15"/>
      <c r="I782" s="15"/>
      <c r="J782" s="15"/>
      <c r="K782" s="15"/>
      <c r="L782" s="15"/>
      <c r="M782" s="136"/>
      <c r="N782" s="15"/>
      <c r="O782" s="15"/>
      <c r="P782" s="15"/>
      <c r="Q782" s="15"/>
      <c r="R782" s="15"/>
      <c r="S782" s="137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37"/>
      <c r="AS782" s="137"/>
      <c r="AT782" s="137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4"/>
      <c r="CU782" s="14"/>
      <c r="CV782" s="14"/>
      <c r="CW782" s="14"/>
      <c r="CX782" s="14"/>
      <c r="CY782" s="14"/>
      <c r="CZ782" s="14"/>
      <c r="DA782" s="14"/>
      <c r="DB782" s="14"/>
      <c r="DC782" s="14"/>
      <c r="DD782" s="14"/>
      <c r="DE782" s="14"/>
      <c r="DF782" s="14"/>
    </row>
    <row r="783" spans="2:110" ht="15.75" customHeight="1">
      <c r="B783" s="15"/>
      <c r="C783" s="14"/>
      <c r="D783" s="14"/>
      <c r="E783" s="14"/>
      <c r="F783" s="14"/>
      <c r="G783" s="14"/>
      <c r="H783" s="15"/>
      <c r="I783" s="15"/>
      <c r="J783" s="15"/>
      <c r="K783" s="15"/>
      <c r="L783" s="15"/>
      <c r="M783" s="136"/>
      <c r="N783" s="15"/>
      <c r="O783" s="15"/>
      <c r="P783" s="15"/>
      <c r="Q783" s="15"/>
      <c r="R783" s="15"/>
      <c r="S783" s="137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37"/>
      <c r="AS783" s="137"/>
      <c r="AT783" s="137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4"/>
      <c r="CU783" s="14"/>
      <c r="CV783" s="14"/>
      <c r="CW783" s="14"/>
      <c r="CX783" s="14"/>
      <c r="CY783" s="14"/>
      <c r="CZ783" s="14"/>
      <c r="DA783" s="14"/>
      <c r="DB783" s="14"/>
      <c r="DC783" s="14"/>
      <c r="DD783" s="14"/>
      <c r="DE783" s="14"/>
      <c r="DF783" s="14"/>
    </row>
    <row r="784" spans="2:110" ht="15.75" customHeight="1">
      <c r="B784" s="15"/>
      <c r="C784" s="14"/>
      <c r="D784" s="14"/>
      <c r="E784" s="14"/>
      <c r="F784" s="14"/>
      <c r="G784" s="14"/>
      <c r="H784" s="15"/>
      <c r="I784" s="15"/>
      <c r="J784" s="15"/>
      <c r="K784" s="15"/>
      <c r="L784" s="15"/>
      <c r="M784" s="136"/>
      <c r="N784" s="15"/>
      <c r="O784" s="15"/>
      <c r="P784" s="15"/>
      <c r="Q784" s="15"/>
      <c r="R784" s="15"/>
      <c r="S784" s="137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37"/>
      <c r="AS784" s="137"/>
      <c r="AT784" s="137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4"/>
      <c r="CU784" s="14"/>
      <c r="CV784" s="14"/>
      <c r="CW784" s="14"/>
      <c r="CX784" s="14"/>
      <c r="CY784" s="14"/>
      <c r="CZ784" s="14"/>
      <c r="DA784" s="14"/>
      <c r="DB784" s="14"/>
      <c r="DC784" s="14"/>
      <c r="DD784" s="14"/>
      <c r="DE784" s="14"/>
      <c r="DF784" s="14"/>
    </row>
    <row r="785" spans="2:110" ht="15.75" customHeight="1">
      <c r="B785" s="15"/>
      <c r="C785" s="14"/>
      <c r="D785" s="14"/>
      <c r="E785" s="14"/>
      <c r="F785" s="14"/>
      <c r="G785" s="14"/>
      <c r="H785" s="15"/>
      <c r="I785" s="15"/>
      <c r="J785" s="15"/>
      <c r="K785" s="15"/>
      <c r="L785" s="15"/>
      <c r="M785" s="136"/>
      <c r="N785" s="15"/>
      <c r="O785" s="15"/>
      <c r="P785" s="15"/>
      <c r="Q785" s="15"/>
      <c r="R785" s="15"/>
      <c r="S785" s="137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37"/>
      <c r="AS785" s="137"/>
      <c r="AT785" s="137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4"/>
      <c r="CU785" s="14"/>
      <c r="CV785" s="14"/>
      <c r="CW785" s="14"/>
      <c r="CX785" s="14"/>
      <c r="CY785" s="14"/>
      <c r="CZ785" s="14"/>
      <c r="DA785" s="14"/>
      <c r="DB785" s="14"/>
      <c r="DC785" s="14"/>
      <c r="DD785" s="14"/>
      <c r="DE785" s="14"/>
      <c r="DF785" s="14"/>
    </row>
    <row r="786" spans="2:110" ht="15.75" customHeight="1">
      <c r="B786" s="15"/>
      <c r="C786" s="14"/>
      <c r="D786" s="14"/>
      <c r="E786" s="14"/>
      <c r="F786" s="14"/>
      <c r="G786" s="14"/>
      <c r="H786" s="15"/>
      <c r="I786" s="15"/>
      <c r="J786" s="15"/>
      <c r="K786" s="15"/>
      <c r="L786" s="15"/>
      <c r="M786" s="136"/>
      <c r="N786" s="15"/>
      <c r="O786" s="15"/>
      <c r="P786" s="15"/>
      <c r="Q786" s="15"/>
      <c r="R786" s="15"/>
      <c r="S786" s="137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37"/>
      <c r="AS786" s="137"/>
      <c r="AT786" s="137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4"/>
      <c r="CU786" s="14"/>
      <c r="CV786" s="14"/>
      <c r="CW786" s="14"/>
      <c r="CX786" s="14"/>
      <c r="CY786" s="14"/>
      <c r="CZ786" s="14"/>
      <c r="DA786" s="14"/>
      <c r="DB786" s="14"/>
      <c r="DC786" s="14"/>
      <c r="DD786" s="14"/>
      <c r="DE786" s="14"/>
      <c r="DF786" s="14"/>
    </row>
    <row r="787" spans="2:110" ht="15.75" customHeight="1">
      <c r="B787" s="15"/>
      <c r="C787" s="14"/>
      <c r="D787" s="14"/>
      <c r="E787" s="14"/>
      <c r="F787" s="14"/>
      <c r="G787" s="14"/>
      <c r="H787" s="15"/>
      <c r="I787" s="15"/>
      <c r="J787" s="15"/>
      <c r="K787" s="15"/>
      <c r="L787" s="15"/>
      <c r="M787" s="136"/>
      <c r="N787" s="15"/>
      <c r="O787" s="15"/>
      <c r="P787" s="15"/>
      <c r="Q787" s="15"/>
      <c r="R787" s="15"/>
      <c r="S787" s="137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37"/>
      <c r="AS787" s="137"/>
      <c r="AT787" s="137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4"/>
      <c r="CU787" s="14"/>
      <c r="CV787" s="14"/>
      <c r="CW787" s="14"/>
      <c r="CX787" s="14"/>
      <c r="CY787" s="14"/>
      <c r="CZ787" s="14"/>
      <c r="DA787" s="14"/>
      <c r="DB787" s="14"/>
      <c r="DC787" s="14"/>
      <c r="DD787" s="14"/>
      <c r="DE787" s="14"/>
      <c r="DF787" s="14"/>
    </row>
    <row r="788" spans="2:110" ht="15.75" customHeight="1">
      <c r="B788" s="15"/>
      <c r="C788" s="14"/>
      <c r="D788" s="14"/>
      <c r="E788" s="14"/>
      <c r="F788" s="14"/>
      <c r="G788" s="14"/>
      <c r="H788" s="15"/>
      <c r="I788" s="15"/>
      <c r="J788" s="15"/>
      <c r="K788" s="15"/>
      <c r="L788" s="15"/>
      <c r="M788" s="136"/>
      <c r="N788" s="15"/>
      <c r="O788" s="15"/>
      <c r="P788" s="15"/>
      <c r="Q788" s="15"/>
      <c r="R788" s="15"/>
      <c r="S788" s="137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37"/>
      <c r="AS788" s="137"/>
      <c r="AT788" s="137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4"/>
      <c r="CU788" s="14"/>
      <c r="CV788" s="14"/>
      <c r="CW788" s="14"/>
      <c r="CX788" s="14"/>
      <c r="CY788" s="14"/>
      <c r="CZ788" s="14"/>
      <c r="DA788" s="14"/>
      <c r="DB788" s="14"/>
      <c r="DC788" s="14"/>
      <c r="DD788" s="14"/>
      <c r="DE788" s="14"/>
      <c r="DF788" s="14"/>
    </row>
    <row r="789" spans="2:110" ht="15.75" customHeight="1">
      <c r="B789" s="15"/>
      <c r="C789" s="14"/>
      <c r="D789" s="14"/>
      <c r="E789" s="14"/>
      <c r="F789" s="14"/>
      <c r="G789" s="14"/>
      <c r="H789" s="15"/>
      <c r="I789" s="15"/>
      <c r="J789" s="15"/>
      <c r="K789" s="15"/>
      <c r="L789" s="15"/>
      <c r="M789" s="136"/>
      <c r="N789" s="15"/>
      <c r="O789" s="15"/>
      <c r="P789" s="15"/>
      <c r="Q789" s="15"/>
      <c r="R789" s="15"/>
      <c r="S789" s="137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37"/>
      <c r="AS789" s="137"/>
      <c r="AT789" s="137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4"/>
      <c r="CU789" s="14"/>
      <c r="CV789" s="14"/>
      <c r="CW789" s="14"/>
      <c r="CX789" s="14"/>
      <c r="CY789" s="14"/>
      <c r="CZ789" s="14"/>
      <c r="DA789" s="14"/>
      <c r="DB789" s="14"/>
      <c r="DC789" s="14"/>
      <c r="DD789" s="14"/>
      <c r="DE789" s="14"/>
      <c r="DF789" s="14"/>
    </row>
    <row r="790" spans="2:110" ht="15.75" customHeight="1">
      <c r="B790" s="15"/>
      <c r="C790" s="14"/>
      <c r="D790" s="14"/>
      <c r="E790" s="14"/>
      <c r="F790" s="14"/>
      <c r="G790" s="14"/>
      <c r="H790" s="15"/>
      <c r="I790" s="15"/>
      <c r="J790" s="15"/>
      <c r="K790" s="15"/>
      <c r="L790" s="15"/>
      <c r="M790" s="136"/>
      <c r="N790" s="15"/>
      <c r="O790" s="15"/>
      <c r="P790" s="15"/>
      <c r="Q790" s="15"/>
      <c r="R790" s="15"/>
      <c r="S790" s="137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37"/>
      <c r="AS790" s="137"/>
      <c r="AT790" s="137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4"/>
      <c r="CU790" s="14"/>
      <c r="CV790" s="14"/>
      <c r="CW790" s="14"/>
      <c r="CX790" s="14"/>
      <c r="CY790" s="14"/>
      <c r="CZ790" s="14"/>
      <c r="DA790" s="14"/>
      <c r="DB790" s="14"/>
      <c r="DC790" s="14"/>
      <c r="DD790" s="14"/>
      <c r="DE790" s="14"/>
      <c r="DF790" s="14"/>
    </row>
    <row r="791" spans="2:110" ht="15.75" customHeight="1">
      <c r="B791" s="15"/>
      <c r="C791" s="14"/>
      <c r="D791" s="14"/>
      <c r="E791" s="14"/>
      <c r="F791" s="14"/>
      <c r="G791" s="14"/>
      <c r="H791" s="15"/>
      <c r="I791" s="15"/>
      <c r="J791" s="15"/>
      <c r="K791" s="15"/>
      <c r="L791" s="15"/>
      <c r="M791" s="136"/>
      <c r="N791" s="15"/>
      <c r="O791" s="15"/>
      <c r="P791" s="15"/>
      <c r="Q791" s="15"/>
      <c r="R791" s="15"/>
      <c r="S791" s="137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37"/>
      <c r="AS791" s="137"/>
      <c r="AT791" s="137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4"/>
      <c r="CU791" s="14"/>
      <c r="CV791" s="14"/>
      <c r="CW791" s="14"/>
      <c r="CX791" s="14"/>
      <c r="CY791" s="14"/>
      <c r="CZ791" s="14"/>
      <c r="DA791" s="14"/>
      <c r="DB791" s="14"/>
      <c r="DC791" s="14"/>
      <c r="DD791" s="14"/>
      <c r="DE791" s="14"/>
      <c r="DF791" s="14"/>
    </row>
    <row r="792" spans="2:110" ht="15.75" customHeight="1">
      <c r="B792" s="15"/>
      <c r="C792" s="14"/>
      <c r="D792" s="14"/>
      <c r="E792" s="14"/>
      <c r="F792" s="14"/>
      <c r="G792" s="14"/>
      <c r="H792" s="15"/>
      <c r="I792" s="15"/>
      <c r="J792" s="15"/>
      <c r="K792" s="15"/>
      <c r="L792" s="15"/>
      <c r="M792" s="136"/>
      <c r="N792" s="15"/>
      <c r="O792" s="15"/>
      <c r="P792" s="15"/>
      <c r="Q792" s="15"/>
      <c r="R792" s="15"/>
      <c r="S792" s="137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37"/>
      <c r="AS792" s="137"/>
      <c r="AT792" s="137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4"/>
      <c r="CU792" s="14"/>
      <c r="CV792" s="14"/>
      <c r="CW792" s="14"/>
      <c r="CX792" s="14"/>
      <c r="CY792" s="14"/>
      <c r="CZ792" s="14"/>
      <c r="DA792" s="14"/>
      <c r="DB792" s="14"/>
      <c r="DC792" s="14"/>
      <c r="DD792" s="14"/>
      <c r="DE792" s="14"/>
      <c r="DF792" s="14"/>
    </row>
    <row r="793" spans="2:110" ht="15.75" customHeight="1">
      <c r="B793" s="15"/>
      <c r="C793" s="14"/>
      <c r="D793" s="14"/>
      <c r="E793" s="14"/>
      <c r="F793" s="14"/>
      <c r="G793" s="14"/>
      <c r="H793" s="15"/>
      <c r="I793" s="15"/>
      <c r="J793" s="15"/>
      <c r="K793" s="15"/>
      <c r="L793" s="15"/>
      <c r="M793" s="136"/>
      <c r="N793" s="15"/>
      <c r="O793" s="15"/>
      <c r="P793" s="15"/>
      <c r="Q793" s="15"/>
      <c r="R793" s="15"/>
      <c r="S793" s="137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37"/>
      <c r="AS793" s="137"/>
      <c r="AT793" s="137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4"/>
      <c r="CU793" s="14"/>
      <c r="CV793" s="14"/>
      <c r="CW793" s="14"/>
      <c r="CX793" s="14"/>
      <c r="CY793" s="14"/>
      <c r="CZ793" s="14"/>
      <c r="DA793" s="14"/>
      <c r="DB793" s="14"/>
      <c r="DC793" s="14"/>
      <c r="DD793" s="14"/>
      <c r="DE793" s="14"/>
      <c r="DF793" s="14"/>
    </row>
    <row r="794" spans="2:110" ht="15.75" customHeight="1">
      <c r="B794" s="15"/>
      <c r="C794" s="14"/>
      <c r="D794" s="14"/>
      <c r="E794" s="14"/>
      <c r="F794" s="14"/>
      <c r="G794" s="14"/>
      <c r="H794" s="15"/>
      <c r="I794" s="15"/>
      <c r="J794" s="15"/>
      <c r="K794" s="15"/>
      <c r="L794" s="15"/>
      <c r="M794" s="136"/>
      <c r="N794" s="15"/>
      <c r="O794" s="15"/>
      <c r="P794" s="15"/>
      <c r="Q794" s="15"/>
      <c r="R794" s="15"/>
      <c r="S794" s="137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37"/>
      <c r="AS794" s="137"/>
      <c r="AT794" s="137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4"/>
      <c r="CU794" s="14"/>
      <c r="CV794" s="14"/>
      <c r="CW794" s="14"/>
      <c r="CX794" s="14"/>
      <c r="CY794" s="14"/>
      <c r="CZ794" s="14"/>
      <c r="DA794" s="14"/>
      <c r="DB794" s="14"/>
      <c r="DC794" s="14"/>
      <c r="DD794" s="14"/>
      <c r="DE794" s="14"/>
      <c r="DF794" s="14"/>
    </row>
    <row r="795" spans="2:110" ht="15.75" customHeight="1">
      <c r="B795" s="15"/>
      <c r="C795" s="14"/>
      <c r="D795" s="14"/>
      <c r="E795" s="14"/>
      <c r="F795" s="14"/>
      <c r="G795" s="14"/>
      <c r="H795" s="15"/>
      <c r="I795" s="15"/>
      <c r="J795" s="15"/>
      <c r="K795" s="15"/>
      <c r="L795" s="15"/>
      <c r="M795" s="136"/>
      <c r="N795" s="15"/>
      <c r="O795" s="15"/>
      <c r="P795" s="15"/>
      <c r="Q795" s="15"/>
      <c r="R795" s="15"/>
      <c r="S795" s="137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37"/>
      <c r="AS795" s="137"/>
      <c r="AT795" s="137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4"/>
      <c r="CU795" s="14"/>
      <c r="CV795" s="14"/>
      <c r="CW795" s="14"/>
      <c r="CX795" s="14"/>
      <c r="CY795" s="14"/>
      <c r="CZ795" s="14"/>
      <c r="DA795" s="14"/>
      <c r="DB795" s="14"/>
      <c r="DC795" s="14"/>
      <c r="DD795" s="14"/>
      <c r="DE795" s="14"/>
      <c r="DF795" s="14"/>
    </row>
    <row r="796" spans="2:110" ht="15.75" customHeight="1">
      <c r="B796" s="15"/>
      <c r="C796" s="14"/>
      <c r="D796" s="14"/>
      <c r="E796" s="14"/>
      <c r="F796" s="14"/>
      <c r="G796" s="14"/>
      <c r="H796" s="15"/>
      <c r="I796" s="15"/>
      <c r="J796" s="15"/>
      <c r="K796" s="15"/>
      <c r="L796" s="15"/>
      <c r="M796" s="136"/>
      <c r="N796" s="15"/>
      <c r="O796" s="15"/>
      <c r="P796" s="15"/>
      <c r="Q796" s="15"/>
      <c r="R796" s="15"/>
      <c r="S796" s="137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37"/>
      <c r="AS796" s="137"/>
      <c r="AT796" s="137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4"/>
      <c r="CU796" s="14"/>
      <c r="CV796" s="14"/>
      <c r="CW796" s="14"/>
      <c r="CX796" s="14"/>
      <c r="CY796" s="14"/>
      <c r="CZ796" s="14"/>
      <c r="DA796" s="14"/>
      <c r="DB796" s="14"/>
      <c r="DC796" s="14"/>
      <c r="DD796" s="14"/>
      <c r="DE796" s="14"/>
      <c r="DF796" s="14"/>
    </row>
    <row r="797" spans="2:110" ht="15.75" customHeight="1">
      <c r="B797" s="15"/>
      <c r="C797" s="14"/>
      <c r="D797" s="14"/>
      <c r="E797" s="14"/>
      <c r="F797" s="14"/>
      <c r="G797" s="14"/>
      <c r="H797" s="15"/>
      <c r="I797" s="15"/>
      <c r="J797" s="15"/>
      <c r="K797" s="15"/>
      <c r="L797" s="15"/>
      <c r="M797" s="136"/>
      <c r="N797" s="15"/>
      <c r="O797" s="15"/>
      <c r="P797" s="15"/>
      <c r="Q797" s="15"/>
      <c r="R797" s="15"/>
      <c r="S797" s="137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37"/>
      <c r="AS797" s="137"/>
      <c r="AT797" s="137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4"/>
      <c r="CU797" s="14"/>
      <c r="CV797" s="14"/>
      <c r="CW797" s="14"/>
      <c r="CX797" s="14"/>
      <c r="CY797" s="14"/>
      <c r="CZ797" s="14"/>
      <c r="DA797" s="14"/>
      <c r="DB797" s="14"/>
      <c r="DC797" s="14"/>
      <c r="DD797" s="14"/>
      <c r="DE797" s="14"/>
      <c r="DF797" s="14"/>
    </row>
    <row r="798" spans="2:110" ht="15.75" customHeight="1">
      <c r="B798" s="15"/>
      <c r="C798" s="14"/>
      <c r="D798" s="14"/>
      <c r="E798" s="14"/>
      <c r="F798" s="14"/>
      <c r="G798" s="14"/>
      <c r="H798" s="15"/>
      <c r="I798" s="15"/>
      <c r="J798" s="15"/>
      <c r="K798" s="15"/>
      <c r="L798" s="15"/>
      <c r="M798" s="136"/>
      <c r="N798" s="15"/>
      <c r="O798" s="15"/>
      <c r="P798" s="15"/>
      <c r="Q798" s="15"/>
      <c r="R798" s="15"/>
      <c r="S798" s="137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37"/>
      <c r="AS798" s="137"/>
      <c r="AT798" s="137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4"/>
      <c r="CU798" s="14"/>
      <c r="CV798" s="14"/>
      <c r="CW798" s="14"/>
      <c r="CX798" s="14"/>
      <c r="CY798" s="14"/>
      <c r="CZ798" s="14"/>
      <c r="DA798" s="14"/>
      <c r="DB798" s="14"/>
      <c r="DC798" s="14"/>
      <c r="DD798" s="14"/>
      <c r="DE798" s="14"/>
      <c r="DF798" s="14"/>
    </row>
    <row r="799" spans="2:110" ht="15.75" customHeight="1">
      <c r="B799" s="15"/>
      <c r="C799" s="14"/>
      <c r="D799" s="14"/>
      <c r="E799" s="14"/>
      <c r="F799" s="14"/>
      <c r="G799" s="14"/>
      <c r="H799" s="15"/>
      <c r="I799" s="15"/>
      <c r="J799" s="15"/>
      <c r="K799" s="15"/>
      <c r="L799" s="15"/>
      <c r="M799" s="136"/>
      <c r="N799" s="15"/>
      <c r="O799" s="15"/>
      <c r="P799" s="15"/>
      <c r="Q799" s="15"/>
      <c r="R799" s="15"/>
      <c r="S799" s="137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37"/>
      <c r="AS799" s="137"/>
      <c r="AT799" s="137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4"/>
      <c r="CU799" s="14"/>
      <c r="CV799" s="14"/>
      <c r="CW799" s="14"/>
      <c r="CX799" s="14"/>
      <c r="CY799" s="14"/>
      <c r="CZ799" s="14"/>
      <c r="DA799" s="14"/>
      <c r="DB799" s="14"/>
      <c r="DC799" s="14"/>
      <c r="DD799" s="14"/>
      <c r="DE799" s="14"/>
      <c r="DF799" s="14"/>
    </row>
    <row r="800" spans="2:110" ht="15.75" customHeight="1">
      <c r="B800" s="15"/>
      <c r="C800" s="14"/>
      <c r="D800" s="14"/>
      <c r="E800" s="14"/>
      <c r="F800" s="14"/>
      <c r="G800" s="14"/>
      <c r="H800" s="15"/>
      <c r="I800" s="15"/>
      <c r="J800" s="15"/>
      <c r="K800" s="15"/>
      <c r="L800" s="15"/>
      <c r="M800" s="136"/>
      <c r="N800" s="15"/>
      <c r="O800" s="15"/>
      <c r="P800" s="15"/>
      <c r="Q800" s="15"/>
      <c r="R800" s="15"/>
      <c r="S800" s="137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37"/>
      <c r="AS800" s="137"/>
      <c r="AT800" s="137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4"/>
      <c r="CU800" s="14"/>
      <c r="CV800" s="14"/>
      <c r="CW800" s="14"/>
      <c r="CX800" s="14"/>
      <c r="CY800" s="14"/>
      <c r="CZ800" s="14"/>
      <c r="DA800" s="14"/>
      <c r="DB800" s="14"/>
      <c r="DC800" s="14"/>
      <c r="DD800" s="14"/>
      <c r="DE800" s="14"/>
      <c r="DF800" s="14"/>
    </row>
    <row r="801" spans="2:110" ht="15.75" customHeight="1">
      <c r="B801" s="15"/>
      <c r="C801" s="14"/>
      <c r="D801" s="14"/>
      <c r="E801" s="14"/>
      <c r="F801" s="14"/>
      <c r="G801" s="14"/>
      <c r="H801" s="15"/>
      <c r="I801" s="15"/>
      <c r="J801" s="15"/>
      <c r="K801" s="15"/>
      <c r="L801" s="15"/>
      <c r="M801" s="136"/>
      <c r="N801" s="15"/>
      <c r="O801" s="15"/>
      <c r="P801" s="15"/>
      <c r="Q801" s="15"/>
      <c r="R801" s="15"/>
      <c r="S801" s="137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37"/>
      <c r="AS801" s="137"/>
      <c r="AT801" s="137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4"/>
      <c r="CU801" s="14"/>
      <c r="CV801" s="14"/>
      <c r="CW801" s="14"/>
      <c r="CX801" s="14"/>
      <c r="CY801" s="14"/>
      <c r="CZ801" s="14"/>
      <c r="DA801" s="14"/>
      <c r="DB801" s="14"/>
      <c r="DC801" s="14"/>
      <c r="DD801" s="14"/>
      <c r="DE801" s="14"/>
      <c r="DF801" s="14"/>
    </row>
    <row r="802" spans="2:110" ht="15.75" customHeight="1">
      <c r="B802" s="15"/>
      <c r="C802" s="14"/>
      <c r="D802" s="14"/>
      <c r="E802" s="14"/>
      <c r="F802" s="14"/>
      <c r="G802" s="14"/>
      <c r="H802" s="15"/>
      <c r="I802" s="15"/>
      <c r="J802" s="15"/>
      <c r="K802" s="15"/>
      <c r="L802" s="15"/>
      <c r="M802" s="136"/>
      <c r="N802" s="15"/>
      <c r="O802" s="15"/>
      <c r="P802" s="15"/>
      <c r="Q802" s="15"/>
      <c r="R802" s="15"/>
      <c r="S802" s="137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37"/>
      <c r="AS802" s="137"/>
      <c r="AT802" s="137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4"/>
      <c r="CU802" s="14"/>
      <c r="CV802" s="14"/>
      <c r="CW802" s="14"/>
      <c r="CX802" s="14"/>
      <c r="CY802" s="14"/>
      <c r="CZ802" s="14"/>
      <c r="DA802" s="14"/>
      <c r="DB802" s="14"/>
      <c r="DC802" s="14"/>
      <c r="DD802" s="14"/>
      <c r="DE802" s="14"/>
      <c r="DF802" s="14"/>
    </row>
    <row r="803" spans="2:110" ht="15.75" customHeight="1">
      <c r="B803" s="15"/>
      <c r="C803" s="14"/>
      <c r="D803" s="14"/>
      <c r="E803" s="14"/>
      <c r="F803" s="14"/>
      <c r="G803" s="14"/>
      <c r="H803" s="15"/>
      <c r="I803" s="15"/>
      <c r="J803" s="15"/>
      <c r="K803" s="15"/>
      <c r="L803" s="15"/>
      <c r="M803" s="136"/>
      <c r="N803" s="15"/>
      <c r="O803" s="15"/>
      <c r="P803" s="15"/>
      <c r="Q803" s="15"/>
      <c r="R803" s="15"/>
      <c r="S803" s="137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37"/>
      <c r="AS803" s="137"/>
      <c r="AT803" s="137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4"/>
      <c r="CU803" s="14"/>
      <c r="CV803" s="14"/>
      <c r="CW803" s="14"/>
      <c r="CX803" s="14"/>
      <c r="CY803" s="14"/>
      <c r="CZ803" s="14"/>
      <c r="DA803" s="14"/>
      <c r="DB803" s="14"/>
      <c r="DC803" s="14"/>
      <c r="DD803" s="14"/>
      <c r="DE803" s="14"/>
      <c r="DF803" s="14"/>
    </row>
    <row r="804" spans="2:110" ht="15.75" customHeight="1">
      <c r="B804" s="15"/>
      <c r="C804" s="14"/>
      <c r="D804" s="14"/>
      <c r="E804" s="14"/>
      <c r="F804" s="14"/>
      <c r="G804" s="14"/>
      <c r="H804" s="15"/>
      <c r="I804" s="15"/>
      <c r="J804" s="15"/>
      <c r="K804" s="15"/>
      <c r="L804" s="15"/>
      <c r="M804" s="136"/>
      <c r="N804" s="15"/>
      <c r="O804" s="15"/>
      <c r="P804" s="15"/>
      <c r="Q804" s="15"/>
      <c r="R804" s="15"/>
      <c r="S804" s="137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37"/>
      <c r="AS804" s="137"/>
      <c r="AT804" s="137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4"/>
      <c r="CU804" s="14"/>
      <c r="CV804" s="14"/>
      <c r="CW804" s="14"/>
      <c r="CX804" s="14"/>
      <c r="CY804" s="14"/>
      <c r="CZ804" s="14"/>
      <c r="DA804" s="14"/>
      <c r="DB804" s="14"/>
      <c r="DC804" s="14"/>
      <c r="DD804" s="14"/>
      <c r="DE804" s="14"/>
      <c r="DF804" s="14"/>
    </row>
    <row r="805" spans="2:110" ht="15.75" customHeight="1">
      <c r="B805" s="15"/>
      <c r="C805" s="14"/>
      <c r="D805" s="14"/>
      <c r="E805" s="14"/>
      <c r="F805" s="14"/>
      <c r="G805" s="14"/>
      <c r="H805" s="15"/>
      <c r="I805" s="15"/>
      <c r="J805" s="15"/>
      <c r="K805" s="15"/>
      <c r="L805" s="15"/>
      <c r="M805" s="136"/>
      <c r="N805" s="15"/>
      <c r="O805" s="15"/>
      <c r="P805" s="15"/>
      <c r="Q805" s="15"/>
      <c r="R805" s="15"/>
      <c r="S805" s="137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37"/>
      <c r="AS805" s="137"/>
      <c r="AT805" s="137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4"/>
      <c r="CU805" s="14"/>
      <c r="CV805" s="14"/>
      <c r="CW805" s="14"/>
      <c r="CX805" s="14"/>
      <c r="CY805" s="14"/>
      <c r="CZ805" s="14"/>
      <c r="DA805" s="14"/>
      <c r="DB805" s="14"/>
      <c r="DC805" s="14"/>
      <c r="DD805" s="14"/>
      <c r="DE805" s="14"/>
      <c r="DF805" s="14"/>
    </row>
    <row r="806" spans="2:110" ht="15.75" customHeight="1">
      <c r="B806" s="15"/>
      <c r="C806" s="14"/>
      <c r="D806" s="14"/>
      <c r="E806" s="14"/>
      <c r="F806" s="14"/>
      <c r="G806" s="14"/>
      <c r="H806" s="15"/>
      <c r="I806" s="15"/>
      <c r="J806" s="15"/>
      <c r="K806" s="15"/>
      <c r="L806" s="15"/>
      <c r="M806" s="136"/>
      <c r="N806" s="15"/>
      <c r="O806" s="15"/>
      <c r="P806" s="15"/>
      <c r="Q806" s="15"/>
      <c r="R806" s="15"/>
      <c r="S806" s="137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37"/>
      <c r="AS806" s="137"/>
      <c r="AT806" s="137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4"/>
      <c r="CU806" s="14"/>
      <c r="CV806" s="14"/>
      <c r="CW806" s="14"/>
      <c r="CX806" s="14"/>
      <c r="CY806" s="14"/>
      <c r="CZ806" s="14"/>
      <c r="DA806" s="14"/>
      <c r="DB806" s="14"/>
      <c r="DC806" s="14"/>
      <c r="DD806" s="14"/>
      <c r="DE806" s="14"/>
      <c r="DF806" s="14"/>
    </row>
    <row r="807" spans="2:110" ht="15.75" customHeight="1">
      <c r="B807" s="15"/>
      <c r="C807" s="14"/>
      <c r="D807" s="14"/>
      <c r="E807" s="14"/>
      <c r="F807" s="14"/>
      <c r="G807" s="14"/>
      <c r="H807" s="15"/>
      <c r="I807" s="15"/>
      <c r="J807" s="15"/>
      <c r="K807" s="15"/>
      <c r="L807" s="15"/>
      <c r="M807" s="136"/>
      <c r="N807" s="15"/>
      <c r="O807" s="15"/>
      <c r="P807" s="15"/>
      <c r="Q807" s="15"/>
      <c r="R807" s="15"/>
      <c r="S807" s="137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37"/>
      <c r="AS807" s="137"/>
      <c r="AT807" s="137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4"/>
      <c r="CU807" s="14"/>
      <c r="CV807" s="14"/>
      <c r="CW807" s="14"/>
      <c r="CX807" s="14"/>
      <c r="CY807" s="14"/>
      <c r="CZ807" s="14"/>
      <c r="DA807" s="14"/>
      <c r="DB807" s="14"/>
      <c r="DC807" s="14"/>
      <c r="DD807" s="14"/>
      <c r="DE807" s="14"/>
      <c r="DF807" s="14"/>
    </row>
    <row r="808" spans="2:110" ht="15.75" customHeight="1">
      <c r="B808" s="15"/>
      <c r="C808" s="14"/>
      <c r="D808" s="14"/>
      <c r="E808" s="14"/>
      <c r="F808" s="14"/>
      <c r="G808" s="14"/>
      <c r="H808" s="15"/>
      <c r="I808" s="15"/>
      <c r="J808" s="15"/>
      <c r="K808" s="15"/>
      <c r="L808" s="15"/>
      <c r="M808" s="136"/>
      <c r="N808" s="15"/>
      <c r="O808" s="15"/>
      <c r="P808" s="15"/>
      <c r="Q808" s="15"/>
      <c r="R808" s="15"/>
      <c r="S808" s="137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37"/>
      <c r="AS808" s="137"/>
      <c r="AT808" s="137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4"/>
      <c r="CU808" s="14"/>
      <c r="CV808" s="14"/>
      <c r="CW808" s="14"/>
      <c r="CX808" s="14"/>
      <c r="CY808" s="14"/>
      <c r="CZ808" s="14"/>
      <c r="DA808" s="14"/>
      <c r="DB808" s="14"/>
      <c r="DC808" s="14"/>
      <c r="DD808" s="14"/>
      <c r="DE808" s="14"/>
      <c r="DF808" s="14"/>
    </row>
    <row r="809" spans="2:110" ht="15.75" customHeight="1">
      <c r="B809" s="15"/>
      <c r="C809" s="14"/>
      <c r="D809" s="14"/>
      <c r="E809" s="14"/>
      <c r="F809" s="14"/>
      <c r="G809" s="14"/>
      <c r="H809" s="15"/>
      <c r="I809" s="15"/>
      <c r="J809" s="15"/>
      <c r="K809" s="15"/>
      <c r="L809" s="15"/>
      <c r="M809" s="136"/>
      <c r="N809" s="15"/>
      <c r="O809" s="15"/>
      <c r="P809" s="15"/>
      <c r="Q809" s="15"/>
      <c r="R809" s="15"/>
      <c r="S809" s="137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37"/>
      <c r="AS809" s="137"/>
      <c r="AT809" s="137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4"/>
      <c r="CU809" s="14"/>
      <c r="CV809" s="14"/>
      <c r="CW809" s="14"/>
      <c r="CX809" s="14"/>
      <c r="CY809" s="14"/>
      <c r="CZ809" s="14"/>
      <c r="DA809" s="14"/>
      <c r="DB809" s="14"/>
      <c r="DC809" s="14"/>
      <c r="DD809" s="14"/>
      <c r="DE809" s="14"/>
      <c r="DF809" s="14"/>
    </row>
    <row r="810" spans="2:110" ht="15.75" customHeight="1">
      <c r="B810" s="15"/>
      <c r="C810" s="14"/>
      <c r="D810" s="14"/>
      <c r="E810" s="14"/>
      <c r="F810" s="14"/>
      <c r="G810" s="14"/>
      <c r="H810" s="15"/>
      <c r="I810" s="15"/>
      <c r="J810" s="15"/>
      <c r="K810" s="15"/>
      <c r="L810" s="15"/>
      <c r="M810" s="136"/>
      <c r="N810" s="15"/>
      <c r="O810" s="15"/>
      <c r="P810" s="15"/>
      <c r="Q810" s="15"/>
      <c r="R810" s="15"/>
      <c r="S810" s="137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37"/>
      <c r="AS810" s="137"/>
      <c r="AT810" s="137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4"/>
      <c r="CU810" s="14"/>
      <c r="CV810" s="14"/>
      <c r="CW810" s="14"/>
      <c r="CX810" s="14"/>
      <c r="CY810" s="14"/>
      <c r="CZ810" s="14"/>
      <c r="DA810" s="14"/>
      <c r="DB810" s="14"/>
      <c r="DC810" s="14"/>
      <c r="DD810" s="14"/>
      <c r="DE810" s="14"/>
      <c r="DF810" s="14"/>
    </row>
    <row r="811" spans="2:110" ht="15.75" customHeight="1">
      <c r="B811" s="15"/>
      <c r="C811" s="14"/>
      <c r="D811" s="14"/>
      <c r="E811" s="14"/>
      <c r="F811" s="14"/>
      <c r="G811" s="14"/>
      <c r="H811" s="15"/>
      <c r="I811" s="15"/>
      <c r="J811" s="15"/>
      <c r="K811" s="15"/>
      <c r="L811" s="15"/>
      <c r="M811" s="136"/>
      <c r="N811" s="15"/>
      <c r="O811" s="15"/>
      <c r="P811" s="15"/>
      <c r="Q811" s="15"/>
      <c r="R811" s="15"/>
      <c r="S811" s="137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37"/>
      <c r="AS811" s="137"/>
      <c r="AT811" s="137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4"/>
      <c r="CU811" s="14"/>
      <c r="CV811" s="14"/>
      <c r="CW811" s="14"/>
      <c r="CX811" s="14"/>
      <c r="CY811" s="14"/>
      <c r="CZ811" s="14"/>
      <c r="DA811" s="14"/>
      <c r="DB811" s="14"/>
      <c r="DC811" s="14"/>
      <c r="DD811" s="14"/>
      <c r="DE811" s="14"/>
      <c r="DF811" s="14"/>
    </row>
    <row r="812" spans="2:110" ht="15.75" customHeight="1">
      <c r="B812" s="15"/>
      <c r="C812" s="14"/>
      <c r="D812" s="14"/>
      <c r="E812" s="14"/>
      <c r="F812" s="14"/>
      <c r="G812" s="14"/>
      <c r="H812" s="15"/>
      <c r="I812" s="15"/>
      <c r="J812" s="15"/>
      <c r="K812" s="15"/>
      <c r="L812" s="15"/>
      <c r="M812" s="136"/>
      <c r="N812" s="15"/>
      <c r="O812" s="15"/>
      <c r="P812" s="15"/>
      <c r="Q812" s="15"/>
      <c r="R812" s="15"/>
      <c r="S812" s="137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37"/>
      <c r="AS812" s="137"/>
      <c r="AT812" s="137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4"/>
      <c r="CU812" s="14"/>
      <c r="CV812" s="14"/>
      <c r="CW812" s="14"/>
      <c r="CX812" s="14"/>
      <c r="CY812" s="14"/>
      <c r="CZ812" s="14"/>
      <c r="DA812" s="14"/>
      <c r="DB812" s="14"/>
      <c r="DC812" s="14"/>
      <c r="DD812" s="14"/>
      <c r="DE812" s="14"/>
      <c r="DF812" s="14"/>
    </row>
    <row r="813" spans="2:110" ht="15.75" customHeight="1">
      <c r="B813" s="15"/>
      <c r="C813" s="14"/>
      <c r="D813" s="14"/>
      <c r="E813" s="14"/>
      <c r="F813" s="14"/>
      <c r="G813" s="14"/>
      <c r="H813" s="15"/>
      <c r="I813" s="15"/>
      <c r="J813" s="15"/>
      <c r="K813" s="15"/>
      <c r="L813" s="15"/>
      <c r="M813" s="136"/>
      <c r="N813" s="15"/>
      <c r="O813" s="15"/>
      <c r="P813" s="15"/>
      <c r="Q813" s="15"/>
      <c r="R813" s="15"/>
      <c r="S813" s="137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37"/>
      <c r="AS813" s="137"/>
      <c r="AT813" s="137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4"/>
      <c r="CU813" s="14"/>
      <c r="CV813" s="14"/>
      <c r="CW813" s="14"/>
      <c r="CX813" s="14"/>
      <c r="CY813" s="14"/>
      <c r="CZ813" s="14"/>
      <c r="DA813" s="14"/>
      <c r="DB813" s="14"/>
      <c r="DC813" s="14"/>
      <c r="DD813" s="14"/>
      <c r="DE813" s="14"/>
      <c r="DF813" s="14"/>
    </row>
    <row r="814" spans="2:110" ht="15.75" customHeight="1">
      <c r="B814" s="15"/>
      <c r="C814" s="14"/>
      <c r="D814" s="14"/>
      <c r="E814" s="14"/>
      <c r="F814" s="14"/>
      <c r="G814" s="14"/>
      <c r="H814" s="15"/>
      <c r="I814" s="15"/>
      <c r="J814" s="15"/>
      <c r="K814" s="15"/>
      <c r="L814" s="15"/>
      <c r="M814" s="136"/>
      <c r="N814" s="15"/>
      <c r="O814" s="15"/>
      <c r="P814" s="15"/>
      <c r="Q814" s="15"/>
      <c r="R814" s="15"/>
      <c r="S814" s="137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37"/>
      <c r="AS814" s="137"/>
      <c r="AT814" s="137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4"/>
      <c r="CU814" s="14"/>
      <c r="CV814" s="14"/>
      <c r="CW814" s="14"/>
      <c r="CX814" s="14"/>
      <c r="CY814" s="14"/>
      <c r="CZ814" s="14"/>
      <c r="DA814" s="14"/>
      <c r="DB814" s="14"/>
      <c r="DC814" s="14"/>
      <c r="DD814" s="14"/>
      <c r="DE814" s="14"/>
      <c r="DF814" s="14"/>
    </row>
    <row r="815" spans="2:110" ht="15.75" customHeight="1">
      <c r="B815" s="15"/>
      <c r="C815" s="14"/>
      <c r="D815" s="14"/>
      <c r="E815" s="14"/>
      <c r="F815" s="14"/>
      <c r="G815" s="14"/>
      <c r="H815" s="15"/>
      <c r="I815" s="15"/>
      <c r="J815" s="15"/>
      <c r="K815" s="15"/>
      <c r="L815" s="15"/>
      <c r="M815" s="136"/>
      <c r="N815" s="15"/>
      <c r="O815" s="15"/>
      <c r="P815" s="15"/>
      <c r="Q815" s="15"/>
      <c r="R815" s="15"/>
      <c r="S815" s="137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37"/>
      <c r="AS815" s="137"/>
      <c r="AT815" s="137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4"/>
      <c r="CU815" s="14"/>
      <c r="CV815" s="14"/>
      <c r="CW815" s="14"/>
      <c r="CX815" s="14"/>
      <c r="CY815" s="14"/>
      <c r="CZ815" s="14"/>
      <c r="DA815" s="14"/>
      <c r="DB815" s="14"/>
      <c r="DC815" s="14"/>
      <c r="DD815" s="14"/>
      <c r="DE815" s="14"/>
      <c r="DF815" s="14"/>
    </row>
    <row r="816" spans="2:110" ht="15.75" customHeight="1">
      <c r="B816" s="15"/>
      <c r="C816" s="14"/>
      <c r="D816" s="14"/>
      <c r="E816" s="14"/>
      <c r="F816" s="14"/>
      <c r="G816" s="14"/>
      <c r="H816" s="15"/>
      <c r="I816" s="15"/>
      <c r="J816" s="15"/>
      <c r="K816" s="15"/>
      <c r="L816" s="15"/>
      <c r="M816" s="136"/>
      <c r="N816" s="15"/>
      <c r="O816" s="15"/>
      <c r="P816" s="15"/>
      <c r="Q816" s="15"/>
      <c r="R816" s="15"/>
      <c r="S816" s="137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37"/>
      <c r="AS816" s="137"/>
      <c r="AT816" s="137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4"/>
      <c r="CU816" s="14"/>
      <c r="CV816" s="14"/>
      <c r="CW816" s="14"/>
      <c r="CX816" s="14"/>
      <c r="CY816" s="14"/>
      <c r="CZ816" s="14"/>
      <c r="DA816" s="14"/>
      <c r="DB816" s="14"/>
      <c r="DC816" s="14"/>
      <c r="DD816" s="14"/>
      <c r="DE816" s="14"/>
      <c r="DF816" s="14"/>
    </row>
    <row r="817" spans="2:110" ht="15.75" customHeight="1">
      <c r="B817" s="15"/>
      <c r="C817" s="14"/>
      <c r="D817" s="14"/>
      <c r="E817" s="14"/>
      <c r="F817" s="14"/>
      <c r="G817" s="14"/>
      <c r="H817" s="15"/>
      <c r="I817" s="15"/>
      <c r="J817" s="15"/>
      <c r="K817" s="15"/>
      <c r="L817" s="15"/>
      <c r="M817" s="136"/>
      <c r="N817" s="15"/>
      <c r="O817" s="15"/>
      <c r="P817" s="15"/>
      <c r="Q817" s="15"/>
      <c r="R817" s="15"/>
      <c r="S817" s="137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37"/>
      <c r="AS817" s="137"/>
      <c r="AT817" s="137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4"/>
      <c r="CU817" s="14"/>
      <c r="CV817" s="14"/>
      <c r="CW817" s="14"/>
      <c r="CX817" s="14"/>
      <c r="CY817" s="14"/>
      <c r="CZ817" s="14"/>
      <c r="DA817" s="14"/>
      <c r="DB817" s="14"/>
      <c r="DC817" s="14"/>
      <c r="DD817" s="14"/>
      <c r="DE817" s="14"/>
      <c r="DF817" s="14"/>
    </row>
    <row r="818" spans="2:110" ht="15.75" customHeight="1">
      <c r="B818" s="15"/>
      <c r="C818" s="14"/>
      <c r="D818" s="14"/>
      <c r="E818" s="14"/>
      <c r="F818" s="14"/>
      <c r="G818" s="14"/>
      <c r="H818" s="15"/>
      <c r="I818" s="15"/>
      <c r="J818" s="15"/>
      <c r="K818" s="15"/>
      <c r="L818" s="15"/>
      <c r="M818" s="136"/>
      <c r="N818" s="15"/>
      <c r="O818" s="15"/>
      <c r="P818" s="15"/>
      <c r="Q818" s="15"/>
      <c r="R818" s="15"/>
      <c r="S818" s="137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37"/>
      <c r="AS818" s="137"/>
      <c r="AT818" s="137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4"/>
      <c r="CU818" s="14"/>
      <c r="CV818" s="14"/>
      <c r="CW818" s="14"/>
      <c r="CX818" s="14"/>
      <c r="CY818" s="14"/>
      <c r="CZ818" s="14"/>
      <c r="DA818" s="14"/>
      <c r="DB818" s="14"/>
      <c r="DC818" s="14"/>
      <c r="DD818" s="14"/>
      <c r="DE818" s="14"/>
      <c r="DF818" s="14"/>
    </row>
    <row r="819" spans="2:110" ht="15.75" customHeight="1">
      <c r="B819" s="15"/>
      <c r="C819" s="14"/>
      <c r="D819" s="14"/>
      <c r="E819" s="14"/>
      <c r="F819" s="14"/>
      <c r="G819" s="14"/>
      <c r="H819" s="15"/>
      <c r="I819" s="15"/>
      <c r="J819" s="15"/>
      <c r="K819" s="15"/>
      <c r="L819" s="15"/>
      <c r="M819" s="136"/>
      <c r="N819" s="15"/>
      <c r="O819" s="15"/>
      <c r="P819" s="15"/>
      <c r="Q819" s="15"/>
      <c r="R819" s="15"/>
      <c r="S819" s="137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37"/>
      <c r="AS819" s="137"/>
      <c r="AT819" s="137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4"/>
      <c r="CU819" s="14"/>
      <c r="CV819" s="14"/>
      <c r="CW819" s="14"/>
      <c r="CX819" s="14"/>
      <c r="CY819" s="14"/>
      <c r="CZ819" s="14"/>
      <c r="DA819" s="14"/>
      <c r="DB819" s="14"/>
      <c r="DC819" s="14"/>
      <c r="DD819" s="14"/>
      <c r="DE819" s="14"/>
      <c r="DF819" s="14"/>
    </row>
    <row r="820" spans="2:110" ht="15.75" customHeight="1">
      <c r="B820" s="15"/>
      <c r="C820" s="14"/>
      <c r="D820" s="14"/>
      <c r="E820" s="14"/>
      <c r="F820" s="14"/>
      <c r="G820" s="14"/>
      <c r="H820" s="15"/>
      <c r="I820" s="15"/>
      <c r="J820" s="15"/>
      <c r="K820" s="15"/>
      <c r="L820" s="15"/>
      <c r="M820" s="136"/>
      <c r="N820" s="15"/>
      <c r="O820" s="15"/>
      <c r="P820" s="15"/>
      <c r="Q820" s="15"/>
      <c r="R820" s="15"/>
      <c r="S820" s="137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37"/>
      <c r="AS820" s="137"/>
      <c r="AT820" s="137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4"/>
      <c r="CU820" s="14"/>
      <c r="CV820" s="14"/>
      <c r="CW820" s="14"/>
      <c r="CX820" s="14"/>
      <c r="CY820" s="14"/>
      <c r="CZ820" s="14"/>
      <c r="DA820" s="14"/>
      <c r="DB820" s="14"/>
      <c r="DC820" s="14"/>
      <c r="DD820" s="14"/>
      <c r="DE820" s="14"/>
      <c r="DF820" s="14"/>
    </row>
    <row r="821" spans="2:110" ht="15.75" customHeight="1">
      <c r="B821" s="15"/>
      <c r="C821" s="14"/>
      <c r="D821" s="14"/>
      <c r="E821" s="14"/>
      <c r="F821" s="14"/>
      <c r="G821" s="14"/>
      <c r="H821" s="15"/>
      <c r="I821" s="15"/>
      <c r="J821" s="15"/>
      <c r="K821" s="15"/>
      <c r="L821" s="15"/>
      <c r="M821" s="136"/>
      <c r="N821" s="15"/>
      <c r="O821" s="15"/>
      <c r="P821" s="15"/>
      <c r="Q821" s="15"/>
      <c r="R821" s="15"/>
      <c r="S821" s="137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37"/>
      <c r="AS821" s="137"/>
      <c r="AT821" s="137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4"/>
      <c r="CU821" s="14"/>
      <c r="CV821" s="14"/>
      <c r="CW821" s="14"/>
      <c r="CX821" s="14"/>
      <c r="CY821" s="14"/>
      <c r="CZ821" s="14"/>
      <c r="DA821" s="14"/>
      <c r="DB821" s="14"/>
      <c r="DC821" s="14"/>
      <c r="DD821" s="14"/>
      <c r="DE821" s="14"/>
      <c r="DF821" s="14"/>
    </row>
    <row r="822" spans="2:110" ht="15.75" customHeight="1">
      <c r="B822" s="15"/>
      <c r="C822" s="14"/>
      <c r="D822" s="14"/>
      <c r="E822" s="14"/>
      <c r="F822" s="14"/>
      <c r="G822" s="14"/>
      <c r="H822" s="15"/>
      <c r="I822" s="15"/>
      <c r="J822" s="15"/>
      <c r="K822" s="15"/>
      <c r="L822" s="15"/>
      <c r="M822" s="136"/>
      <c r="N822" s="15"/>
      <c r="O822" s="15"/>
      <c r="P822" s="15"/>
      <c r="Q822" s="15"/>
      <c r="R822" s="15"/>
      <c r="S822" s="137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37"/>
      <c r="AS822" s="137"/>
      <c r="AT822" s="137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4"/>
      <c r="CU822" s="14"/>
      <c r="CV822" s="14"/>
      <c r="CW822" s="14"/>
      <c r="CX822" s="14"/>
      <c r="CY822" s="14"/>
      <c r="CZ822" s="14"/>
      <c r="DA822" s="14"/>
      <c r="DB822" s="14"/>
      <c r="DC822" s="14"/>
      <c r="DD822" s="14"/>
      <c r="DE822" s="14"/>
      <c r="DF822" s="14"/>
    </row>
    <row r="823" spans="2:110" ht="15.75" customHeight="1">
      <c r="B823" s="15"/>
      <c r="C823" s="14"/>
      <c r="D823" s="14"/>
      <c r="E823" s="14"/>
      <c r="F823" s="14"/>
      <c r="G823" s="14"/>
      <c r="H823" s="15"/>
      <c r="I823" s="15"/>
      <c r="J823" s="15"/>
      <c r="K823" s="15"/>
      <c r="L823" s="15"/>
      <c r="M823" s="136"/>
      <c r="N823" s="15"/>
      <c r="O823" s="15"/>
      <c r="P823" s="15"/>
      <c r="Q823" s="15"/>
      <c r="R823" s="15"/>
      <c r="S823" s="137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37"/>
      <c r="AS823" s="137"/>
      <c r="AT823" s="137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4"/>
      <c r="CU823" s="14"/>
      <c r="CV823" s="14"/>
      <c r="CW823" s="14"/>
      <c r="CX823" s="14"/>
      <c r="CY823" s="14"/>
      <c r="CZ823" s="14"/>
      <c r="DA823" s="14"/>
      <c r="DB823" s="14"/>
      <c r="DC823" s="14"/>
      <c r="DD823" s="14"/>
      <c r="DE823" s="14"/>
      <c r="DF823" s="14"/>
    </row>
    <row r="824" spans="2:110" ht="15.75" customHeight="1">
      <c r="B824" s="15"/>
      <c r="C824" s="14"/>
      <c r="D824" s="14"/>
      <c r="E824" s="14"/>
      <c r="F824" s="14"/>
      <c r="G824" s="14"/>
      <c r="H824" s="15"/>
      <c r="I824" s="15"/>
      <c r="J824" s="15"/>
      <c r="K824" s="15"/>
      <c r="L824" s="15"/>
      <c r="M824" s="136"/>
      <c r="N824" s="15"/>
      <c r="O824" s="15"/>
      <c r="P824" s="15"/>
      <c r="Q824" s="15"/>
      <c r="R824" s="15"/>
      <c r="S824" s="137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37"/>
      <c r="AS824" s="137"/>
      <c r="AT824" s="137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4"/>
      <c r="CU824" s="14"/>
      <c r="CV824" s="14"/>
      <c r="CW824" s="14"/>
      <c r="CX824" s="14"/>
      <c r="CY824" s="14"/>
      <c r="CZ824" s="14"/>
      <c r="DA824" s="14"/>
      <c r="DB824" s="14"/>
      <c r="DC824" s="14"/>
      <c r="DD824" s="14"/>
      <c r="DE824" s="14"/>
      <c r="DF824" s="14"/>
    </row>
    <row r="825" spans="2:110" ht="15.75" customHeight="1">
      <c r="B825" s="15"/>
      <c r="C825" s="14"/>
      <c r="D825" s="14"/>
      <c r="E825" s="14"/>
      <c r="F825" s="14"/>
      <c r="G825" s="14"/>
      <c r="H825" s="15"/>
      <c r="I825" s="15"/>
      <c r="J825" s="15"/>
      <c r="K825" s="15"/>
      <c r="L825" s="15"/>
      <c r="M825" s="136"/>
      <c r="N825" s="15"/>
      <c r="O825" s="15"/>
      <c r="P825" s="15"/>
      <c r="Q825" s="15"/>
      <c r="R825" s="15"/>
      <c r="S825" s="137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37"/>
      <c r="AS825" s="137"/>
      <c r="AT825" s="137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4"/>
      <c r="CU825" s="14"/>
      <c r="CV825" s="14"/>
      <c r="CW825" s="14"/>
      <c r="CX825" s="14"/>
      <c r="CY825" s="14"/>
      <c r="CZ825" s="14"/>
      <c r="DA825" s="14"/>
      <c r="DB825" s="14"/>
      <c r="DC825" s="14"/>
      <c r="DD825" s="14"/>
      <c r="DE825" s="14"/>
      <c r="DF825" s="14"/>
    </row>
    <row r="826" spans="2:110" ht="15.75" customHeight="1">
      <c r="B826" s="15"/>
      <c r="C826" s="14"/>
      <c r="D826" s="14"/>
      <c r="E826" s="14"/>
      <c r="F826" s="14"/>
      <c r="G826" s="14"/>
      <c r="H826" s="15"/>
      <c r="I826" s="15"/>
      <c r="J826" s="15"/>
      <c r="K826" s="15"/>
      <c r="L826" s="15"/>
      <c r="M826" s="136"/>
      <c r="N826" s="15"/>
      <c r="O826" s="15"/>
      <c r="P826" s="15"/>
      <c r="Q826" s="15"/>
      <c r="R826" s="15"/>
      <c r="S826" s="137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37"/>
      <c r="AS826" s="137"/>
      <c r="AT826" s="137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4"/>
      <c r="CU826" s="14"/>
      <c r="CV826" s="14"/>
      <c r="CW826" s="14"/>
      <c r="CX826" s="14"/>
      <c r="CY826" s="14"/>
      <c r="CZ826" s="14"/>
      <c r="DA826" s="14"/>
      <c r="DB826" s="14"/>
      <c r="DC826" s="14"/>
      <c r="DD826" s="14"/>
      <c r="DE826" s="14"/>
      <c r="DF826" s="14"/>
    </row>
    <row r="827" spans="2:110" ht="15.75" customHeight="1">
      <c r="B827" s="15"/>
      <c r="C827" s="14"/>
      <c r="D827" s="14"/>
      <c r="E827" s="14"/>
      <c r="F827" s="14"/>
      <c r="G827" s="14"/>
      <c r="H827" s="15"/>
      <c r="I827" s="15"/>
      <c r="J827" s="15"/>
      <c r="K827" s="15"/>
      <c r="L827" s="15"/>
      <c r="M827" s="136"/>
      <c r="N827" s="15"/>
      <c r="O827" s="15"/>
      <c r="P827" s="15"/>
      <c r="Q827" s="15"/>
      <c r="R827" s="15"/>
      <c r="S827" s="137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37"/>
      <c r="AS827" s="137"/>
      <c r="AT827" s="137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4"/>
      <c r="CU827" s="14"/>
      <c r="CV827" s="14"/>
      <c r="CW827" s="14"/>
      <c r="CX827" s="14"/>
      <c r="CY827" s="14"/>
      <c r="CZ827" s="14"/>
      <c r="DA827" s="14"/>
      <c r="DB827" s="14"/>
      <c r="DC827" s="14"/>
      <c r="DD827" s="14"/>
      <c r="DE827" s="14"/>
      <c r="DF827" s="14"/>
    </row>
    <row r="828" spans="2:110" ht="15.75" customHeight="1">
      <c r="B828" s="15"/>
      <c r="C828" s="14"/>
      <c r="D828" s="14"/>
      <c r="E828" s="14"/>
      <c r="F828" s="14"/>
      <c r="G828" s="14"/>
      <c r="H828" s="15"/>
      <c r="I828" s="15"/>
      <c r="J828" s="15"/>
      <c r="K828" s="15"/>
      <c r="L828" s="15"/>
      <c r="M828" s="136"/>
      <c r="N828" s="15"/>
      <c r="O828" s="15"/>
      <c r="P828" s="15"/>
      <c r="Q828" s="15"/>
      <c r="R828" s="15"/>
      <c r="S828" s="137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37"/>
      <c r="AS828" s="137"/>
      <c r="AT828" s="137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4"/>
      <c r="CU828" s="14"/>
      <c r="CV828" s="14"/>
      <c r="CW828" s="14"/>
      <c r="CX828" s="14"/>
      <c r="CY828" s="14"/>
      <c r="CZ828" s="14"/>
      <c r="DA828" s="14"/>
      <c r="DB828" s="14"/>
      <c r="DC828" s="14"/>
      <c r="DD828" s="14"/>
      <c r="DE828" s="14"/>
      <c r="DF828" s="14"/>
    </row>
    <row r="829" spans="2:110" ht="15.75" customHeight="1">
      <c r="B829" s="15"/>
      <c r="C829" s="14"/>
      <c r="D829" s="14"/>
      <c r="E829" s="14"/>
      <c r="F829" s="14"/>
      <c r="G829" s="14"/>
      <c r="H829" s="15"/>
      <c r="I829" s="15"/>
      <c r="J829" s="15"/>
      <c r="K829" s="15"/>
      <c r="L829" s="15"/>
      <c r="M829" s="136"/>
      <c r="N829" s="15"/>
      <c r="O829" s="15"/>
      <c r="P829" s="15"/>
      <c r="Q829" s="15"/>
      <c r="R829" s="15"/>
      <c r="S829" s="137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37"/>
      <c r="AS829" s="137"/>
      <c r="AT829" s="137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4"/>
      <c r="CU829" s="14"/>
      <c r="CV829" s="14"/>
      <c r="CW829" s="14"/>
      <c r="CX829" s="14"/>
      <c r="CY829" s="14"/>
      <c r="CZ829" s="14"/>
      <c r="DA829" s="14"/>
      <c r="DB829" s="14"/>
      <c r="DC829" s="14"/>
      <c r="DD829" s="14"/>
      <c r="DE829" s="14"/>
      <c r="DF829" s="14"/>
    </row>
    <row r="830" spans="2:110" ht="15.75" customHeight="1">
      <c r="B830" s="15"/>
      <c r="C830" s="14"/>
      <c r="D830" s="14"/>
      <c r="E830" s="14"/>
      <c r="F830" s="14"/>
      <c r="G830" s="14"/>
      <c r="H830" s="15"/>
      <c r="I830" s="15"/>
      <c r="J830" s="15"/>
      <c r="K830" s="15"/>
      <c r="L830" s="15"/>
      <c r="M830" s="136"/>
      <c r="N830" s="15"/>
      <c r="O830" s="15"/>
      <c r="P830" s="15"/>
      <c r="Q830" s="15"/>
      <c r="R830" s="15"/>
      <c r="S830" s="137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37"/>
      <c r="AS830" s="137"/>
      <c r="AT830" s="137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4"/>
      <c r="CU830" s="14"/>
      <c r="CV830" s="14"/>
      <c r="CW830" s="14"/>
      <c r="CX830" s="14"/>
      <c r="CY830" s="14"/>
      <c r="CZ830" s="14"/>
      <c r="DA830" s="14"/>
      <c r="DB830" s="14"/>
      <c r="DC830" s="14"/>
      <c r="DD830" s="14"/>
      <c r="DE830" s="14"/>
      <c r="DF830" s="14"/>
    </row>
    <row r="831" spans="2:110" ht="15.75" customHeight="1">
      <c r="B831" s="15"/>
      <c r="C831" s="14"/>
      <c r="D831" s="14"/>
      <c r="E831" s="14"/>
      <c r="F831" s="14"/>
      <c r="G831" s="14"/>
      <c r="H831" s="15"/>
      <c r="I831" s="15"/>
      <c r="J831" s="15"/>
      <c r="K831" s="15"/>
      <c r="L831" s="15"/>
      <c r="M831" s="136"/>
      <c r="N831" s="15"/>
      <c r="O831" s="15"/>
      <c r="P831" s="15"/>
      <c r="Q831" s="15"/>
      <c r="R831" s="15"/>
      <c r="S831" s="137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37"/>
      <c r="AS831" s="137"/>
      <c r="AT831" s="137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4"/>
      <c r="CU831" s="14"/>
      <c r="CV831" s="14"/>
      <c r="CW831" s="14"/>
      <c r="CX831" s="14"/>
      <c r="CY831" s="14"/>
      <c r="CZ831" s="14"/>
      <c r="DA831" s="14"/>
      <c r="DB831" s="14"/>
      <c r="DC831" s="14"/>
      <c r="DD831" s="14"/>
      <c r="DE831" s="14"/>
      <c r="DF831" s="14"/>
    </row>
    <row r="832" spans="2:110" ht="15.75" customHeight="1">
      <c r="B832" s="15"/>
      <c r="C832" s="14"/>
      <c r="D832" s="14"/>
      <c r="E832" s="14"/>
      <c r="F832" s="14"/>
      <c r="G832" s="14"/>
      <c r="H832" s="15"/>
      <c r="I832" s="15"/>
      <c r="J832" s="15"/>
      <c r="K832" s="15"/>
      <c r="L832" s="15"/>
      <c r="M832" s="136"/>
      <c r="N832" s="15"/>
      <c r="O832" s="15"/>
      <c r="P832" s="15"/>
      <c r="Q832" s="15"/>
      <c r="R832" s="15"/>
      <c r="S832" s="137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37"/>
      <c r="AS832" s="137"/>
      <c r="AT832" s="137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4"/>
      <c r="CU832" s="14"/>
      <c r="CV832" s="14"/>
      <c r="CW832" s="14"/>
      <c r="CX832" s="14"/>
      <c r="CY832" s="14"/>
      <c r="CZ832" s="14"/>
      <c r="DA832" s="14"/>
      <c r="DB832" s="14"/>
      <c r="DC832" s="14"/>
      <c r="DD832" s="14"/>
      <c r="DE832" s="14"/>
      <c r="DF832" s="14"/>
    </row>
    <row r="833" spans="2:110" ht="15.75" customHeight="1">
      <c r="B833" s="15"/>
      <c r="C833" s="14"/>
      <c r="D833" s="14"/>
      <c r="E833" s="14"/>
      <c r="F833" s="14"/>
      <c r="G833" s="14"/>
      <c r="H833" s="15"/>
      <c r="I833" s="15"/>
      <c r="J833" s="15"/>
      <c r="K833" s="15"/>
      <c r="L833" s="15"/>
      <c r="M833" s="136"/>
      <c r="N833" s="15"/>
      <c r="O833" s="15"/>
      <c r="P833" s="15"/>
      <c r="Q833" s="15"/>
      <c r="R833" s="15"/>
      <c r="S833" s="137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37"/>
      <c r="AS833" s="137"/>
      <c r="AT833" s="137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4"/>
      <c r="CU833" s="14"/>
      <c r="CV833" s="14"/>
      <c r="CW833" s="14"/>
      <c r="CX833" s="14"/>
      <c r="CY833" s="14"/>
      <c r="CZ833" s="14"/>
      <c r="DA833" s="14"/>
      <c r="DB833" s="14"/>
      <c r="DC833" s="14"/>
      <c r="DD833" s="14"/>
      <c r="DE833" s="14"/>
      <c r="DF833" s="14"/>
    </row>
    <row r="834" spans="2:110" ht="15.75" customHeight="1">
      <c r="B834" s="15"/>
      <c r="C834" s="14"/>
      <c r="D834" s="14"/>
      <c r="E834" s="14"/>
      <c r="F834" s="14"/>
      <c r="G834" s="14"/>
      <c r="H834" s="15"/>
      <c r="I834" s="15"/>
      <c r="J834" s="15"/>
      <c r="K834" s="15"/>
      <c r="L834" s="15"/>
      <c r="M834" s="136"/>
      <c r="N834" s="15"/>
      <c r="O834" s="15"/>
      <c r="P834" s="15"/>
      <c r="Q834" s="15"/>
      <c r="R834" s="15"/>
      <c r="S834" s="137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37"/>
      <c r="AS834" s="137"/>
      <c r="AT834" s="137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4"/>
      <c r="CU834" s="14"/>
      <c r="CV834" s="14"/>
      <c r="CW834" s="14"/>
      <c r="CX834" s="14"/>
      <c r="CY834" s="14"/>
      <c r="CZ834" s="14"/>
      <c r="DA834" s="14"/>
      <c r="DB834" s="14"/>
      <c r="DC834" s="14"/>
      <c r="DD834" s="14"/>
      <c r="DE834" s="14"/>
      <c r="DF834" s="14"/>
    </row>
    <row r="835" spans="2:110" ht="15.75" customHeight="1">
      <c r="B835" s="15"/>
      <c r="C835" s="14"/>
      <c r="D835" s="14"/>
      <c r="E835" s="14"/>
      <c r="F835" s="14"/>
      <c r="G835" s="14"/>
      <c r="H835" s="15"/>
      <c r="I835" s="15"/>
      <c r="J835" s="15"/>
      <c r="K835" s="15"/>
      <c r="L835" s="15"/>
      <c r="M835" s="136"/>
      <c r="N835" s="15"/>
      <c r="O835" s="15"/>
      <c r="P835" s="15"/>
      <c r="Q835" s="15"/>
      <c r="R835" s="15"/>
      <c r="S835" s="137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37"/>
      <c r="AS835" s="137"/>
      <c r="AT835" s="137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4"/>
      <c r="CU835" s="14"/>
      <c r="CV835" s="14"/>
      <c r="CW835" s="14"/>
      <c r="CX835" s="14"/>
      <c r="CY835" s="14"/>
      <c r="CZ835" s="14"/>
      <c r="DA835" s="14"/>
      <c r="DB835" s="14"/>
      <c r="DC835" s="14"/>
      <c r="DD835" s="14"/>
      <c r="DE835" s="14"/>
      <c r="DF835" s="14"/>
    </row>
    <row r="836" spans="2:110" ht="15.75" customHeight="1">
      <c r="B836" s="15"/>
      <c r="C836" s="14"/>
      <c r="D836" s="14"/>
      <c r="E836" s="14"/>
      <c r="F836" s="14"/>
      <c r="G836" s="14"/>
      <c r="H836" s="15"/>
      <c r="I836" s="15"/>
      <c r="J836" s="15"/>
      <c r="K836" s="15"/>
      <c r="L836" s="15"/>
      <c r="M836" s="136"/>
      <c r="N836" s="15"/>
      <c r="O836" s="15"/>
      <c r="P836" s="15"/>
      <c r="Q836" s="15"/>
      <c r="R836" s="15"/>
      <c r="S836" s="137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37"/>
      <c r="AS836" s="137"/>
      <c r="AT836" s="137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4"/>
      <c r="CU836" s="14"/>
      <c r="CV836" s="14"/>
      <c r="CW836" s="14"/>
      <c r="CX836" s="14"/>
      <c r="CY836" s="14"/>
      <c r="CZ836" s="14"/>
      <c r="DA836" s="14"/>
      <c r="DB836" s="14"/>
      <c r="DC836" s="14"/>
      <c r="DD836" s="14"/>
      <c r="DE836" s="14"/>
      <c r="DF836" s="14"/>
    </row>
    <row r="837" spans="2:110" ht="15.75" customHeight="1">
      <c r="B837" s="15"/>
      <c r="C837" s="14"/>
      <c r="D837" s="14"/>
      <c r="E837" s="14"/>
      <c r="F837" s="14"/>
      <c r="G837" s="14"/>
      <c r="H837" s="15"/>
      <c r="I837" s="15"/>
      <c r="J837" s="15"/>
      <c r="K837" s="15"/>
      <c r="L837" s="15"/>
      <c r="M837" s="136"/>
      <c r="N837" s="15"/>
      <c r="O837" s="15"/>
      <c r="P837" s="15"/>
      <c r="Q837" s="15"/>
      <c r="R837" s="15"/>
      <c r="S837" s="137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37"/>
      <c r="AS837" s="137"/>
      <c r="AT837" s="137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4"/>
      <c r="CU837" s="14"/>
      <c r="CV837" s="14"/>
      <c r="CW837" s="14"/>
      <c r="CX837" s="14"/>
      <c r="CY837" s="14"/>
      <c r="CZ837" s="14"/>
      <c r="DA837" s="14"/>
      <c r="DB837" s="14"/>
      <c r="DC837" s="14"/>
      <c r="DD837" s="14"/>
      <c r="DE837" s="14"/>
      <c r="DF837" s="14"/>
    </row>
    <row r="838" spans="2:110" ht="15.75" customHeight="1">
      <c r="B838" s="15"/>
      <c r="C838" s="14"/>
      <c r="D838" s="14"/>
      <c r="E838" s="14"/>
      <c r="F838" s="14"/>
      <c r="G838" s="14"/>
      <c r="H838" s="15"/>
      <c r="I838" s="15"/>
      <c r="J838" s="15"/>
      <c r="K838" s="15"/>
      <c r="L838" s="15"/>
      <c r="M838" s="136"/>
      <c r="N838" s="15"/>
      <c r="O838" s="15"/>
      <c r="P838" s="15"/>
      <c r="Q838" s="15"/>
      <c r="R838" s="15"/>
      <c r="S838" s="137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37"/>
      <c r="AS838" s="137"/>
      <c r="AT838" s="137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4"/>
      <c r="CU838" s="14"/>
      <c r="CV838" s="14"/>
      <c r="CW838" s="14"/>
      <c r="CX838" s="14"/>
      <c r="CY838" s="14"/>
      <c r="CZ838" s="14"/>
      <c r="DA838" s="14"/>
      <c r="DB838" s="14"/>
      <c r="DC838" s="14"/>
      <c r="DD838" s="14"/>
      <c r="DE838" s="14"/>
      <c r="DF838" s="14"/>
    </row>
    <row r="839" spans="2:110" ht="15.75" customHeight="1">
      <c r="B839" s="15"/>
      <c r="C839" s="14"/>
      <c r="D839" s="14"/>
      <c r="E839" s="14"/>
      <c r="F839" s="14"/>
      <c r="G839" s="14"/>
      <c r="H839" s="15"/>
      <c r="I839" s="15"/>
      <c r="J839" s="15"/>
      <c r="K839" s="15"/>
      <c r="L839" s="15"/>
      <c r="M839" s="136"/>
      <c r="N839" s="15"/>
      <c r="O839" s="15"/>
      <c r="P839" s="15"/>
      <c r="Q839" s="15"/>
      <c r="R839" s="15"/>
      <c r="S839" s="137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37"/>
      <c r="AS839" s="137"/>
      <c r="AT839" s="137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4"/>
      <c r="CU839" s="14"/>
      <c r="CV839" s="14"/>
      <c r="CW839" s="14"/>
      <c r="CX839" s="14"/>
      <c r="CY839" s="14"/>
      <c r="CZ839" s="14"/>
      <c r="DA839" s="14"/>
      <c r="DB839" s="14"/>
      <c r="DC839" s="14"/>
      <c r="DD839" s="14"/>
      <c r="DE839" s="14"/>
      <c r="DF839" s="14"/>
    </row>
    <row r="840" spans="2:110" ht="15.75" customHeight="1">
      <c r="B840" s="15"/>
      <c r="C840" s="14"/>
      <c r="D840" s="14"/>
      <c r="E840" s="14"/>
      <c r="F840" s="14"/>
      <c r="G840" s="14"/>
      <c r="H840" s="15"/>
      <c r="I840" s="15"/>
      <c r="J840" s="15"/>
      <c r="K840" s="15"/>
      <c r="L840" s="15"/>
      <c r="M840" s="136"/>
      <c r="N840" s="15"/>
      <c r="O840" s="15"/>
      <c r="P840" s="15"/>
      <c r="Q840" s="15"/>
      <c r="R840" s="15"/>
      <c r="S840" s="137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37"/>
      <c r="AS840" s="137"/>
      <c r="AT840" s="137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4"/>
      <c r="CU840" s="14"/>
      <c r="CV840" s="14"/>
      <c r="CW840" s="14"/>
      <c r="CX840" s="14"/>
      <c r="CY840" s="14"/>
      <c r="CZ840" s="14"/>
      <c r="DA840" s="14"/>
      <c r="DB840" s="14"/>
      <c r="DC840" s="14"/>
      <c r="DD840" s="14"/>
      <c r="DE840" s="14"/>
      <c r="DF840" s="14"/>
    </row>
    <row r="841" spans="2:110" ht="15.75" customHeight="1">
      <c r="B841" s="15"/>
      <c r="C841" s="14"/>
      <c r="D841" s="14"/>
      <c r="E841" s="14"/>
      <c r="F841" s="14"/>
      <c r="G841" s="14"/>
      <c r="H841" s="15"/>
      <c r="I841" s="15"/>
      <c r="J841" s="15"/>
      <c r="K841" s="15"/>
      <c r="L841" s="15"/>
      <c r="M841" s="136"/>
      <c r="N841" s="15"/>
      <c r="O841" s="15"/>
      <c r="P841" s="15"/>
      <c r="Q841" s="15"/>
      <c r="R841" s="15"/>
      <c r="S841" s="137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37"/>
      <c r="AS841" s="137"/>
      <c r="AT841" s="137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4"/>
      <c r="CU841" s="14"/>
      <c r="CV841" s="14"/>
      <c r="CW841" s="14"/>
      <c r="CX841" s="14"/>
      <c r="CY841" s="14"/>
      <c r="CZ841" s="14"/>
      <c r="DA841" s="14"/>
      <c r="DB841" s="14"/>
      <c r="DC841" s="14"/>
      <c r="DD841" s="14"/>
      <c r="DE841" s="14"/>
      <c r="DF841" s="14"/>
    </row>
    <row r="842" spans="2:110" ht="15.75" customHeight="1">
      <c r="B842" s="15"/>
      <c r="C842" s="14"/>
      <c r="D842" s="14"/>
      <c r="E842" s="14"/>
      <c r="F842" s="14"/>
      <c r="G842" s="14"/>
      <c r="H842" s="15"/>
      <c r="I842" s="15"/>
      <c r="J842" s="15"/>
      <c r="K842" s="15"/>
      <c r="L842" s="15"/>
      <c r="M842" s="136"/>
      <c r="N842" s="15"/>
      <c r="O842" s="15"/>
      <c r="P842" s="15"/>
      <c r="Q842" s="15"/>
      <c r="R842" s="15"/>
      <c r="S842" s="137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37"/>
      <c r="AS842" s="137"/>
      <c r="AT842" s="137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4"/>
      <c r="CU842" s="14"/>
      <c r="CV842" s="14"/>
      <c r="CW842" s="14"/>
      <c r="CX842" s="14"/>
      <c r="CY842" s="14"/>
      <c r="CZ842" s="14"/>
      <c r="DA842" s="14"/>
      <c r="DB842" s="14"/>
      <c r="DC842" s="14"/>
      <c r="DD842" s="14"/>
      <c r="DE842" s="14"/>
      <c r="DF842" s="14"/>
    </row>
    <row r="843" spans="2:110" ht="15.75" customHeight="1">
      <c r="B843" s="15"/>
      <c r="C843" s="14"/>
      <c r="D843" s="14"/>
      <c r="E843" s="14"/>
      <c r="F843" s="14"/>
      <c r="G843" s="14"/>
      <c r="H843" s="15"/>
      <c r="I843" s="15"/>
      <c r="J843" s="15"/>
      <c r="K843" s="15"/>
      <c r="L843" s="15"/>
      <c r="M843" s="136"/>
      <c r="N843" s="15"/>
      <c r="O843" s="15"/>
      <c r="P843" s="15"/>
      <c r="Q843" s="15"/>
      <c r="R843" s="15"/>
      <c r="S843" s="137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37"/>
      <c r="AS843" s="137"/>
      <c r="AT843" s="137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4"/>
      <c r="CU843" s="14"/>
      <c r="CV843" s="14"/>
      <c r="CW843" s="14"/>
      <c r="CX843" s="14"/>
      <c r="CY843" s="14"/>
      <c r="CZ843" s="14"/>
      <c r="DA843" s="14"/>
      <c r="DB843" s="14"/>
      <c r="DC843" s="14"/>
      <c r="DD843" s="14"/>
      <c r="DE843" s="14"/>
      <c r="DF843" s="14"/>
    </row>
    <row r="844" spans="2:110" ht="15.75" customHeight="1">
      <c r="B844" s="15"/>
      <c r="C844" s="14"/>
      <c r="D844" s="14"/>
      <c r="E844" s="14"/>
      <c r="F844" s="14"/>
      <c r="G844" s="14"/>
      <c r="H844" s="15"/>
      <c r="I844" s="15"/>
      <c r="J844" s="15"/>
      <c r="K844" s="15"/>
      <c r="L844" s="15"/>
      <c r="M844" s="136"/>
      <c r="N844" s="15"/>
      <c r="O844" s="15"/>
      <c r="P844" s="15"/>
      <c r="Q844" s="15"/>
      <c r="R844" s="15"/>
      <c r="S844" s="137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37"/>
      <c r="AS844" s="137"/>
      <c r="AT844" s="137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4"/>
      <c r="CU844" s="14"/>
      <c r="CV844" s="14"/>
      <c r="CW844" s="14"/>
      <c r="CX844" s="14"/>
      <c r="CY844" s="14"/>
      <c r="CZ844" s="14"/>
      <c r="DA844" s="14"/>
      <c r="DB844" s="14"/>
      <c r="DC844" s="14"/>
      <c r="DD844" s="14"/>
      <c r="DE844" s="14"/>
      <c r="DF844" s="14"/>
    </row>
    <row r="845" spans="2:110" ht="15.75" customHeight="1">
      <c r="B845" s="15"/>
      <c r="C845" s="14"/>
      <c r="D845" s="14"/>
      <c r="E845" s="14"/>
      <c r="F845" s="14"/>
      <c r="G845" s="14"/>
      <c r="H845" s="15"/>
      <c r="I845" s="15"/>
      <c r="J845" s="15"/>
      <c r="K845" s="15"/>
      <c r="L845" s="15"/>
      <c r="M845" s="136"/>
      <c r="N845" s="15"/>
      <c r="O845" s="15"/>
      <c r="P845" s="15"/>
      <c r="Q845" s="15"/>
      <c r="R845" s="15"/>
      <c r="S845" s="137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37"/>
      <c r="AS845" s="137"/>
      <c r="AT845" s="137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4"/>
      <c r="CU845" s="14"/>
      <c r="CV845" s="14"/>
      <c r="CW845" s="14"/>
      <c r="CX845" s="14"/>
      <c r="CY845" s="14"/>
      <c r="CZ845" s="14"/>
      <c r="DA845" s="14"/>
      <c r="DB845" s="14"/>
      <c r="DC845" s="14"/>
      <c r="DD845" s="14"/>
      <c r="DE845" s="14"/>
      <c r="DF845" s="14"/>
    </row>
    <row r="846" spans="2:110" ht="15.75" customHeight="1">
      <c r="B846" s="15"/>
      <c r="C846" s="14"/>
      <c r="D846" s="14"/>
      <c r="E846" s="14"/>
      <c r="F846" s="14"/>
      <c r="G846" s="14"/>
      <c r="H846" s="15"/>
      <c r="I846" s="15"/>
      <c r="J846" s="15"/>
      <c r="K846" s="15"/>
      <c r="L846" s="15"/>
      <c r="M846" s="136"/>
      <c r="N846" s="15"/>
      <c r="O846" s="15"/>
      <c r="P846" s="15"/>
      <c r="Q846" s="15"/>
      <c r="R846" s="15"/>
      <c r="S846" s="137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37"/>
      <c r="AS846" s="137"/>
      <c r="AT846" s="137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4"/>
      <c r="CU846" s="14"/>
      <c r="CV846" s="14"/>
      <c r="CW846" s="14"/>
      <c r="CX846" s="14"/>
      <c r="CY846" s="14"/>
      <c r="CZ846" s="14"/>
      <c r="DA846" s="14"/>
      <c r="DB846" s="14"/>
      <c r="DC846" s="14"/>
      <c r="DD846" s="14"/>
      <c r="DE846" s="14"/>
      <c r="DF846" s="14"/>
    </row>
    <row r="847" spans="2:110" ht="15.75" customHeight="1">
      <c r="B847" s="15"/>
      <c r="C847" s="14"/>
      <c r="D847" s="14"/>
      <c r="E847" s="14"/>
      <c r="F847" s="14"/>
      <c r="G847" s="14"/>
      <c r="H847" s="15"/>
      <c r="I847" s="15"/>
      <c r="J847" s="15"/>
      <c r="K847" s="15"/>
      <c r="L847" s="15"/>
      <c r="M847" s="136"/>
      <c r="N847" s="15"/>
      <c r="O847" s="15"/>
      <c r="P847" s="15"/>
      <c r="Q847" s="15"/>
      <c r="R847" s="15"/>
      <c r="S847" s="137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37"/>
      <c r="AS847" s="137"/>
      <c r="AT847" s="137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4"/>
      <c r="CU847" s="14"/>
      <c r="CV847" s="14"/>
      <c r="CW847" s="14"/>
      <c r="CX847" s="14"/>
      <c r="CY847" s="14"/>
      <c r="CZ847" s="14"/>
      <c r="DA847" s="14"/>
      <c r="DB847" s="14"/>
      <c r="DC847" s="14"/>
      <c r="DD847" s="14"/>
      <c r="DE847" s="14"/>
      <c r="DF847" s="14"/>
    </row>
    <row r="848" spans="2:110" ht="15.75" customHeight="1">
      <c r="B848" s="15"/>
      <c r="C848" s="14"/>
      <c r="D848" s="14"/>
      <c r="E848" s="14"/>
      <c r="F848" s="14"/>
      <c r="G848" s="14"/>
      <c r="H848" s="15"/>
      <c r="I848" s="15"/>
      <c r="J848" s="15"/>
      <c r="K848" s="15"/>
      <c r="L848" s="15"/>
      <c r="M848" s="136"/>
      <c r="N848" s="15"/>
      <c r="O848" s="15"/>
      <c r="P848" s="15"/>
      <c r="Q848" s="15"/>
      <c r="R848" s="15"/>
      <c r="S848" s="137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37"/>
      <c r="AS848" s="137"/>
      <c r="AT848" s="137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4"/>
      <c r="CU848" s="14"/>
      <c r="CV848" s="14"/>
      <c r="CW848" s="14"/>
      <c r="CX848" s="14"/>
      <c r="CY848" s="14"/>
      <c r="CZ848" s="14"/>
      <c r="DA848" s="14"/>
      <c r="DB848" s="14"/>
      <c r="DC848" s="14"/>
      <c r="DD848" s="14"/>
      <c r="DE848" s="14"/>
      <c r="DF848" s="14"/>
    </row>
    <row r="849" spans="2:110" ht="15.75" customHeight="1">
      <c r="B849" s="15"/>
      <c r="C849" s="14"/>
      <c r="D849" s="14"/>
      <c r="E849" s="14"/>
      <c r="F849" s="14"/>
      <c r="G849" s="14"/>
      <c r="H849" s="15"/>
      <c r="I849" s="15"/>
      <c r="J849" s="15"/>
      <c r="K849" s="15"/>
      <c r="L849" s="15"/>
      <c r="M849" s="136"/>
      <c r="N849" s="15"/>
      <c r="O849" s="15"/>
      <c r="P849" s="15"/>
      <c r="Q849" s="15"/>
      <c r="R849" s="15"/>
      <c r="S849" s="137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37"/>
      <c r="AS849" s="137"/>
      <c r="AT849" s="137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4"/>
      <c r="CU849" s="14"/>
      <c r="CV849" s="14"/>
      <c r="CW849" s="14"/>
      <c r="CX849" s="14"/>
      <c r="CY849" s="14"/>
      <c r="CZ849" s="14"/>
      <c r="DA849" s="14"/>
      <c r="DB849" s="14"/>
      <c r="DC849" s="14"/>
      <c r="DD849" s="14"/>
      <c r="DE849" s="14"/>
      <c r="DF849" s="14"/>
    </row>
    <row r="850" spans="2:110" ht="15.75" customHeight="1">
      <c r="B850" s="15"/>
      <c r="C850" s="14"/>
      <c r="D850" s="14"/>
      <c r="E850" s="14"/>
      <c r="F850" s="14"/>
      <c r="G850" s="14"/>
      <c r="H850" s="15"/>
      <c r="I850" s="15"/>
      <c r="J850" s="15"/>
      <c r="K850" s="15"/>
      <c r="L850" s="15"/>
      <c r="M850" s="136"/>
      <c r="N850" s="15"/>
      <c r="O850" s="15"/>
      <c r="P850" s="15"/>
      <c r="Q850" s="15"/>
      <c r="R850" s="15"/>
      <c r="S850" s="137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37"/>
      <c r="AS850" s="137"/>
      <c r="AT850" s="137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4"/>
      <c r="CU850" s="14"/>
      <c r="CV850" s="14"/>
      <c r="CW850" s="14"/>
      <c r="CX850" s="14"/>
      <c r="CY850" s="14"/>
      <c r="CZ850" s="14"/>
      <c r="DA850" s="14"/>
      <c r="DB850" s="14"/>
      <c r="DC850" s="14"/>
      <c r="DD850" s="14"/>
      <c r="DE850" s="14"/>
      <c r="DF850" s="14"/>
    </row>
    <row r="851" spans="2:110" ht="15.75" customHeight="1">
      <c r="B851" s="15"/>
      <c r="C851" s="14"/>
      <c r="D851" s="14"/>
      <c r="E851" s="14"/>
      <c r="F851" s="14"/>
      <c r="G851" s="14"/>
      <c r="H851" s="15"/>
      <c r="I851" s="15"/>
      <c r="J851" s="15"/>
      <c r="K851" s="15"/>
      <c r="L851" s="15"/>
      <c r="M851" s="136"/>
      <c r="N851" s="15"/>
      <c r="O851" s="15"/>
      <c r="P851" s="15"/>
      <c r="Q851" s="15"/>
      <c r="R851" s="15"/>
      <c r="S851" s="137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37"/>
      <c r="AS851" s="137"/>
      <c r="AT851" s="137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4"/>
      <c r="CU851" s="14"/>
      <c r="CV851" s="14"/>
      <c r="CW851" s="14"/>
      <c r="CX851" s="14"/>
      <c r="CY851" s="14"/>
      <c r="CZ851" s="14"/>
      <c r="DA851" s="14"/>
      <c r="DB851" s="14"/>
      <c r="DC851" s="14"/>
      <c r="DD851" s="14"/>
      <c r="DE851" s="14"/>
      <c r="DF851" s="14"/>
    </row>
    <row r="852" spans="2:110" ht="15.75" customHeight="1">
      <c r="B852" s="15"/>
      <c r="C852" s="14"/>
      <c r="D852" s="14"/>
      <c r="E852" s="14"/>
      <c r="F852" s="14"/>
      <c r="G852" s="14"/>
      <c r="H852" s="15"/>
      <c r="I852" s="15"/>
      <c r="J852" s="15"/>
      <c r="K852" s="15"/>
      <c r="L852" s="15"/>
      <c r="M852" s="136"/>
      <c r="N852" s="15"/>
      <c r="O852" s="15"/>
      <c r="P852" s="15"/>
      <c r="Q852" s="15"/>
      <c r="R852" s="15"/>
      <c r="S852" s="137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37"/>
      <c r="AS852" s="137"/>
      <c r="AT852" s="137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4"/>
      <c r="CU852" s="14"/>
      <c r="CV852" s="14"/>
      <c r="CW852" s="14"/>
      <c r="CX852" s="14"/>
      <c r="CY852" s="14"/>
      <c r="CZ852" s="14"/>
      <c r="DA852" s="14"/>
      <c r="DB852" s="14"/>
      <c r="DC852" s="14"/>
      <c r="DD852" s="14"/>
      <c r="DE852" s="14"/>
      <c r="DF852" s="14"/>
    </row>
    <row r="853" spans="2:110" ht="15.75" customHeight="1">
      <c r="B853" s="15"/>
      <c r="C853" s="14"/>
      <c r="D853" s="14"/>
      <c r="E853" s="14"/>
      <c r="F853" s="14"/>
      <c r="G853" s="14"/>
      <c r="H853" s="15"/>
      <c r="I853" s="15"/>
      <c r="J853" s="15"/>
      <c r="K853" s="15"/>
      <c r="L853" s="15"/>
      <c r="M853" s="136"/>
      <c r="N853" s="15"/>
      <c r="O853" s="15"/>
      <c r="P853" s="15"/>
      <c r="Q853" s="15"/>
      <c r="R853" s="15"/>
      <c r="S853" s="137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37"/>
      <c r="AS853" s="137"/>
      <c r="AT853" s="137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4"/>
      <c r="CU853" s="14"/>
      <c r="CV853" s="14"/>
      <c r="CW853" s="14"/>
      <c r="CX853" s="14"/>
      <c r="CY853" s="14"/>
      <c r="CZ853" s="14"/>
      <c r="DA853" s="14"/>
      <c r="DB853" s="14"/>
      <c r="DC853" s="14"/>
      <c r="DD853" s="14"/>
      <c r="DE853" s="14"/>
      <c r="DF853" s="14"/>
    </row>
    <row r="854" spans="2:110" ht="15.75" customHeight="1">
      <c r="B854" s="15"/>
      <c r="C854" s="14"/>
      <c r="D854" s="14"/>
      <c r="E854" s="14"/>
      <c r="F854" s="14"/>
      <c r="G854" s="14"/>
      <c r="H854" s="15"/>
      <c r="I854" s="15"/>
      <c r="J854" s="15"/>
      <c r="K854" s="15"/>
      <c r="L854" s="15"/>
      <c r="M854" s="136"/>
      <c r="N854" s="15"/>
      <c r="O854" s="15"/>
      <c r="P854" s="15"/>
      <c r="Q854" s="15"/>
      <c r="R854" s="15"/>
      <c r="S854" s="137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37"/>
      <c r="AS854" s="137"/>
      <c r="AT854" s="137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4"/>
      <c r="CU854" s="14"/>
      <c r="CV854" s="14"/>
      <c r="CW854" s="14"/>
      <c r="CX854" s="14"/>
      <c r="CY854" s="14"/>
      <c r="CZ854" s="14"/>
      <c r="DA854" s="14"/>
      <c r="DB854" s="14"/>
      <c r="DC854" s="14"/>
      <c r="DD854" s="14"/>
      <c r="DE854" s="14"/>
      <c r="DF854" s="14"/>
    </row>
    <row r="855" spans="2:110" ht="15.75" customHeight="1">
      <c r="B855" s="15"/>
      <c r="C855" s="14"/>
      <c r="D855" s="14"/>
      <c r="E855" s="14"/>
      <c r="F855" s="14"/>
      <c r="G855" s="14"/>
      <c r="H855" s="15"/>
      <c r="I855" s="15"/>
      <c r="J855" s="15"/>
      <c r="K855" s="15"/>
      <c r="L855" s="15"/>
      <c r="M855" s="136"/>
      <c r="N855" s="15"/>
      <c r="O855" s="15"/>
      <c r="P855" s="15"/>
      <c r="Q855" s="15"/>
      <c r="R855" s="15"/>
      <c r="S855" s="137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37"/>
      <c r="AS855" s="137"/>
      <c r="AT855" s="137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4"/>
      <c r="CU855" s="14"/>
      <c r="CV855" s="14"/>
      <c r="CW855" s="14"/>
      <c r="CX855" s="14"/>
      <c r="CY855" s="14"/>
      <c r="CZ855" s="14"/>
      <c r="DA855" s="14"/>
      <c r="DB855" s="14"/>
      <c r="DC855" s="14"/>
      <c r="DD855" s="14"/>
      <c r="DE855" s="14"/>
      <c r="DF855" s="14"/>
    </row>
    <row r="856" spans="2:110" ht="15.75" customHeight="1">
      <c r="B856" s="15"/>
      <c r="C856" s="14"/>
      <c r="D856" s="14"/>
      <c r="E856" s="14"/>
      <c r="F856" s="14"/>
      <c r="G856" s="14"/>
      <c r="H856" s="15"/>
      <c r="I856" s="15"/>
      <c r="J856" s="15"/>
      <c r="K856" s="15"/>
      <c r="L856" s="15"/>
      <c r="M856" s="136"/>
      <c r="N856" s="15"/>
      <c r="O856" s="15"/>
      <c r="P856" s="15"/>
      <c r="Q856" s="15"/>
      <c r="R856" s="15"/>
      <c r="S856" s="137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37"/>
      <c r="AS856" s="137"/>
      <c r="AT856" s="137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4"/>
      <c r="CU856" s="14"/>
      <c r="CV856" s="14"/>
      <c r="CW856" s="14"/>
      <c r="CX856" s="14"/>
      <c r="CY856" s="14"/>
      <c r="CZ856" s="14"/>
      <c r="DA856" s="14"/>
      <c r="DB856" s="14"/>
      <c r="DC856" s="14"/>
      <c r="DD856" s="14"/>
      <c r="DE856" s="14"/>
      <c r="DF856" s="14"/>
    </row>
    <row r="857" spans="2:110" ht="15.75" customHeight="1">
      <c r="B857" s="15"/>
      <c r="C857" s="14"/>
      <c r="D857" s="14"/>
      <c r="E857" s="14"/>
      <c r="F857" s="14"/>
      <c r="G857" s="14"/>
      <c r="H857" s="15"/>
      <c r="I857" s="15"/>
      <c r="J857" s="15"/>
      <c r="K857" s="15"/>
      <c r="L857" s="15"/>
      <c r="M857" s="136"/>
      <c r="N857" s="15"/>
      <c r="O857" s="15"/>
      <c r="P857" s="15"/>
      <c r="Q857" s="15"/>
      <c r="R857" s="15"/>
      <c r="S857" s="137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37"/>
      <c r="AS857" s="137"/>
      <c r="AT857" s="137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4"/>
      <c r="CU857" s="14"/>
      <c r="CV857" s="14"/>
      <c r="CW857" s="14"/>
      <c r="CX857" s="14"/>
      <c r="CY857" s="14"/>
      <c r="CZ857" s="14"/>
      <c r="DA857" s="14"/>
      <c r="DB857" s="14"/>
      <c r="DC857" s="14"/>
      <c r="DD857" s="14"/>
      <c r="DE857" s="14"/>
      <c r="DF857" s="14"/>
    </row>
    <row r="858" spans="2:110" ht="15.75" customHeight="1">
      <c r="B858" s="15"/>
      <c r="C858" s="14"/>
      <c r="D858" s="14"/>
      <c r="E858" s="14"/>
      <c r="F858" s="14"/>
      <c r="G858" s="14"/>
      <c r="H858" s="15"/>
      <c r="I858" s="15"/>
      <c r="J858" s="15"/>
      <c r="K858" s="15"/>
      <c r="L858" s="15"/>
      <c r="M858" s="136"/>
      <c r="N858" s="15"/>
      <c r="O858" s="15"/>
      <c r="P858" s="15"/>
      <c r="Q858" s="15"/>
      <c r="R858" s="15"/>
      <c r="S858" s="137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37"/>
      <c r="AS858" s="137"/>
      <c r="AT858" s="137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4"/>
      <c r="CU858" s="14"/>
      <c r="CV858" s="14"/>
      <c r="CW858" s="14"/>
      <c r="CX858" s="14"/>
      <c r="CY858" s="14"/>
      <c r="CZ858" s="14"/>
      <c r="DA858" s="14"/>
      <c r="DB858" s="14"/>
      <c r="DC858" s="14"/>
      <c r="DD858" s="14"/>
      <c r="DE858" s="14"/>
      <c r="DF858" s="14"/>
    </row>
    <row r="859" spans="2:110" ht="15.75" customHeight="1">
      <c r="B859" s="15"/>
      <c r="C859" s="14"/>
      <c r="D859" s="14"/>
      <c r="E859" s="14"/>
      <c r="F859" s="14"/>
      <c r="G859" s="14"/>
      <c r="H859" s="15"/>
      <c r="I859" s="15"/>
      <c r="J859" s="15"/>
      <c r="K859" s="15"/>
      <c r="L859" s="15"/>
      <c r="M859" s="136"/>
      <c r="N859" s="15"/>
      <c r="O859" s="15"/>
      <c r="P859" s="15"/>
      <c r="Q859" s="15"/>
      <c r="R859" s="15"/>
      <c r="S859" s="137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37"/>
      <c r="AS859" s="137"/>
      <c r="AT859" s="137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4"/>
      <c r="CU859" s="14"/>
      <c r="CV859" s="14"/>
      <c r="CW859" s="14"/>
      <c r="CX859" s="14"/>
      <c r="CY859" s="14"/>
      <c r="CZ859" s="14"/>
      <c r="DA859" s="14"/>
      <c r="DB859" s="14"/>
      <c r="DC859" s="14"/>
      <c r="DD859" s="14"/>
      <c r="DE859" s="14"/>
      <c r="DF859" s="14"/>
    </row>
    <row r="860" spans="2:110" ht="15.75" customHeight="1">
      <c r="B860" s="15"/>
      <c r="C860" s="14"/>
      <c r="D860" s="14"/>
      <c r="E860" s="14"/>
      <c r="F860" s="14"/>
      <c r="G860" s="14"/>
      <c r="H860" s="15"/>
      <c r="I860" s="15"/>
      <c r="J860" s="15"/>
      <c r="K860" s="15"/>
      <c r="L860" s="15"/>
      <c r="M860" s="136"/>
      <c r="N860" s="15"/>
      <c r="O860" s="15"/>
      <c r="P860" s="15"/>
      <c r="Q860" s="15"/>
      <c r="R860" s="15"/>
      <c r="S860" s="137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37"/>
      <c r="AS860" s="137"/>
      <c r="AT860" s="137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4"/>
      <c r="CU860" s="14"/>
      <c r="CV860" s="14"/>
      <c r="CW860" s="14"/>
      <c r="CX860" s="14"/>
      <c r="CY860" s="14"/>
      <c r="CZ860" s="14"/>
      <c r="DA860" s="14"/>
      <c r="DB860" s="14"/>
      <c r="DC860" s="14"/>
      <c r="DD860" s="14"/>
      <c r="DE860" s="14"/>
      <c r="DF860" s="14"/>
    </row>
    <row r="861" spans="2:110" ht="15.75" customHeight="1">
      <c r="B861" s="15"/>
      <c r="C861" s="14"/>
      <c r="D861" s="14"/>
      <c r="E861" s="14"/>
      <c r="F861" s="14"/>
      <c r="G861" s="14"/>
      <c r="H861" s="15"/>
      <c r="I861" s="15"/>
      <c r="J861" s="15"/>
      <c r="K861" s="15"/>
      <c r="L861" s="15"/>
      <c r="M861" s="136"/>
      <c r="N861" s="15"/>
      <c r="O861" s="15"/>
      <c r="P861" s="15"/>
      <c r="Q861" s="15"/>
      <c r="R861" s="15"/>
      <c r="S861" s="137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37"/>
      <c r="AS861" s="137"/>
      <c r="AT861" s="137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4"/>
      <c r="CU861" s="14"/>
      <c r="CV861" s="14"/>
      <c r="CW861" s="14"/>
      <c r="CX861" s="14"/>
      <c r="CY861" s="14"/>
      <c r="CZ861" s="14"/>
      <c r="DA861" s="14"/>
      <c r="DB861" s="14"/>
      <c r="DC861" s="14"/>
      <c r="DD861" s="14"/>
      <c r="DE861" s="14"/>
      <c r="DF861" s="14"/>
    </row>
    <row r="862" spans="2:110" ht="15.75" customHeight="1">
      <c r="B862" s="15"/>
      <c r="C862" s="14"/>
      <c r="D862" s="14"/>
      <c r="E862" s="14"/>
      <c r="F862" s="14"/>
      <c r="G862" s="14"/>
      <c r="H862" s="15"/>
      <c r="I862" s="15"/>
      <c r="J862" s="15"/>
      <c r="K862" s="15"/>
      <c r="L862" s="15"/>
      <c r="M862" s="136"/>
      <c r="N862" s="15"/>
      <c r="O862" s="15"/>
      <c r="P862" s="15"/>
      <c r="Q862" s="15"/>
      <c r="R862" s="15"/>
      <c r="S862" s="137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37"/>
      <c r="AS862" s="137"/>
      <c r="AT862" s="137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4"/>
      <c r="CU862" s="14"/>
      <c r="CV862" s="14"/>
      <c r="CW862" s="14"/>
      <c r="CX862" s="14"/>
      <c r="CY862" s="14"/>
      <c r="CZ862" s="14"/>
      <c r="DA862" s="14"/>
      <c r="DB862" s="14"/>
      <c r="DC862" s="14"/>
      <c r="DD862" s="14"/>
      <c r="DE862" s="14"/>
      <c r="DF862" s="14"/>
    </row>
    <row r="863" spans="2:110" ht="15.75" customHeight="1">
      <c r="B863" s="15"/>
      <c r="C863" s="14"/>
      <c r="D863" s="14"/>
      <c r="E863" s="14"/>
      <c r="F863" s="14"/>
      <c r="G863" s="14"/>
      <c r="H863" s="15"/>
      <c r="I863" s="15"/>
      <c r="J863" s="15"/>
      <c r="K863" s="15"/>
      <c r="L863" s="15"/>
      <c r="M863" s="136"/>
      <c r="N863" s="15"/>
      <c r="O863" s="15"/>
      <c r="P863" s="15"/>
      <c r="Q863" s="15"/>
      <c r="R863" s="15"/>
      <c r="S863" s="137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37"/>
      <c r="AS863" s="137"/>
      <c r="AT863" s="137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4"/>
      <c r="CU863" s="14"/>
      <c r="CV863" s="14"/>
      <c r="CW863" s="14"/>
      <c r="CX863" s="14"/>
      <c r="CY863" s="14"/>
      <c r="CZ863" s="14"/>
      <c r="DA863" s="14"/>
      <c r="DB863" s="14"/>
      <c r="DC863" s="14"/>
      <c r="DD863" s="14"/>
      <c r="DE863" s="14"/>
      <c r="DF863" s="14"/>
    </row>
    <row r="864" spans="2:110" ht="15.75" customHeight="1">
      <c r="B864" s="15"/>
      <c r="C864" s="14"/>
      <c r="D864" s="14"/>
      <c r="E864" s="14"/>
      <c r="F864" s="14"/>
      <c r="G864" s="14"/>
      <c r="H864" s="15"/>
      <c r="I864" s="15"/>
      <c r="J864" s="15"/>
      <c r="K864" s="15"/>
      <c r="L864" s="15"/>
      <c r="M864" s="136"/>
      <c r="N864" s="15"/>
      <c r="O864" s="15"/>
      <c r="P864" s="15"/>
      <c r="Q864" s="15"/>
      <c r="R864" s="15"/>
      <c r="S864" s="137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37"/>
      <c r="AS864" s="137"/>
      <c r="AT864" s="137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4"/>
      <c r="CU864" s="14"/>
      <c r="CV864" s="14"/>
      <c r="CW864" s="14"/>
      <c r="CX864" s="14"/>
      <c r="CY864" s="14"/>
      <c r="CZ864" s="14"/>
      <c r="DA864" s="14"/>
      <c r="DB864" s="14"/>
      <c r="DC864" s="14"/>
      <c r="DD864" s="14"/>
      <c r="DE864" s="14"/>
      <c r="DF864" s="14"/>
    </row>
    <row r="865" spans="2:110" ht="15.75" customHeight="1">
      <c r="B865" s="15"/>
      <c r="C865" s="14"/>
      <c r="D865" s="14"/>
      <c r="E865" s="14"/>
      <c r="F865" s="14"/>
      <c r="G865" s="14"/>
      <c r="H865" s="15"/>
      <c r="I865" s="15"/>
      <c r="J865" s="15"/>
      <c r="K865" s="15"/>
      <c r="L865" s="15"/>
      <c r="M865" s="136"/>
      <c r="N865" s="15"/>
      <c r="O865" s="15"/>
      <c r="P865" s="15"/>
      <c r="Q865" s="15"/>
      <c r="R865" s="15"/>
      <c r="S865" s="137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37"/>
      <c r="AS865" s="137"/>
      <c r="AT865" s="137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4"/>
      <c r="CU865" s="14"/>
      <c r="CV865" s="14"/>
      <c r="CW865" s="14"/>
      <c r="CX865" s="14"/>
      <c r="CY865" s="14"/>
      <c r="CZ865" s="14"/>
      <c r="DA865" s="14"/>
      <c r="DB865" s="14"/>
      <c r="DC865" s="14"/>
      <c r="DD865" s="14"/>
      <c r="DE865" s="14"/>
      <c r="DF865" s="14"/>
    </row>
    <row r="866" spans="2:110" ht="15.75" customHeight="1">
      <c r="B866" s="15"/>
      <c r="C866" s="14"/>
      <c r="D866" s="14"/>
      <c r="E866" s="14"/>
      <c r="F866" s="14"/>
      <c r="G866" s="14"/>
      <c r="H866" s="15"/>
      <c r="I866" s="15"/>
      <c r="J866" s="15"/>
      <c r="K866" s="15"/>
      <c r="L866" s="15"/>
      <c r="M866" s="136"/>
      <c r="N866" s="15"/>
      <c r="O866" s="15"/>
      <c r="P866" s="15"/>
      <c r="Q866" s="15"/>
      <c r="R866" s="15"/>
      <c r="S866" s="137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37"/>
      <c r="AS866" s="137"/>
      <c r="AT866" s="137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4"/>
      <c r="CU866" s="14"/>
      <c r="CV866" s="14"/>
      <c r="CW866" s="14"/>
      <c r="CX866" s="14"/>
      <c r="CY866" s="14"/>
      <c r="CZ866" s="14"/>
      <c r="DA866" s="14"/>
      <c r="DB866" s="14"/>
      <c r="DC866" s="14"/>
      <c r="DD866" s="14"/>
      <c r="DE866" s="14"/>
      <c r="DF866" s="14"/>
    </row>
    <row r="867" spans="2:110" ht="15.75" customHeight="1">
      <c r="B867" s="15"/>
      <c r="C867" s="14"/>
      <c r="D867" s="14"/>
      <c r="E867" s="14"/>
      <c r="F867" s="14"/>
      <c r="G867" s="14"/>
      <c r="H867" s="15"/>
      <c r="I867" s="15"/>
      <c r="J867" s="15"/>
      <c r="K867" s="15"/>
      <c r="L867" s="15"/>
      <c r="M867" s="136"/>
      <c r="N867" s="15"/>
      <c r="O867" s="15"/>
      <c r="P867" s="15"/>
      <c r="Q867" s="15"/>
      <c r="R867" s="15"/>
      <c r="S867" s="137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37"/>
      <c r="AS867" s="137"/>
      <c r="AT867" s="137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4"/>
      <c r="CU867" s="14"/>
      <c r="CV867" s="14"/>
      <c r="CW867" s="14"/>
      <c r="CX867" s="14"/>
      <c r="CY867" s="14"/>
      <c r="CZ867" s="14"/>
      <c r="DA867" s="14"/>
      <c r="DB867" s="14"/>
      <c r="DC867" s="14"/>
      <c r="DD867" s="14"/>
      <c r="DE867" s="14"/>
      <c r="DF867" s="14"/>
    </row>
    <row r="868" spans="2:110" ht="15.75" customHeight="1">
      <c r="B868" s="15"/>
      <c r="C868" s="14"/>
      <c r="D868" s="14"/>
      <c r="E868" s="14"/>
      <c r="F868" s="14"/>
      <c r="G868" s="14"/>
      <c r="H868" s="15"/>
      <c r="I868" s="15"/>
      <c r="J868" s="15"/>
      <c r="K868" s="15"/>
      <c r="L868" s="15"/>
      <c r="M868" s="136"/>
      <c r="N868" s="15"/>
      <c r="O868" s="15"/>
      <c r="P868" s="15"/>
      <c r="Q868" s="15"/>
      <c r="R868" s="15"/>
      <c r="S868" s="137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37"/>
      <c r="AS868" s="137"/>
      <c r="AT868" s="137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4"/>
      <c r="CU868" s="14"/>
      <c r="CV868" s="14"/>
      <c r="CW868" s="14"/>
      <c r="CX868" s="14"/>
      <c r="CY868" s="14"/>
      <c r="CZ868" s="14"/>
      <c r="DA868" s="14"/>
      <c r="DB868" s="14"/>
      <c r="DC868" s="14"/>
      <c r="DD868" s="14"/>
      <c r="DE868" s="14"/>
      <c r="DF868" s="14"/>
    </row>
    <row r="869" spans="2:110" ht="15.75" customHeight="1">
      <c r="B869" s="15"/>
      <c r="C869" s="14"/>
      <c r="D869" s="14"/>
      <c r="E869" s="14"/>
      <c r="F869" s="14"/>
      <c r="G869" s="14"/>
      <c r="H869" s="15"/>
      <c r="I869" s="15"/>
      <c r="J869" s="15"/>
      <c r="K869" s="15"/>
      <c r="L869" s="15"/>
      <c r="M869" s="136"/>
      <c r="N869" s="15"/>
      <c r="O869" s="15"/>
      <c r="P869" s="15"/>
      <c r="Q869" s="15"/>
      <c r="R869" s="15"/>
      <c r="S869" s="137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37"/>
      <c r="AS869" s="137"/>
      <c r="AT869" s="137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4"/>
      <c r="CU869" s="14"/>
      <c r="CV869" s="14"/>
      <c r="CW869" s="14"/>
      <c r="CX869" s="14"/>
      <c r="CY869" s="14"/>
      <c r="CZ869" s="14"/>
      <c r="DA869" s="14"/>
      <c r="DB869" s="14"/>
      <c r="DC869" s="14"/>
      <c r="DD869" s="14"/>
      <c r="DE869" s="14"/>
      <c r="DF869" s="14"/>
    </row>
    <row r="870" spans="2:110" ht="15.75" customHeight="1">
      <c r="B870" s="15"/>
      <c r="C870" s="14"/>
      <c r="D870" s="14"/>
      <c r="E870" s="14"/>
      <c r="F870" s="14"/>
      <c r="G870" s="14"/>
      <c r="H870" s="15"/>
      <c r="I870" s="15"/>
      <c r="J870" s="15"/>
      <c r="K870" s="15"/>
      <c r="L870" s="15"/>
      <c r="M870" s="136"/>
      <c r="N870" s="15"/>
      <c r="O870" s="15"/>
      <c r="P870" s="15"/>
      <c r="Q870" s="15"/>
      <c r="R870" s="15"/>
      <c r="S870" s="137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37"/>
      <c r="AS870" s="137"/>
      <c r="AT870" s="137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4"/>
      <c r="CU870" s="14"/>
      <c r="CV870" s="14"/>
      <c r="CW870" s="14"/>
      <c r="CX870" s="14"/>
      <c r="CY870" s="14"/>
      <c r="CZ870" s="14"/>
      <c r="DA870" s="14"/>
      <c r="DB870" s="14"/>
      <c r="DC870" s="14"/>
      <c r="DD870" s="14"/>
      <c r="DE870" s="14"/>
      <c r="DF870" s="14"/>
    </row>
    <row r="871" spans="2:110" ht="15.75" customHeight="1">
      <c r="B871" s="15"/>
      <c r="C871" s="14"/>
      <c r="D871" s="14"/>
      <c r="E871" s="14"/>
      <c r="F871" s="14"/>
      <c r="G871" s="14"/>
      <c r="H871" s="15"/>
      <c r="I871" s="15"/>
      <c r="J871" s="15"/>
      <c r="K871" s="15"/>
      <c r="L871" s="15"/>
      <c r="M871" s="136"/>
      <c r="N871" s="15"/>
      <c r="O871" s="15"/>
      <c r="P871" s="15"/>
      <c r="Q871" s="15"/>
      <c r="R871" s="15"/>
      <c r="S871" s="137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37"/>
      <c r="AS871" s="137"/>
      <c r="AT871" s="137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4"/>
      <c r="CU871" s="14"/>
      <c r="CV871" s="14"/>
      <c r="CW871" s="14"/>
      <c r="CX871" s="14"/>
      <c r="CY871" s="14"/>
      <c r="CZ871" s="14"/>
      <c r="DA871" s="14"/>
      <c r="DB871" s="14"/>
      <c r="DC871" s="14"/>
      <c r="DD871" s="14"/>
      <c r="DE871" s="14"/>
      <c r="DF871" s="14"/>
    </row>
    <row r="872" spans="2:110" ht="15.75" customHeight="1">
      <c r="B872" s="15"/>
      <c r="C872" s="14"/>
      <c r="D872" s="14"/>
      <c r="E872" s="14"/>
      <c r="F872" s="14"/>
      <c r="G872" s="14"/>
      <c r="H872" s="15"/>
      <c r="I872" s="15"/>
      <c r="J872" s="15"/>
      <c r="K872" s="15"/>
      <c r="L872" s="15"/>
      <c r="M872" s="136"/>
      <c r="N872" s="15"/>
      <c r="O872" s="15"/>
      <c r="P872" s="15"/>
      <c r="Q872" s="15"/>
      <c r="R872" s="15"/>
      <c r="S872" s="137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37"/>
      <c r="AS872" s="137"/>
      <c r="AT872" s="137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4"/>
      <c r="CU872" s="14"/>
      <c r="CV872" s="14"/>
      <c r="CW872" s="14"/>
      <c r="CX872" s="14"/>
      <c r="CY872" s="14"/>
      <c r="CZ872" s="14"/>
      <c r="DA872" s="14"/>
      <c r="DB872" s="14"/>
      <c r="DC872" s="14"/>
      <c r="DD872" s="14"/>
      <c r="DE872" s="14"/>
      <c r="DF872" s="14"/>
    </row>
    <row r="873" spans="2:110" ht="15.75" customHeight="1">
      <c r="B873" s="15"/>
      <c r="C873" s="14"/>
      <c r="D873" s="14"/>
      <c r="E873" s="14"/>
      <c r="F873" s="14"/>
      <c r="G873" s="14"/>
      <c r="H873" s="15"/>
      <c r="I873" s="15"/>
      <c r="J873" s="15"/>
      <c r="K873" s="15"/>
      <c r="L873" s="15"/>
      <c r="M873" s="136"/>
      <c r="N873" s="15"/>
      <c r="O873" s="15"/>
      <c r="P873" s="15"/>
      <c r="Q873" s="15"/>
      <c r="R873" s="15"/>
      <c r="S873" s="137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37"/>
      <c r="AS873" s="137"/>
      <c r="AT873" s="137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4"/>
      <c r="CU873" s="14"/>
      <c r="CV873" s="14"/>
      <c r="CW873" s="14"/>
      <c r="CX873" s="14"/>
      <c r="CY873" s="14"/>
      <c r="CZ873" s="14"/>
      <c r="DA873" s="14"/>
      <c r="DB873" s="14"/>
      <c r="DC873" s="14"/>
      <c r="DD873" s="14"/>
      <c r="DE873" s="14"/>
      <c r="DF873" s="14"/>
    </row>
    <row r="874" spans="2:110" ht="15.75" customHeight="1">
      <c r="B874" s="15"/>
      <c r="C874" s="14"/>
      <c r="D874" s="14"/>
      <c r="E874" s="14"/>
      <c r="F874" s="14"/>
      <c r="G874" s="14"/>
      <c r="H874" s="15"/>
      <c r="I874" s="15"/>
      <c r="J874" s="15"/>
      <c r="K874" s="15"/>
      <c r="L874" s="15"/>
      <c r="M874" s="136"/>
      <c r="N874" s="15"/>
      <c r="O874" s="15"/>
      <c r="P874" s="15"/>
      <c r="Q874" s="15"/>
      <c r="R874" s="15"/>
      <c r="S874" s="137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37"/>
      <c r="AS874" s="137"/>
      <c r="AT874" s="137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4"/>
      <c r="CU874" s="14"/>
      <c r="CV874" s="14"/>
      <c r="CW874" s="14"/>
      <c r="CX874" s="14"/>
      <c r="CY874" s="14"/>
      <c r="CZ874" s="14"/>
      <c r="DA874" s="14"/>
      <c r="DB874" s="14"/>
      <c r="DC874" s="14"/>
      <c r="DD874" s="14"/>
      <c r="DE874" s="14"/>
      <c r="DF874" s="14"/>
    </row>
    <row r="875" spans="2:110" ht="15.75" customHeight="1">
      <c r="B875" s="15"/>
      <c r="C875" s="14"/>
      <c r="D875" s="14"/>
      <c r="E875" s="14"/>
      <c r="F875" s="14"/>
      <c r="G875" s="14"/>
      <c r="H875" s="15"/>
      <c r="I875" s="15"/>
      <c r="J875" s="15"/>
      <c r="K875" s="15"/>
      <c r="L875" s="15"/>
      <c r="M875" s="136"/>
      <c r="N875" s="15"/>
      <c r="O875" s="15"/>
      <c r="P875" s="15"/>
      <c r="Q875" s="15"/>
      <c r="R875" s="15"/>
      <c r="S875" s="137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37"/>
      <c r="AS875" s="137"/>
      <c r="AT875" s="137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4"/>
      <c r="CU875" s="14"/>
      <c r="CV875" s="14"/>
      <c r="CW875" s="14"/>
      <c r="CX875" s="14"/>
      <c r="CY875" s="14"/>
      <c r="CZ875" s="14"/>
      <c r="DA875" s="14"/>
      <c r="DB875" s="14"/>
      <c r="DC875" s="14"/>
      <c r="DD875" s="14"/>
      <c r="DE875" s="14"/>
      <c r="DF875" s="14"/>
    </row>
    <row r="876" spans="2:110" ht="15.75" customHeight="1">
      <c r="B876" s="15"/>
      <c r="C876" s="14"/>
      <c r="D876" s="14"/>
      <c r="E876" s="14"/>
      <c r="F876" s="14"/>
      <c r="G876" s="14"/>
      <c r="H876" s="15"/>
      <c r="I876" s="15"/>
      <c r="J876" s="15"/>
      <c r="K876" s="15"/>
      <c r="L876" s="15"/>
      <c r="M876" s="136"/>
      <c r="N876" s="15"/>
      <c r="O876" s="15"/>
      <c r="P876" s="15"/>
      <c r="Q876" s="15"/>
      <c r="R876" s="15"/>
      <c r="S876" s="137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37"/>
      <c r="AS876" s="137"/>
      <c r="AT876" s="137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4"/>
      <c r="CU876" s="14"/>
      <c r="CV876" s="14"/>
      <c r="CW876" s="14"/>
      <c r="CX876" s="14"/>
      <c r="CY876" s="14"/>
      <c r="CZ876" s="14"/>
      <c r="DA876" s="14"/>
      <c r="DB876" s="14"/>
      <c r="DC876" s="14"/>
      <c r="DD876" s="14"/>
      <c r="DE876" s="14"/>
      <c r="DF876" s="14"/>
    </row>
    <row r="877" spans="2:110" ht="15.75" customHeight="1">
      <c r="B877" s="15"/>
      <c r="C877" s="14"/>
      <c r="D877" s="14"/>
      <c r="E877" s="14"/>
      <c r="F877" s="14"/>
      <c r="G877" s="14"/>
      <c r="H877" s="15"/>
      <c r="I877" s="15"/>
      <c r="J877" s="15"/>
      <c r="K877" s="15"/>
      <c r="L877" s="15"/>
      <c r="M877" s="136"/>
      <c r="N877" s="15"/>
      <c r="O877" s="15"/>
      <c r="P877" s="15"/>
      <c r="Q877" s="15"/>
      <c r="R877" s="15"/>
      <c r="S877" s="137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37"/>
      <c r="AS877" s="137"/>
      <c r="AT877" s="137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4"/>
      <c r="CU877" s="14"/>
      <c r="CV877" s="14"/>
      <c r="CW877" s="14"/>
      <c r="CX877" s="14"/>
      <c r="CY877" s="14"/>
      <c r="CZ877" s="14"/>
      <c r="DA877" s="14"/>
      <c r="DB877" s="14"/>
      <c r="DC877" s="14"/>
      <c r="DD877" s="14"/>
      <c r="DE877" s="14"/>
      <c r="DF877" s="14"/>
    </row>
    <row r="878" spans="2:110" ht="15.75" customHeight="1">
      <c r="B878" s="15"/>
      <c r="C878" s="14"/>
      <c r="D878" s="14"/>
      <c r="E878" s="14"/>
      <c r="F878" s="14"/>
      <c r="G878" s="14"/>
      <c r="H878" s="15"/>
      <c r="I878" s="15"/>
      <c r="J878" s="15"/>
      <c r="K878" s="15"/>
      <c r="L878" s="15"/>
      <c r="M878" s="136"/>
      <c r="N878" s="15"/>
      <c r="O878" s="15"/>
      <c r="P878" s="15"/>
      <c r="Q878" s="15"/>
      <c r="R878" s="15"/>
      <c r="S878" s="137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37"/>
      <c r="AS878" s="137"/>
      <c r="AT878" s="137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4"/>
      <c r="CU878" s="14"/>
      <c r="CV878" s="14"/>
      <c r="CW878" s="14"/>
      <c r="CX878" s="14"/>
      <c r="CY878" s="14"/>
      <c r="CZ878" s="14"/>
      <c r="DA878" s="14"/>
      <c r="DB878" s="14"/>
      <c r="DC878" s="14"/>
      <c r="DD878" s="14"/>
      <c r="DE878" s="14"/>
      <c r="DF878" s="14"/>
    </row>
    <row r="879" spans="2:110" ht="15.75" customHeight="1">
      <c r="B879" s="15"/>
      <c r="C879" s="14"/>
      <c r="D879" s="14"/>
      <c r="E879" s="14"/>
      <c r="F879" s="14"/>
      <c r="G879" s="14"/>
      <c r="H879" s="15"/>
      <c r="I879" s="15"/>
      <c r="J879" s="15"/>
      <c r="K879" s="15"/>
      <c r="L879" s="15"/>
      <c r="M879" s="136"/>
      <c r="N879" s="15"/>
      <c r="O879" s="15"/>
      <c r="P879" s="15"/>
      <c r="Q879" s="15"/>
      <c r="R879" s="15"/>
      <c r="S879" s="137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37"/>
      <c r="AS879" s="137"/>
      <c r="AT879" s="137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4"/>
      <c r="CU879" s="14"/>
      <c r="CV879" s="14"/>
      <c r="CW879" s="14"/>
      <c r="CX879" s="14"/>
      <c r="CY879" s="14"/>
      <c r="CZ879" s="14"/>
      <c r="DA879" s="14"/>
      <c r="DB879" s="14"/>
      <c r="DC879" s="14"/>
      <c r="DD879" s="14"/>
      <c r="DE879" s="14"/>
      <c r="DF879" s="14"/>
    </row>
    <row r="880" spans="2:110" ht="15.75" customHeight="1">
      <c r="B880" s="15"/>
      <c r="C880" s="14"/>
      <c r="D880" s="14"/>
      <c r="E880" s="14"/>
      <c r="F880" s="14"/>
      <c r="G880" s="14"/>
      <c r="H880" s="15"/>
      <c r="I880" s="15"/>
      <c r="J880" s="15"/>
      <c r="K880" s="15"/>
      <c r="L880" s="15"/>
      <c r="M880" s="136"/>
      <c r="N880" s="15"/>
      <c r="O880" s="15"/>
      <c r="P880" s="15"/>
      <c r="Q880" s="15"/>
      <c r="R880" s="15"/>
      <c r="S880" s="137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37"/>
      <c r="AS880" s="137"/>
      <c r="AT880" s="137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4"/>
      <c r="CU880" s="14"/>
      <c r="CV880" s="14"/>
      <c r="CW880" s="14"/>
      <c r="CX880" s="14"/>
      <c r="CY880" s="14"/>
      <c r="CZ880" s="14"/>
      <c r="DA880" s="14"/>
      <c r="DB880" s="14"/>
      <c r="DC880" s="14"/>
      <c r="DD880" s="14"/>
      <c r="DE880" s="14"/>
      <c r="DF880" s="14"/>
    </row>
    <row r="881" spans="2:110" ht="15.75" customHeight="1">
      <c r="B881" s="15"/>
      <c r="C881" s="14"/>
      <c r="D881" s="14"/>
      <c r="E881" s="14"/>
      <c r="F881" s="14"/>
      <c r="G881" s="14"/>
      <c r="H881" s="15"/>
      <c r="I881" s="15"/>
      <c r="J881" s="15"/>
      <c r="K881" s="15"/>
      <c r="L881" s="15"/>
      <c r="M881" s="136"/>
      <c r="N881" s="15"/>
      <c r="O881" s="15"/>
      <c r="P881" s="15"/>
      <c r="Q881" s="15"/>
      <c r="R881" s="15"/>
      <c r="S881" s="137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37"/>
      <c r="AS881" s="137"/>
      <c r="AT881" s="137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4"/>
      <c r="CU881" s="14"/>
      <c r="CV881" s="14"/>
      <c r="CW881" s="14"/>
      <c r="CX881" s="14"/>
      <c r="CY881" s="14"/>
      <c r="CZ881" s="14"/>
      <c r="DA881" s="14"/>
      <c r="DB881" s="14"/>
      <c r="DC881" s="14"/>
      <c r="DD881" s="14"/>
      <c r="DE881" s="14"/>
      <c r="DF881" s="14"/>
    </row>
    <row r="882" spans="2:110" ht="15.75" customHeight="1">
      <c r="B882" s="15"/>
      <c r="C882" s="14"/>
      <c r="D882" s="14"/>
      <c r="E882" s="14"/>
      <c r="F882" s="14"/>
      <c r="G882" s="14"/>
      <c r="H882" s="15"/>
      <c r="I882" s="15"/>
      <c r="J882" s="15"/>
      <c r="K882" s="15"/>
      <c r="L882" s="15"/>
      <c r="M882" s="136"/>
      <c r="N882" s="15"/>
      <c r="O882" s="15"/>
      <c r="P882" s="15"/>
      <c r="Q882" s="15"/>
      <c r="R882" s="15"/>
      <c r="S882" s="137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37"/>
      <c r="AS882" s="137"/>
      <c r="AT882" s="137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4"/>
      <c r="CU882" s="14"/>
      <c r="CV882" s="14"/>
      <c r="CW882" s="14"/>
      <c r="CX882" s="14"/>
      <c r="CY882" s="14"/>
      <c r="CZ882" s="14"/>
      <c r="DA882" s="14"/>
      <c r="DB882" s="14"/>
      <c r="DC882" s="14"/>
      <c r="DD882" s="14"/>
      <c r="DE882" s="14"/>
      <c r="DF882" s="14"/>
    </row>
    <row r="883" spans="2:110" ht="15.75" customHeight="1">
      <c r="B883" s="15"/>
      <c r="C883" s="14"/>
      <c r="D883" s="14"/>
      <c r="E883" s="14"/>
      <c r="F883" s="14"/>
      <c r="G883" s="14"/>
      <c r="H883" s="15"/>
      <c r="I883" s="15"/>
      <c r="J883" s="15"/>
      <c r="K883" s="15"/>
      <c r="L883" s="15"/>
      <c r="M883" s="136"/>
      <c r="N883" s="15"/>
      <c r="O883" s="15"/>
      <c r="P883" s="15"/>
      <c r="Q883" s="15"/>
      <c r="R883" s="15"/>
      <c r="S883" s="137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37"/>
      <c r="AS883" s="137"/>
      <c r="AT883" s="137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4"/>
      <c r="CU883" s="14"/>
      <c r="CV883" s="14"/>
      <c r="CW883" s="14"/>
      <c r="CX883" s="14"/>
      <c r="CY883" s="14"/>
      <c r="CZ883" s="14"/>
      <c r="DA883" s="14"/>
      <c r="DB883" s="14"/>
      <c r="DC883" s="14"/>
      <c r="DD883" s="14"/>
      <c r="DE883" s="14"/>
      <c r="DF883" s="14"/>
    </row>
    <row r="884" spans="2:110" ht="15.75" customHeight="1">
      <c r="B884" s="15"/>
      <c r="C884" s="14"/>
      <c r="D884" s="14"/>
      <c r="E884" s="14"/>
      <c r="F884" s="14"/>
      <c r="G884" s="14"/>
      <c r="H884" s="15"/>
      <c r="I884" s="15"/>
      <c r="J884" s="15"/>
      <c r="K884" s="15"/>
      <c r="L884" s="15"/>
      <c r="M884" s="136"/>
      <c r="N884" s="15"/>
      <c r="O884" s="15"/>
      <c r="P884" s="15"/>
      <c r="Q884" s="15"/>
      <c r="R884" s="15"/>
      <c r="S884" s="137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37"/>
      <c r="AS884" s="137"/>
      <c r="AT884" s="137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4"/>
      <c r="CU884" s="14"/>
      <c r="CV884" s="14"/>
      <c r="CW884" s="14"/>
      <c r="CX884" s="14"/>
      <c r="CY884" s="14"/>
      <c r="CZ884" s="14"/>
      <c r="DA884" s="14"/>
      <c r="DB884" s="14"/>
      <c r="DC884" s="14"/>
      <c r="DD884" s="14"/>
      <c r="DE884" s="14"/>
      <c r="DF884" s="14"/>
    </row>
    <row r="885" spans="2:110" ht="15.75" customHeight="1">
      <c r="B885" s="15"/>
      <c r="C885" s="14"/>
      <c r="D885" s="14"/>
      <c r="E885" s="14"/>
      <c r="F885" s="14"/>
      <c r="G885" s="14"/>
      <c r="H885" s="15"/>
      <c r="I885" s="15"/>
      <c r="J885" s="15"/>
      <c r="K885" s="15"/>
      <c r="L885" s="15"/>
      <c r="M885" s="136"/>
      <c r="N885" s="15"/>
      <c r="O885" s="15"/>
      <c r="P885" s="15"/>
      <c r="Q885" s="15"/>
      <c r="R885" s="15"/>
      <c r="S885" s="137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37"/>
      <c r="AS885" s="137"/>
      <c r="AT885" s="137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4"/>
      <c r="CU885" s="14"/>
      <c r="CV885" s="14"/>
      <c r="CW885" s="14"/>
      <c r="CX885" s="14"/>
      <c r="CY885" s="14"/>
      <c r="CZ885" s="14"/>
      <c r="DA885" s="14"/>
      <c r="DB885" s="14"/>
      <c r="DC885" s="14"/>
      <c r="DD885" s="14"/>
      <c r="DE885" s="14"/>
      <c r="DF885" s="14"/>
    </row>
    <row r="886" spans="2:110" ht="15.75" customHeight="1">
      <c r="B886" s="15"/>
      <c r="C886" s="14"/>
      <c r="D886" s="14"/>
      <c r="E886" s="14"/>
      <c r="F886" s="14"/>
      <c r="G886" s="14"/>
      <c r="H886" s="15"/>
      <c r="I886" s="15"/>
      <c r="J886" s="15"/>
      <c r="K886" s="15"/>
      <c r="L886" s="15"/>
      <c r="M886" s="136"/>
      <c r="N886" s="15"/>
      <c r="O886" s="15"/>
      <c r="P886" s="15"/>
      <c r="Q886" s="15"/>
      <c r="R886" s="15"/>
      <c r="S886" s="137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37"/>
      <c r="AS886" s="137"/>
      <c r="AT886" s="137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4"/>
      <c r="CU886" s="14"/>
      <c r="CV886" s="14"/>
      <c r="CW886" s="14"/>
      <c r="CX886" s="14"/>
      <c r="CY886" s="14"/>
      <c r="CZ886" s="14"/>
      <c r="DA886" s="14"/>
      <c r="DB886" s="14"/>
      <c r="DC886" s="14"/>
      <c r="DD886" s="14"/>
      <c r="DE886" s="14"/>
      <c r="DF886" s="14"/>
    </row>
    <row r="887" spans="2:110" ht="15.75" customHeight="1">
      <c r="B887" s="15"/>
      <c r="C887" s="14"/>
      <c r="D887" s="14"/>
      <c r="E887" s="14"/>
      <c r="F887" s="14"/>
      <c r="G887" s="14"/>
      <c r="H887" s="15"/>
      <c r="I887" s="15"/>
      <c r="J887" s="15"/>
      <c r="K887" s="15"/>
      <c r="L887" s="15"/>
      <c r="M887" s="136"/>
      <c r="N887" s="15"/>
      <c r="O887" s="15"/>
      <c r="P887" s="15"/>
      <c r="Q887" s="15"/>
      <c r="R887" s="15"/>
      <c r="S887" s="137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37"/>
      <c r="AS887" s="137"/>
      <c r="AT887" s="137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4"/>
      <c r="CU887" s="14"/>
      <c r="CV887" s="14"/>
      <c r="CW887" s="14"/>
      <c r="CX887" s="14"/>
      <c r="CY887" s="14"/>
      <c r="CZ887" s="14"/>
      <c r="DA887" s="14"/>
      <c r="DB887" s="14"/>
      <c r="DC887" s="14"/>
      <c r="DD887" s="14"/>
      <c r="DE887" s="14"/>
      <c r="DF887" s="14"/>
    </row>
    <row r="888" spans="2:110" ht="15.75" customHeight="1">
      <c r="B888" s="15"/>
      <c r="C888" s="14"/>
      <c r="D888" s="14"/>
      <c r="E888" s="14"/>
      <c r="F888" s="14"/>
      <c r="G888" s="14"/>
      <c r="H888" s="15"/>
      <c r="I888" s="15"/>
      <c r="J888" s="15"/>
      <c r="K888" s="15"/>
      <c r="L888" s="15"/>
      <c r="M888" s="136"/>
      <c r="N888" s="15"/>
      <c r="O888" s="15"/>
      <c r="P888" s="15"/>
      <c r="Q888" s="15"/>
      <c r="R888" s="15"/>
      <c r="S888" s="137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37"/>
      <c r="AS888" s="137"/>
      <c r="AT888" s="137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4"/>
      <c r="CU888" s="14"/>
      <c r="CV888" s="14"/>
      <c r="CW888" s="14"/>
      <c r="CX888" s="14"/>
      <c r="CY888" s="14"/>
      <c r="CZ888" s="14"/>
      <c r="DA888" s="14"/>
      <c r="DB888" s="14"/>
      <c r="DC888" s="14"/>
      <c r="DD888" s="14"/>
      <c r="DE888" s="14"/>
      <c r="DF888" s="14"/>
    </row>
    <row r="889" spans="2:110" ht="15.75" customHeight="1">
      <c r="B889" s="15"/>
      <c r="C889" s="14"/>
      <c r="D889" s="14"/>
      <c r="E889" s="14"/>
      <c r="F889" s="14"/>
      <c r="G889" s="14"/>
      <c r="H889" s="15"/>
      <c r="I889" s="15"/>
      <c r="J889" s="15"/>
      <c r="K889" s="15"/>
      <c r="L889" s="15"/>
      <c r="M889" s="136"/>
      <c r="N889" s="15"/>
      <c r="O889" s="15"/>
      <c r="P889" s="15"/>
      <c r="Q889" s="15"/>
      <c r="R889" s="15"/>
      <c r="S889" s="137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37"/>
      <c r="AS889" s="137"/>
      <c r="AT889" s="137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4"/>
      <c r="CU889" s="14"/>
      <c r="CV889" s="14"/>
      <c r="CW889" s="14"/>
      <c r="CX889" s="14"/>
      <c r="CY889" s="14"/>
      <c r="CZ889" s="14"/>
      <c r="DA889" s="14"/>
      <c r="DB889" s="14"/>
      <c r="DC889" s="14"/>
      <c r="DD889" s="14"/>
      <c r="DE889" s="14"/>
      <c r="DF889" s="14"/>
    </row>
    <row r="890" spans="2:110" ht="15.75" customHeight="1">
      <c r="B890" s="15"/>
      <c r="C890" s="14"/>
      <c r="D890" s="14"/>
      <c r="E890" s="14"/>
      <c r="F890" s="14"/>
      <c r="G890" s="14"/>
      <c r="H890" s="15"/>
      <c r="I890" s="15"/>
      <c r="J890" s="15"/>
      <c r="K890" s="15"/>
      <c r="L890" s="15"/>
      <c r="M890" s="136"/>
      <c r="N890" s="15"/>
      <c r="O890" s="15"/>
      <c r="P890" s="15"/>
      <c r="Q890" s="15"/>
      <c r="R890" s="15"/>
      <c r="S890" s="137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37"/>
      <c r="AS890" s="137"/>
      <c r="AT890" s="137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4"/>
      <c r="CU890" s="14"/>
      <c r="CV890" s="14"/>
      <c r="CW890" s="14"/>
      <c r="CX890" s="14"/>
      <c r="CY890" s="14"/>
      <c r="CZ890" s="14"/>
      <c r="DA890" s="14"/>
      <c r="DB890" s="14"/>
      <c r="DC890" s="14"/>
      <c r="DD890" s="14"/>
      <c r="DE890" s="14"/>
      <c r="DF890" s="14"/>
    </row>
    <row r="891" spans="2:110" ht="15.75" customHeight="1">
      <c r="B891" s="15"/>
      <c r="C891" s="14"/>
      <c r="D891" s="14"/>
      <c r="E891" s="14"/>
      <c r="F891" s="14"/>
      <c r="G891" s="14"/>
      <c r="H891" s="15"/>
      <c r="I891" s="15"/>
      <c r="J891" s="15"/>
      <c r="K891" s="15"/>
      <c r="L891" s="15"/>
      <c r="M891" s="136"/>
      <c r="N891" s="15"/>
      <c r="O891" s="15"/>
      <c r="P891" s="15"/>
      <c r="Q891" s="15"/>
      <c r="R891" s="15"/>
      <c r="S891" s="137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37"/>
      <c r="AS891" s="137"/>
      <c r="AT891" s="137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4"/>
      <c r="CU891" s="14"/>
      <c r="CV891" s="14"/>
      <c r="CW891" s="14"/>
      <c r="CX891" s="14"/>
      <c r="CY891" s="14"/>
      <c r="CZ891" s="14"/>
      <c r="DA891" s="14"/>
      <c r="DB891" s="14"/>
      <c r="DC891" s="14"/>
      <c r="DD891" s="14"/>
      <c r="DE891" s="14"/>
      <c r="DF891" s="14"/>
    </row>
    <row r="892" spans="2:110" ht="15.75" customHeight="1">
      <c r="B892" s="15"/>
      <c r="C892" s="14"/>
      <c r="D892" s="14"/>
      <c r="E892" s="14"/>
      <c r="F892" s="14"/>
      <c r="G892" s="14"/>
      <c r="H892" s="15"/>
      <c r="I892" s="15"/>
      <c r="J892" s="15"/>
      <c r="K892" s="15"/>
      <c r="L892" s="15"/>
      <c r="M892" s="136"/>
      <c r="N892" s="15"/>
      <c r="O892" s="15"/>
      <c r="P892" s="15"/>
      <c r="Q892" s="15"/>
      <c r="R892" s="15"/>
      <c r="S892" s="137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37"/>
      <c r="AS892" s="137"/>
      <c r="AT892" s="137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4"/>
      <c r="CU892" s="14"/>
      <c r="CV892" s="14"/>
      <c r="CW892" s="14"/>
      <c r="CX892" s="14"/>
      <c r="CY892" s="14"/>
      <c r="CZ892" s="14"/>
      <c r="DA892" s="14"/>
      <c r="DB892" s="14"/>
      <c r="DC892" s="14"/>
      <c r="DD892" s="14"/>
      <c r="DE892" s="14"/>
      <c r="DF892" s="14"/>
    </row>
    <row r="893" spans="2:110" ht="15.75" customHeight="1">
      <c r="B893" s="15"/>
      <c r="C893" s="14"/>
      <c r="D893" s="14"/>
      <c r="E893" s="14"/>
      <c r="F893" s="14"/>
      <c r="G893" s="14"/>
      <c r="H893" s="15"/>
      <c r="I893" s="15"/>
      <c r="J893" s="15"/>
      <c r="K893" s="15"/>
      <c r="L893" s="15"/>
      <c r="M893" s="136"/>
      <c r="N893" s="15"/>
      <c r="O893" s="15"/>
      <c r="P893" s="15"/>
      <c r="Q893" s="15"/>
      <c r="R893" s="15"/>
      <c r="S893" s="137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37"/>
      <c r="AS893" s="137"/>
      <c r="AT893" s="137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4"/>
      <c r="CU893" s="14"/>
      <c r="CV893" s="14"/>
      <c r="CW893" s="14"/>
      <c r="CX893" s="14"/>
      <c r="CY893" s="14"/>
      <c r="CZ893" s="14"/>
      <c r="DA893" s="14"/>
      <c r="DB893" s="14"/>
      <c r="DC893" s="14"/>
      <c r="DD893" s="14"/>
      <c r="DE893" s="14"/>
      <c r="DF893" s="14"/>
    </row>
    <row r="894" spans="2:110" ht="15.75" customHeight="1">
      <c r="B894" s="15"/>
      <c r="C894" s="14"/>
      <c r="D894" s="14"/>
      <c r="E894" s="14"/>
      <c r="F894" s="14"/>
      <c r="G894" s="14"/>
      <c r="H894" s="15"/>
      <c r="I894" s="15"/>
      <c r="J894" s="15"/>
      <c r="K894" s="15"/>
      <c r="L894" s="15"/>
      <c r="M894" s="136"/>
      <c r="N894" s="15"/>
      <c r="O894" s="15"/>
      <c r="P894" s="15"/>
      <c r="Q894" s="15"/>
      <c r="R894" s="15"/>
      <c r="S894" s="137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37"/>
      <c r="AS894" s="137"/>
      <c r="AT894" s="137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4"/>
      <c r="CU894" s="14"/>
      <c r="CV894" s="14"/>
      <c r="CW894" s="14"/>
      <c r="CX894" s="14"/>
      <c r="CY894" s="14"/>
      <c r="CZ894" s="14"/>
      <c r="DA894" s="14"/>
      <c r="DB894" s="14"/>
      <c r="DC894" s="14"/>
      <c r="DD894" s="14"/>
      <c r="DE894" s="14"/>
      <c r="DF894" s="14"/>
    </row>
    <row r="895" spans="2:110" ht="15.75" customHeight="1">
      <c r="B895" s="15"/>
      <c r="C895" s="14"/>
      <c r="D895" s="14"/>
      <c r="E895" s="14"/>
      <c r="F895" s="14"/>
      <c r="G895" s="14"/>
      <c r="H895" s="15"/>
      <c r="I895" s="15"/>
      <c r="J895" s="15"/>
      <c r="K895" s="15"/>
      <c r="L895" s="15"/>
      <c r="M895" s="136"/>
      <c r="N895" s="15"/>
      <c r="O895" s="15"/>
      <c r="P895" s="15"/>
      <c r="Q895" s="15"/>
      <c r="R895" s="15"/>
      <c r="S895" s="137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37"/>
      <c r="AS895" s="137"/>
      <c r="AT895" s="137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4"/>
      <c r="CU895" s="14"/>
      <c r="CV895" s="14"/>
      <c r="CW895" s="14"/>
      <c r="CX895" s="14"/>
      <c r="CY895" s="14"/>
      <c r="CZ895" s="14"/>
      <c r="DA895" s="14"/>
      <c r="DB895" s="14"/>
      <c r="DC895" s="14"/>
      <c r="DD895" s="14"/>
      <c r="DE895" s="14"/>
      <c r="DF895" s="14"/>
    </row>
    <row r="896" spans="2:110" ht="15.75" customHeight="1">
      <c r="B896" s="15"/>
      <c r="C896" s="14"/>
      <c r="D896" s="14"/>
      <c r="E896" s="14"/>
      <c r="F896" s="14"/>
      <c r="G896" s="14"/>
      <c r="H896" s="15"/>
      <c r="I896" s="15"/>
      <c r="J896" s="15"/>
      <c r="K896" s="15"/>
      <c r="L896" s="15"/>
      <c r="M896" s="136"/>
      <c r="N896" s="15"/>
      <c r="O896" s="15"/>
      <c r="P896" s="15"/>
      <c r="Q896" s="15"/>
      <c r="R896" s="15"/>
      <c r="S896" s="137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37"/>
      <c r="AS896" s="137"/>
      <c r="AT896" s="137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4"/>
      <c r="CU896" s="14"/>
      <c r="CV896" s="14"/>
      <c r="CW896" s="14"/>
      <c r="CX896" s="14"/>
      <c r="CY896" s="14"/>
      <c r="CZ896" s="14"/>
      <c r="DA896" s="14"/>
      <c r="DB896" s="14"/>
      <c r="DC896" s="14"/>
      <c r="DD896" s="14"/>
      <c r="DE896" s="14"/>
      <c r="DF896" s="14"/>
    </row>
    <row r="897" spans="2:110" ht="15.75" customHeight="1">
      <c r="B897" s="15"/>
      <c r="C897" s="14"/>
      <c r="D897" s="14"/>
      <c r="E897" s="14"/>
      <c r="F897" s="14"/>
      <c r="G897" s="14"/>
      <c r="H897" s="15"/>
      <c r="I897" s="15"/>
      <c r="J897" s="15"/>
      <c r="K897" s="15"/>
      <c r="L897" s="15"/>
      <c r="M897" s="136"/>
      <c r="N897" s="15"/>
      <c r="O897" s="15"/>
      <c r="P897" s="15"/>
      <c r="Q897" s="15"/>
      <c r="R897" s="15"/>
      <c r="S897" s="137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37"/>
      <c r="AS897" s="137"/>
      <c r="AT897" s="137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4"/>
      <c r="CU897" s="14"/>
      <c r="CV897" s="14"/>
      <c r="CW897" s="14"/>
      <c r="CX897" s="14"/>
      <c r="CY897" s="14"/>
      <c r="CZ897" s="14"/>
      <c r="DA897" s="14"/>
      <c r="DB897" s="14"/>
      <c r="DC897" s="14"/>
      <c r="DD897" s="14"/>
      <c r="DE897" s="14"/>
      <c r="DF897" s="14"/>
    </row>
    <row r="898" spans="2:110" ht="15.75" customHeight="1">
      <c r="B898" s="15"/>
      <c r="C898" s="14"/>
      <c r="D898" s="14"/>
      <c r="E898" s="14"/>
      <c r="F898" s="14"/>
      <c r="G898" s="14"/>
      <c r="H898" s="15"/>
      <c r="I898" s="15"/>
      <c r="J898" s="15"/>
      <c r="K898" s="15"/>
      <c r="L898" s="15"/>
      <c r="M898" s="136"/>
      <c r="N898" s="15"/>
      <c r="O898" s="15"/>
      <c r="P898" s="15"/>
      <c r="Q898" s="15"/>
      <c r="R898" s="15"/>
      <c r="S898" s="137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37"/>
      <c r="AS898" s="137"/>
      <c r="AT898" s="137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4"/>
      <c r="CU898" s="14"/>
      <c r="CV898" s="14"/>
      <c r="CW898" s="14"/>
      <c r="CX898" s="14"/>
      <c r="CY898" s="14"/>
      <c r="CZ898" s="14"/>
      <c r="DA898" s="14"/>
      <c r="DB898" s="14"/>
      <c r="DC898" s="14"/>
      <c r="DD898" s="14"/>
      <c r="DE898" s="14"/>
      <c r="DF898" s="14"/>
    </row>
    <row r="899" spans="2:110" ht="15.75" customHeight="1">
      <c r="B899" s="15"/>
      <c r="C899" s="14"/>
      <c r="D899" s="14"/>
      <c r="E899" s="14"/>
      <c r="F899" s="14"/>
      <c r="G899" s="14"/>
      <c r="H899" s="15"/>
      <c r="I899" s="15"/>
      <c r="J899" s="15"/>
      <c r="K899" s="15"/>
      <c r="L899" s="15"/>
      <c r="M899" s="136"/>
      <c r="N899" s="15"/>
      <c r="O899" s="15"/>
      <c r="P899" s="15"/>
      <c r="Q899" s="15"/>
      <c r="R899" s="15"/>
      <c r="S899" s="137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37"/>
      <c r="AS899" s="137"/>
      <c r="AT899" s="137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4"/>
      <c r="CU899" s="14"/>
      <c r="CV899" s="14"/>
      <c r="CW899" s="14"/>
      <c r="CX899" s="14"/>
      <c r="CY899" s="14"/>
      <c r="CZ899" s="14"/>
      <c r="DA899" s="14"/>
      <c r="DB899" s="14"/>
      <c r="DC899" s="14"/>
      <c r="DD899" s="14"/>
      <c r="DE899" s="14"/>
      <c r="DF899" s="14"/>
    </row>
    <row r="900" spans="2:110" ht="15.75" customHeight="1">
      <c r="B900" s="15"/>
      <c r="C900" s="14"/>
      <c r="D900" s="14"/>
      <c r="E900" s="14"/>
      <c r="F900" s="14"/>
      <c r="G900" s="14"/>
      <c r="H900" s="15"/>
      <c r="I900" s="15"/>
      <c r="J900" s="15"/>
      <c r="K900" s="15"/>
      <c r="L900" s="15"/>
      <c r="M900" s="136"/>
      <c r="N900" s="15"/>
      <c r="O900" s="15"/>
      <c r="P900" s="15"/>
      <c r="Q900" s="15"/>
      <c r="R900" s="15"/>
      <c r="S900" s="137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37"/>
      <c r="AS900" s="137"/>
      <c r="AT900" s="137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4"/>
      <c r="CU900" s="14"/>
      <c r="CV900" s="14"/>
      <c r="CW900" s="14"/>
      <c r="CX900" s="14"/>
      <c r="CY900" s="14"/>
      <c r="CZ900" s="14"/>
      <c r="DA900" s="14"/>
      <c r="DB900" s="14"/>
      <c r="DC900" s="14"/>
      <c r="DD900" s="14"/>
      <c r="DE900" s="14"/>
      <c r="DF900" s="14"/>
    </row>
    <row r="901" spans="2:110" ht="15.75" customHeight="1">
      <c r="B901" s="15"/>
      <c r="C901" s="14"/>
      <c r="D901" s="14"/>
      <c r="E901" s="14"/>
      <c r="F901" s="14"/>
      <c r="G901" s="14"/>
      <c r="H901" s="15"/>
      <c r="I901" s="15"/>
      <c r="J901" s="15"/>
      <c r="K901" s="15"/>
      <c r="L901" s="15"/>
      <c r="M901" s="136"/>
      <c r="N901" s="15"/>
      <c r="O901" s="15"/>
      <c r="P901" s="15"/>
      <c r="Q901" s="15"/>
      <c r="R901" s="15"/>
      <c r="S901" s="137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37"/>
      <c r="AS901" s="137"/>
      <c r="AT901" s="137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4"/>
      <c r="CU901" s="14"/>
      <c r="CV901" s="14"/>
      <c r="CW901" s="14"/>
      <c r="CX901" s="14"/>
      <c r="CY901" s="14"/>
      <c r="CZ901" s="14"/>
      <c r="DA901" s="14"/>
      <c r="DB901" s="14"/>
      <c r="DC901" s="14"/>
      <c r="DD901" s="14"/>
      <c r="DE901" s="14"/>
      <c r="DF901" s="14"/>
    </row>
    <row r="902" spans="2:110" ht="15.75" customHeight="1">
      <c r="B902" s="15"/>
      <c r="C902" s="14"/>
      <c r="D902" s="14"/>
      <c r="E902" s="14"/>
      <c r="F902" s="14"/>
      <c r="G902" s="14"/>
      <c r="H902" s="15"/>
      <c r="I902" s="15"/>
      <c r="J902" s="15"/>
      <c r="K902" s="15"/>
      <c r="L902" s="15"/>
      <c r="M902" s="136"/>
      <c r="N902" s="15"/>
      <c r="O902" s="15"/>
      <c r="P902" s="15"/>
      <c r="Q902" s="15"/>
      <c r="R902" s="15"/>
      <c r="S902" s="137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37"/>
      <c r="AS902" s="137"/>
      <c r="AT902" s="137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4"/>
      <c r="CU902" s="14"/>
      <c r="CV902" s="14"/>
      <c r="CW902" s="14"/>
      <c r="CX902" s="14"/>
      <c r="CY902" s="14"/>
      <c r="CZ902" s="14"/>
      <c r="DA902" s="14"/>
      <c r="DB902" s="14"/>
      <c r="DC902" s="14"/>
      <c r="DD902" s="14"/>
      <c r="DE902" s="14"/>
      <c r="DF902" s="14"/>
    </row>
    <row r="903" spans="2:110" ht="15.75" customHeight="1">
      <c r="B903" s="15"/>
      <c r="C903" s="14"/>
      <c r="D903" s="14"/>
      <c r="E903" s="14"/>
      <c r="F903" s="14"/>
      <c r="G903" s="14"/>
      <c r="H903" s="15"/>
      <c r="I903" s="15"/>
      <c r="J903" s="15"/>
      <c r="K903" s="15"/>
      <c r="L903" s="15"/>
      <c r="M903" s="136"/>
      <c r="N903" s="15"/>
      <c r="O903" s="15"/>
      <c r="P903" s="15"/>
      <c r="Q903" s="15"/>
      <c r="R903" s="15"/>
      <c r="S903" s="137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37"/>
      <c r="AS903" s="137"/>
      <c r="AT903" s="137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4"/>
      <c r="CU903" s="14"/>
      <c r="CV903" s="14"/>
      <c r="CW903" s="14"/>
      <c r="CX903" s="14"/>
      <c r="CY903" s="14"/>
      <c r="CZ903" s="14"/>
      <c r="DA903" s="14"/>
      <c r="DB903" s="14"/>
      <c r="DC903" s="14"/>
      <c r="DD903" s="14"/>
      <c r="DE903" s="14"/>
      <c r="DF903" s="14"/>
    </row>
    <row r="904" spans="2:110" ht="15.75" customHeight="1">
      <c r="B904" s="15"/>
      <c r="C904" s="14"/>
      <c r="D904" s="14"/>
      <c r="E904" s="14"/>
      <c r="F904" s="14"/>
      <c r="G904" s="14"/>
      <c r="H904" s="15"/>
      <c r="I904" s="15"/>
      <c r="J904" s="15"/>
      <c r="K904" s="15"/>
      <c r="L904" s="15"/>
      <c r="M904" s="136"/>
      <c r="N904" s="15"/>
      <c r="O904" s="15"/>
      <c r="P904" s="15"/>
      <c r="Q904" s="15"/>
      <c r="R904" s="15"/>
      <c r="S904" s="137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37"/>
      <c r="AS904" s="137"/>
      <c r="AT904" s="137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4"/>
      <c r="CU904" s="14"/>
      <c r="CV904" s="14"/>
      <c r="CW904" s="14"/>
      <c r="CX904" s="14"/>
      <c r="CY904" s="14"/>
      <c r="CZ904" s="14"/>
      <c r="DA904" s="14"/>
      <c r="DB904" s="14"/>
      <c r="DC904" s="14"/>
      <c r="DD904" s="14"/>
      <c r="DE904" s="14"/>
      <c r="DF904" s="14"/>
    </row>
    <row r="905" spans="2:110" ht="15.75" customHeight="1">
      <c r="B905" s="15"/>
      <c r="C905" s="14"/>
      <c r="D905" s="14"/>
      <c r="E905" s="14"/>
      <c r="F905" s="14"/>
      <c r="G905" s="14"/>
      <c r="H905" s="15"/>
      <c r="I905" s="15"/>
      <c r="J905" s="15"/>
      <c r="K905" s="15"/>
      <c r="L905" s="15"/>
      <c r="M905" s="136"/>
      <c r="N905" s="15"/>
      <c r="O905" s="15"/>
      <c r="P905" s="15"/>
      <c r="Q905" s="15"/>
      <c r="R905" s="15"/>
      <c r="S905" s="137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37"/>
      <c r="AS905" s="137"/>
      <c r="AT905" s="137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4"/>
      <c r="CU905" s="14"/>
      <c r="CV905" s="14"/>
      <c r="CW905" s="14"/>
      <c r="CX905" s="14"/>
      <c r="CY905" s="14"/>
      <c r="CZ905" s="14"/>
      <c r="DA905" s="14"/>
      <c r="DB905" s="14"/>
      <c r="DC905" s="14"/>
      <c r="DD905" s="14"/>
      <c r="DE905" s="14"/>
      <c r="DF905" s="14"/>
    </row>
    <row r="906" spans="2:110" ht="15.75" customHeight="1">
      <c r="B906" s="15"/>
      <c r="C906" s="14"/>
      <c r="D906" s="14"/>
      <c r="E906" s="14"/>
      <c r="F906" s="14"/>
      <c r="G906" s="14"/>
      <c r="H906" s="15"/>
      <c r="I906" s="15"/>
      <c r="J906" s="15"/>
      <c r="K906" s="15"/>
      <c r="L906" s="15"/>
      <c r="M906" s="136"/>
      <c r="N906" s="15"/>
      <c r="O906" s="15"/>
      <c r="P906" s="15"/>
      <c r="Q906" s="15"/>
      <c r="R906" s="15"/>
      <c r="S906" s="137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37"/>
      <c r="AS906" s="137"/>
      <c r="AT906" s="137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4"/>
      <c r="CU906" s="14"/>
      <c r="CV906" s="14"/>
      <c r="CW906" s="14"/>
      <c r="CX906" s="14"/>
      <c r="CY906" s="14"/>
      <c r="CZ906" s="14"/>
      <c r="DA906" s="14"/>
      <c r="DB906" s="14"/>
      <c r="DC906" s="14"/>
      <c r="DD906" s="14"/>
      <c r="DE906" s="14"/>
      <c r="DF906" s="14"/>
    </row>
    <row r="907" spans="2:110" ht="15.75" customHeight="1">
      <c r="B907" s="15"/>
      <c r="C907" s="14"/>
      <c r="D907" s="14"/>
      <c r="E907" s="14"/>
      <c r="F907" s="14"/>
      <c r="G907" s="14"/>
      <c r="H907" s="15"/>
      <c r="I907" s="15"/>
      <c r="J907" s="15"/>
      <c r="K907" s="15"/>
      <c r="L907" s="15"/>
      <c r="M907" s="136"/>
      <c r="N907" s="15"/>
      <c r="O907" s="15"/>
      <c r="P907" s="15"/>
      <c r="Q907" s="15"/>
      <c r="R907" s="15"/>
      <c r="S907" s="137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37"/>
      <c r="AS907" s="137"/>
      <c r="AT907" s="137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4"/>
      <c r="CU907" s="14"/>
      <c r="CV907" s="14"/>
      <c r="CW907" s="14"/>
      <c r="CX907" s="14"/>
      <c r="CY907" s="14"/>
      <c r="CZ907" s="14"/>
      <c r="DA907" s="14"/>
      <c r="DB907" s="14"/>
      <c r="DC907" s="14"/>
      <c r="DD907" s="14"/>
      <c r="DE907" s="14"/>
      <c r="DF907" s="14"/>
    </row>
    <row r="908" spans="2:110" ht="15.75" customHeight="1">
      <c r="B908" s="15"/>
      <c r="C908" s="14"/>
      <c r="D908" s="14"/>
      <c r="E908" s="14"/>
      <c r="F908" s="14"/>
      <c r="G908" s="14"/>
      <c r="H908" s="15"/>
      <c r="I908" s="15"/>
      <c r="J908" s="15"/>
      <c r="K908" s="15"/>
      <c r="L908" s="15"/>
      <c r="M908" s="136"/>
      <c r="N908" s="15"/>
      <c r="O908" s="15"/>
      <c r="P908" s="15"/>
      <c r="Q908" s="15"/>
      <c r="R908" s="15"/>
      <c r="S908" s="137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37"/>
      <c r="AS908" s="137"/>
      <c r="AT908" s="137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4"/>
      <c r="CU908" s="14"/>
      <c r="CV908" s="14"/>
      <c r="CW908" s="14"/>
      <c r="CX908" s="14"/>
      <c r="CY908" s="14"/>
      <c r="CZ908" s="14"/>
      <c r="DA908" s="14"/>
      <c r="DB908" s="14"/>
      <c r="DC908" s="14"/>
      <c r="DD908" s="14"/>
      <c r="DE908" s="14"/>
      <c r="DF908" s="14"/>
    </row>
    <row r="909" spans="2:110" ht="15.75" customHeight="1">
      <c r="B909" s="15"/>
      <c r="C909" s="14"/>
      <c r="D909" s="14"/>
      <c r="E909" s="14"/>
      <c r="F909" s="14"/>
      <c r="G909" s="14"/>
      <c r="H909" s="15"/>
      <c r="I909" s="15"/>
      <c r="J909" s="15"/>
      <c r="K909" s="15"/>
      <c r="L909" s="15"/>
      <c r="M909" s="136"/>
      <c r="N909" s="15"/>
      <c r="O909" s="15"/>
      <c r="P909" s="15"/>
      <c r="Q909" s="15"/>
      <c r="R909" s="15"/>
      <c r="S909" s="137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37"/>
      <c r="AS909" s="137"/>
      <c r="AT909" s="137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4"/>
      <c r="CU909" s="14"/>
      <c r="CV909" s="14"/>
      <c r="CW909" s="14"/>
      <c r="CX909" s="14"/>
      <c r="CY909" s="14"/>
      <c r="CZ909" s="14"/>
      <c r="DA909" s="14"/>
      <c r="DB909" s="14"/>
      <c r="DC909" s="14"/>
      <c r="DD909" s="14"/>
      <c r="DE909" s="14"/>
      <c r="DF909" s="14"/>
    </row>
    <row r="910" spans="2:110" ht="15.75" customHeight="1">
      <c r="B910" s="15"/>
      <c r="C910" s="14"/>
      <c r="D910" s="14"/>
      <c r="E910" s="14"/>
      <c r="F910" s="14"/>
      <c r="G910" s="14"/>
      <c r="H910" s="15"/>
      <c r="I910" s="15"/>
      <c r="J910" s="15"/>
      <c r="K910" s="15"/>
      <c r="L910" s="15"/>
      <c r="M910" s="136"/>
      <c r="N910" s="15"/>
      <c r="O910" s="15"/>
      <c r="P910" s="15"/>
      <c r="Q910" s="15"/>
      <c r="R910" s="15"/>
      <c r="S910" s="137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37"/>
      <c r="AS910" s="137"/>
      <c r="AT910" s="137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4"/>
      <c r="CU910" s="14"/>
      <c r="CV910" s="14"/>
      <c r="CW910" s="14"/>
      <c r="CX910" s="14"/>
      <c r="CY910" s="14"/>
      <c r="CZ910" s="14"/>
      <c r="DA910" s="14"/>
      <c r="DB910" s="14"/>
      <c r="DC910" s="14"/>
      <c r="DD910" s="14"/>
      <c r="DE910" s="14"/>
      <c r="DF910" s="14"/>
    </row>
    <row r="911" spans="2:110" ht="15.75" customHeight="1">
      <c r="B911" s="15"/>
      <c r="C911" s="14"/>
      <c r="D911" s="14"/>
      <c r="E911" s="14"/>
      <c r="F911" s="14"/>
      <c r="G911" s="14"/>
      <c r="H911" s="15"/>
      <c r="I911" s="15"/>
      <c r="J911" s="15"/>
      <c r="K911" s="15"/>
      <c r="L911" s="15"/>
      <c r="M911" s="136"/>
      <c r="N911" s="15"/>
      <c r="O911" s="15"/>
      <c r="P911" s="15"/>
      <c r="Q911" s="15"/>
      <c r="R911" s="15"/>
      <c r="S911" s="137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37"/>
      <c r="AS911" s="137"/>
      <c r="AT911" s="137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4"/>
      <c r="CU911" s="14"/>
      <c r="CV911" s="14"/>
      <c r="CW911" s="14"/>
      <c r="CX911" s="14"/>
      <c r="CY911" s="14"/>
      <c r="CZ911" s="14"/>
      <c r="DA911" s="14"/>
      <c r="DB911" s="14"/>
      <c r="DC911" s="14"/>
      <c r="DD911" s="14"/>
      <c r="DE911" s="14"/>
      <c r="DF911" s="14"/>
    </row>
    <row r="912" spans="2:110" ht="15.75" customHeight="1">
      <c r="B912" s="15"/>
      <c r="C912" s="14"/>
      <c r="D912" s="14"/>
      <c r="E912" s="14"/>
      <c r="F912" s="14"/>
      <c r="G912" s="14"/>
      <c r="H912" s="15"/>
      <c r="I912" s="15"/>
      <c r="J912" s="15"/>
      <c r="K912" s="15"/>
      <c r="L912" s="15"/>
      <c r="M912" s="136"/>
      <c r="N912" s="15"/>
      <c r="O912" s="15"/>
      <c r="P912" s="15"/>
      <c r="Q912" s="15"/>
      <c r="R912" s="15"/>
      <c r="S912" s="137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37"/>
      <c r="AS912" s="137"/>
      <c r="AT912" s="137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4"/>
      <c r="CU912" s="14"/>
      <c r="CV912" s="14"/>
      <c r="CW912" s="14"/>
      <c r="CX912" s="14"/>
      <c r="CY912" s="14"/>
      <c r="CZ912" s="14"/>
      <c r="DA912" s="14"/>
      <c r="DB912" s="14"/>
      <c r="DC912" s="14"/>
      <c r="DD912" s="14"/>
      <c r="DE912" s="14"/>
      <c r="DF912" s="14"/>
    </row>
    <row r="913" spans="2:110" ht="15.75" customHeight="1">
      <c r="B913" s="15"/>
      <c r="C913" s="14"/>
      <c r="D913" s="14"/>
      <c r="E913" s="14"/>
      <c r="F913" s="14"/>
      <c r="G913" s="14"/>
      <c r="H913" s="15"/>
      <c r="I913" s="15"/>
      <c r="J913" s="15"/>
      <c r="K913" s="15"/>
      <c r="L913" s="15"/>
      <c r="M913" s="136"/>
      <c r="N913" s="15"/>
      <c r="O913" s="15"/>
      <c r="P913" s="15"/>
      <c r="Q913" s="15"/>
      <c r="R913" s="15"/>
      <c r="S913" s="137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37"/>
      <c r="AS913" s="137"/>
      <c r="AT913" s="137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4"/>
      <c r="CU913" s="14"/>
      <c r="CV913" s="14"/>
      <c r="CW913" s="14"/>
      <c r="CX913" s="14"/>
      <c r="CY913" s="14"/>
      <c r="CZ913" s="14"/>
      <c r="DA913" s="14"/>
      <c r="DB913" s="14"/>
      <c r="DC913" s="14"/>
      <c r="DD913" s="14"/>
      <c r="DE913" s="14"/>
      <c r="DF913" s="14"/>
    </row>
    <row r="914" spans="2:110" ht="15.75" customHeight="1">
      <c r="B914" s="15"/>
      <c r="C914" s="14"/>
      <c r="D914" s="14"/>
      <c r="E914" s="14"/>
      <c r="F914" s="14"/>
      <c r="G914" s="14"/>
      <c r="H914" s="15"/>
      <c r="I914" s="15"/>
      <c r="J914" s="15"/>
      <c r="K914" s="15"/>
      <c r="L914" s="15"/>
      <c r="M914" s="136"/>
      <c r="N914" s="15"/>
      <c r="O914" s="15"/>
      <c r="P914" s="15"/>
      <c r="Q914" s="15"/>
      <c r="R914" s="15"/>
      <c r="S914" s="137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37"/>
      <c r="AS914" s="137"/>
      <c r="AT914" s="137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4"/>
      <c r="CU914" s="14"/>
      <c r="CV914" s="14"/>
      <c r="CW914" s="14"/>
      <c r="CX914" s="14"/>
      <c r="CY914" s="14"/>
      <c r="CZ914" s="14"/>
      <c r="DA914" s="14"/>
      <c r="DB914" s="14"/>
      <c r="DC914" s="14"/>
      <c r="DD914" s="14"/>
      <c r="DE914" s="14"/>
      <c r="DF914" s="14"/>
    </row>
    <row r="915" spans="2:110" ht="15.75" customHeight="1">
      <c r="B915" s="15"/>
      <c r="C915" s="14"/>
      <c r="D915" s="14"/>
      <c r="E915" s="14"/>
      <c r="F915" s="14"/>
      <c r="G915" s="14"/>
      <c r="H915" s="15"/>
      <c r="I915" s="15"/>
      <c r="J915" s="15"/>
      <c r="K915" s="15"/>
      <c r="L915" s="15"/>
      <c r="M915" s="136"/>
      <c r="N915" s="15"/>
      <c r="O915" s="15"/>
      <c r="P915" s="15"/>
      <c r="Q915" s="15"/>
      <c r="R915" s="15"/>
      <c r="S915" s="137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37"/>
      <c r="AS915" s="137"/>
      <c r="AT915" s="137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4"/>
      <c r="CU915" s="14"/>
      <c r="CV915" s="14"/>
      <c r="CW915" s="14"/>
      <c r="CX915" s="14"/>
      <c r="CY915" s="14"/>
      <c r="CZ915" s="14"/>
      <c r="DA915" s="14"/>
      <c r="DB915" s="14"/>
      <c r="DC915" s="14"/>
      <c r="DD915" s="14"/>
      <c r="DE915" s="14"/>
      <c r="DF915" s="14"/>
    </row>
    <row r="916" spans="2:110" ht="15.75" customHeight="1">
      <c r="B916" s="15"/>
      <c r="C916" s="14"/>
      <c r="D916" s="14"/>
      <c r="E916" s="14"/>
      <c r="F916" s="14"/>
      <c r="G916" s="14"/>
      <c r="H916" s="15"/>
      <c r="I916" s="15"/>
      <c r="J916" s="15"/>
      <c r="K916" s="15"/>
      <c r="L916" s="15"/>
      <c r="M916" s="136"/>
      <c r="N916" s="15"/>
      <c r="O916" s="15"/>
      <c r="P916" s="15"/>
      <c r="Q916" s="15"/>
      <c r="R916" s="15"/>
      <c r="S916" s="137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37"/>
      <c r="AS916" s="137"/>
      <c r="AT916" s="137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4"/>
      <c r="CU916" s="14"/>
      <c r="CV916" s="14"/>
      <c r="CW916" s="14"/>
      <c r="CX916" s="14"/>
      <c r="CY916" s="14"/>
      <c r="CZ916" s="14"/>
      <c r="DA916" s="14"/>
      <c r="DB916" s="14"/>
      <c r="DC916" s="14"/>
      <c r="DD916" s="14"/>
      <c r="DE916" s="14"/>
      <c r="DF916" s="14"/>
    </row>
    <row r="917" spans="2:110" ht="15.75" customHeight="1">
      <c r="B917" s="15"/>
      <c r="C917" s="14"/>
      <c r="D917" s="14"/>
      <c r="E917" s="14"/>
      <c r="F917" s="14"/>
      <c r="G917" s="14"/>
      <c r="H917" s="15"/>
      <c r="I917" s="15"/>
      <c r="J917" s="15"/>
      <c r="K917" s="15"/>
      <c r="L917" s="15"/>
      <c r="M917" s="136"/>
      <c r="N917" s="15"/>
      <c r="O917" s="15"/>
      <c r="P917" s="15"/>
      <c r="Q917" s="15"/>
      <c r="R917" s="15"/>
      <c r="S917" s="137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37"/>
      <c r="AS917" s="137"/>
      <c r="AT917" s="137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4"/>
      <c r="CU917" s="14"/>
      <c r="CV917" s="14"/>
      <c r="CW917" s="14"/>
      <c r="CX917" s="14"/>
      <c r="CY917" s="14"/>
      <c r="CZ917" s="14"/>
      <c r="DA917" s="14"/>
      <c r="DB917" s="14"/>
      <c r="DC917" s="14"/>
      <c r="DD917" s="14"/>
      <c r="DE917" s="14"/>
      <c r="DF917" s="14"/>
    </row>
    <row r="918" spans="2:110" ht="15.75" customHeight="1">
      <c r="B918" s="15"/>
      <c r="C918" s="14"/>
      <c r="D918" s="14"/>
      <c r="E918" s="14"/>
      <c r="F918" s="14"/>
      <c r="G918" s="14"/>
      <c r="H918" s="15"/>
      <c r="I918" s="15"/>
      <c r="J918" s="15"/>
      <c r="K918" s="15"/>
      <c r="L918" s="15"/>
      <c r="M918" s="136"/>
      <c r="N918" s="15"/>
      <c r="O918" s="15"/>
      <c r="P918" s="15"/>
      <c r="Q918" s="15"/>
      <c r="R918" s="15"/>
      <c r="S918" s="137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37"/>
      <c r="AS918" s="137"/>
      <c r="AT918" s="137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4"/>
      <c r="CU918" s="14"/>
      <c r="CV918" s="14"/>
      <c r="CW918" s="14"/>
      <c r="CX918" s="14"/>
      <c r="CY918" s="14"/>
      <c r="CZ918" s="14"/>
      <c r="DA918" s="14"/>
      <c r="DB918" s="14"/>
      <c r="DC918" s="14"/>
      <c r="DD918" s="14"/>
      <c r="DE918" s="14"/>
      <c r="DF918" s="14"/>
    </row>
    <row r="919" spans="2:110" ht="15.75" customHeight="1">
      <c r="B919" s="15"/>
      <c r="C919" s="14"/>
      <c r="D919" s="14"/>
      <c r="E919" s="14"/>
      <c r="F919" s="14"/>
      <c r="G919" s="14"/>
      <c r="H919" s="15"/>
      <c r="I919" s="15"/>
      <c r="J919" s="15"/>
      <c r="K919" s="15"/>
      <c r="L919" s="15"/>
      <c r="M919" s="136"/>
      <c r="N919" s="15"/>
      <c r="O919" s="15"/>
      <c r="P919" s="15"/>
      <c r="Q919" s="15"/>
      <c r="R919" s="15"/>
      <c r="S919" s="137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37"/>
      <c r="AS919" s="137"/>
      <c r="AT919" s="137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4"/>
      <c r="CU919" s="14"/>
      <c r="CV919" s="14"/>
      <c r="CW919" s="14"/>
      <c r="CX919" s="14"/>
      <c r="CY919" s="14"/>
      <c r="CZ919" s="14"/>
      <c r="DA919" s="14"/>
      <c r="DB919" s="14"/>
      <c r="DC919" s="14"/>
      <c r="DD919" s="14"/>
      <c r="DE919" s="14"/>
      <c r="DF919" s="14"/>
    </row>
    <row r="920" spans="2:110" ht="15.75" customHeight="1">
      <c r="B920" s="15"/>
      <c r="C920" s="14"/>
      <c r="D920" s="14"/>
      <c r="E920" s="14"/>
      <c r="F920" s="14"/>
      <c r="G920" s="14"/>
      <c r="H920" s="15"/>
      <c r="I920" s="15"/>
      <c r="J920" s="15"/>
      <c r="K920" s="15"/>
      <c r="L920" s="15"/>
      <c r="M920" s="136"/>
      <c r="N920" s="15"/>
      <c r="O920" s="15"/>
      <c r="P920" s="15"/>
      <c r="Q920" s="15"/>
      <c r="R920" s="15"/>
      <c r="S920" s="137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37"/>
      <c r="AS920" s="137"/>
      <c r="AT920" s="137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4"/>
      <c r="CU920" s="14"/>
      <c r="CV920" s="14"/>
      <c r="CW920" s="14"/>
      <c r="CX920" s="14"/>
      <c r="CY920" s="14"/>
      <c r="CZ920" s="14"/>
      <c r="DA920" s="14"/>
      <c r="DB920" s="14"/>
      <c r="DC920" s="14"/>
      <c r="DD920" s="14"/>
      <c r="DE920" s="14"/>
      <c r="DF920" s="14"/>
    </row>
    <row r="921" spans="2:110" ht="15.75" customHeight="1">
      <c r="B921" s="15"/>
      <c r="C921" s="14"/>
      <c r="D921" s="14"/>
      <c r="E921" s="14"/>
      <c r="F921" s="14"/>
      <c r="G921" s="14"/>
      <c r="H921" s="15"/>
      <c r="I921" s="15"/>
      <c r="J921" s="15"/>
      <c r="K921" s="15"/>
      <c r="L921" s="15"/>
      <c r="M921" s="136"/>
      <c r="N921" s="15"/>
      <c r="O921" s="15"/>
      <c r="P921" s="15"/>
      <c r="Q921" s="15"/>
      <c r="R921" s="15"/>
      <c r="S921" s="137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37"/>
      <c r="AS921" s="137"/>
      <c r="AT921" s="137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4"/>
      <c r="CU921" s="14"/>
      <c r="CV921" s="14"/>
      <c r="CW921" s="14"/>
      <c r="CX921" s="14"/>
      <c r="CY921" s="14"/>
      <c r="CZ921" s="14"/>
      <c r="DA921" s="14"/>
      <c r="DB921" s="14"/>
      <c r="DC921" s="14"/>
      <c r="DD921" s="14"/>
      <c r="DE921" s="14"/>
      <c r="DF921" s="14"/>
    </row>
    <row r="922" spans="2:110" ht="15.75" customHeight="1">
      <c r="B922" s="15"/>
      <c r="C922" s="14"/>
      <c r="D922" s="14"/>
      <c r="E922" s="14"/>
      <c r="F922" s="14"/>
      <c r="G922" s="14"/>
      <c r="H922" s="15"/>
      <c r="I922" s="15"/>
      <c r="J922" s="15"/>
      <c r="K922" s="15"/>
      <c r="L922" s="15"/>
      <c r="M922" s="136"/>
      <c r="N922" s="15"/>
      <c r="O922" s="15"/>
      <c r="P922" s="15"/>
      <c r="Q922" s="15"/>
      <c r="R922" s="15"/>
      <c r="S922" s="137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37"/>
      <c r="AS922" s="137"/>
      <c r="AT922" s="137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4"/>
      <c r="CU922" s="14"/>
      <c r="CV922" s="14"/>
      <c r="CW922" s="14"/>
      <c r="CX922" s="14"/>
      <c r="CY922" s="14"/>
      <c r="CZ922" s="14"/>
      <c r="DA922" s="14"/>
      <c r="DB922" s="14"/>
      <c r="DC922" s="14"/>
      <c r="DD922" s="14"/>
      <c r="DE922" s="14"/>
      <c r="DF922" s="14"/>
    </row>
    <row r="923" spans="2:110" ht="15.75" customHeight="1">
      <c r="B923" s="15"/>
      <c r="C923" s="14"/>
      <c r="D923" s="14"/>
      <c r="E923" s="14"/>
      <c r="F923" s="14"/>
      <c r="G923" s="14"/>
      <c r="H923" s="15"/>
      <c r="I923" s="15"/>
      <c r="J923" s="15"/>
      <c r="K923" s="15"/>
      <c r="L923" s="15"/>
      <c r="M923" s="136"/>
      <c r="N923" s="15"/>
      <c r="O923" s="15"/>
      <c r="P923" s="15"/>
      <c r="Q923" s="15"/>
      <c r="R923" s="15"/>
      <c r="S923" s="137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37"/>
      <c r="AS923" s="137"/>
      <c r="AT923" s="137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4"/>
      <c r="CU923" s="14"/>
      <c r="CV923" s="14"/>
      <c r="CW923" s="14"/>
      <c r="CX923" s="14"/>
      <c r="CY923" s="14"/>
      <c r="CZ923" s="14"/>
      <c r="DA923" s="14"/>
      <c r="DB923" s="14"/>
      <c r="DC923" s="14"/>
      <c r="DD923" s="14"/>
      <c r="DE923" s="14"/>
      <c r="DF923" s="14"/>
    </row>
    <row r="924" spans="2:110" ht="15.75" customHeight="1">
      <c r="B924" s="15"/>
      <c r="C924" s="14"/>
      <c r="D924" s="14"/>
      <c r="E924" s="14"/>
      <c r="F924" s="14"/>
      <c r="G924" s="14"/>
      <c r="H924" s="15"/>
      <c r="I924" s="15"/>
      <c r="J924" s="15"/>
      <c r="K924" s="15"/>
      <c r="L924" s="15"/>
      <c r="M924" s="136"/>
      <c r="N924" s="15"/>
      <c r="O924" s="15"/>
      <c r="P924" s="15"/>
      <c r="Q924" s="15"/>
      <c r="R924" s="15"/>
      <c r="S924" s="137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37"/>
      <c r="AS924" s="137"/>
      <c r="AT924" s="137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4"/>
      <c r="CU924" s="14"/>
      <c r="CV924" s="14"/>
      <c r="CW924" s="14"/>
      <c r="CX924" s="14"/>
      <c r="CY924" s="14"/>
      <c r="CZ924" s="14"/>
      <c r="DA924" s="14"/>
      <c r="DB924" s="14"/>
      <c r="DC924" s="14"/>
      <c r="DD924" s="14"/>
      <c r="DE924" s="14"/>
      <c r="DF924" s="14"/>
    </row>
    <row r="925" spans="2:110" ht="15.75" customHeight="1">
      <c r="B925" s="15"/>
      <c r="C925" s="14"/>
      <c r="D925" s="14"/>
      <c r="E925" s="14"/>
      <c r="F925" s="14"/>
      <c r="G925" s="14"/>
      <c r="H925" s="15"/>
      <c r="I925" s="15"/>
      <c r="J925" s="15"/>
      <c r="K925" s="15"/>
      <c r="L925" s="15"/>
      <c r="M925" s="136"/>
      <c r="N925" s="15"/>
      <c r="O925" s="15"/>
      <c r="P925" s="15"/>
      <c r="Q925" s="15"/>
      <c r="R925" s="15"/>
      <c r="S925" s="137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37"/>
      <c r="AS925" s="137"/>
      <c r="AT925" s="137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4"/>
      <c r="CU925" s="14"/>
      <c r="CV925" s="14"/>
      <c r="CW925" s="14"/>
      <c r="CX925" s="14"/>
      <c r="CY925" s="14"/>
      <c r="CZ925" s="14"/>
      <c r="DA925" s="14"/>
      <c r="DB925" s="14"/>
      <c r="DC925" s="14"/>
      <c r="DD925" s="14"/>
      <c r="DE925" s="14"/>
      <c r="DF925" s="14"/>
    </row>
    <row r="926" spans="2:110" ht="15.75" customHeight="1">
      <c r="B926" s="15"/>
      <c r="C926" s="14"/>
      <c r="D926" s="14"/>
      <c r="E926" s="14"/>
      <c r="F926" s="14"/>
      <c r="G926" s="14"/>
      <c r="H926" s="15"/>
      <c r="I926" s="15"/>
      <c r="J926" s="15"/>
      <c r="K926" s="15"/>
      <c r="L926" s="15"/>
      <c r="M926" s="136"/>
      <c r="N926" s="15"/>
      <c r="O926" s="15"/>
      <c r="P926" s="15"/>
      <c r="Q926" s="15"/>
      <c r="R926" s="15"/>
      <c r="S926" s="137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37"/>
      <c r="AS926" s="137"/>
      <c r="AT926" s="137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4"/>
      <c r="CU926" s="14"/>
      <c r="CV926" s="14"/>
      <c r="CW926" s="14"/>
      <c r="CX926" s="14"/>
      <c r="CY926" s="14"/>
      <c r="CZ926" s="14"/>
      <c r="DA926" s="14"/>
      <c r="DB926" s="14"/>
      <c r="DC926" s="14"/>
      <c r="DD926" s="14"/>
      <c r="DE926" s="14"/>
      <c r="DF926" s="14"/>
    </row>
    <row r="927" spans="2:110" ht="15.75" customHeight="1">
      <c r="B927" s="15"/>
      <c r="C927" s="14"/>
      <c r="D927" s="14"/>
      <c r="E927" s="14"/>
      <c r="F927" s="14"/>
      <c r="G927" s="14"/>
      <c r="H927" s="15"/>
      <c r="I927" s="15"/>
      <c r="J927" s="15"/>
      <c r="K927" s="15"/>
      <c r="L927" s="15"/>
      <c r="M927" s="136"/>
      <c r="N927" s="15"/>
      <c r="O927" s="15"/>
      <c r="P927" s="15"/>
      <c r="Q927" s="15"/>
      <c r="R927" s="15"/>
      <c r="S927" s="137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37"/>
      <c r="AS927" s="137"/>
      <c r="AT927" s="137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4"/>
      <c r="CU927" s="14"/>
      <c r="CV927" s="14"/>
      <c r="CW927" s="14"/>
      <c r="CX927" s="14"/>
      <c r="CY927" s="14"/>
      <c r="CZ927" s="14"/>
      <c r="DA927" s="14"/>
      <c r="DB927" s="14"/>
      <c r="DC927" s="14"/>
      <c r="DD927" s="14"/>
      <c r="DE927" s="14"/>
      <c r="DF927" s="14"/>
    </row>
    <row r="928" spans="2:110" ht="15.75" customHeight="1">
      <c r="B928" s="15"/>
      <c r="C928" s="14"/>
      <c r="D928" s="14"/>
      <c r="E928" s="14"/>
      <c r="F928" s="14"/>
      <c r="G928" s="14"/>
      <c r="H928" s="15"/>
      <c r="I928" s="15"/>
      <c r="J928" s="15"/>
      <c r="K928" s="15"/>
      <c r="L928" s="15"/>
      <c r="M928" s="136"/>
      <c r="N928" s="15"/>
      <c r="O928" s="15"/>
      <c r="P928" s="15"/>
      <c r="Q928" s="15"/>
      <c r="R928" s="15"/>
      <c r="S928" s="137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37"/>
      <c r="AS928" s="137"/>
      <c r="AT928" s="137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4"/>
      <c r="CU928" s="14"/>
      <c r="CV928" s="14"/>
      <c r="CW928" s="14"/>
      <c r="CX928" s="14"/>
      <c r="CY928" s="14"/>
      <c r="CZ928" s="14"/>
      <c r="DA928" s="14"/>
      <c r="DB928" s="14"/>
      <c r="DC928" s="14"/>
      <c r="DD928" s="14"/>
      <c r="DE928" s="14"/>
      <c r="DF928" s="14"/>
    </row>
    <row r="929" spans="2:110" ht="15.75" customHeight="1">
      <c r="B929" s="15"/>
      <c r="C929" s="14"/>
      <c r="D929" s="14"/>
      <c r="E929" s="14"/>
      <c r="F929" s="14"/>
      <c r="G929" s="14"/>
      <c r="H929" s="15"/>
      <c r="I929" s="15"/>
      <c r="J929" s="15"/>
      <c r="K929" s="15"/>
      <c r="L929" s="15"/>
      <c r="M929" s="136"/>
      <c r="N929" s="15"/>
      <c r="O929" s="15"/>
      <c r="P929" s="15"/>
      <c r="Q929" s="15"/>
      <c r="R929" s="15"/>
      <c r="S929" s="137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37"/>
      <c r="AS929" s="137"/>
      <c r="AT929" s="137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4"/>
      <c r="CU929" s="14"/>
      <c r="CV929" s="14"/>
      <c r="CW929" s="14"/>
      <c r="CX929" s="14"/>
      <c r="CY929" s="14"/>
      <c r="CZ929" s="14"/>
      <c r="DA929" s="14"/>
      <c r="DB929" s="14"/>
      <c r="DC929" s="14"/>
      <c r="DD929" s="14"/>
      <c r="DE929" s="14"/>
      <c r="DF929" s="14"/>
    </row>
    <row r="930" spans="2:110" ht="15.75" customHeight="1">
      <c r="B930" s="15"/>
      <c r="C930" s="14"/>
      <c r="D930" s="14"/>
      <c r="E930" s="14"/>
      <c r="F930" s="14"/>
      <c r="G930" s="14"/>
      <c r="H930" s="15"/>
      <c r="I930" s="15"/>
      <c r="J930" s="15"/>
      <c r="K930" s="15"/>
      <c r="L930" s="15"/>
      <c r="M930" s="136"/>
      <c r="N930" s="15"/>
      <c r="O930" s="15"/>
      <c r="P930" s="15"/>
      <c r="Q930" s="15"/>
      <c r="R930" s="15"/>
      <c r="S930" s="137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37"/>
      <c r="AS930" s="137"/>
      <c r="AT930" s="137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4"/>
      <c r="CU930" s="14"/>
      <c r="CV930" s="14"/>
      <c r="CW930" s="14"/>
      <c r="CX930" s="14"/>
      <c r="CY930" s="14"/>
      <c r="CZ930" s="14"/>
      <c r="DA930" s="14"/>
      <c r="DB930" s="14"/>
      <c r="DC930" s="14"/>
      <c r="DD930" s="14"/>
      <c r="DE930" s="14"/>
      <c r="DF930" s="14"/>
    </row>
    <row r="931" spans="2:110" ht="15.75" customHeight="1">
      <c r="B931" s="15"/>
      <c r="C931" s="14"/>
      <c r="D931" s="14"/>
      <c r="E931" s="14"/>
      <c r="F931" s="14"/>
      <c r="G931" s="14"/>
      <c r="H931" s="15"/>
      <c r="I931" s="15"/>
      <c r="J931" s="15"/>
      <c r="K931" s="15"/>
      <c r="L931" s="15"/>
      <c r="M931" s="136"/>
      <c r="N931" s="15"/>
      <c r="O931" s="15"/>
      <c r="P931" s="15"/>
      <c r="Q931" s="15"/>
      <c r="R931" s="15"/>
      <c r="S931" s="137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37"/>
      <c r="AS931" s="137"/>
      <c r="AT931" s="137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4"/>
      <c r="CU931" s="14"/>
      <c r="CV931" s="14"/>
      <c r="CW931" s="14"/>
      <c r="CX931" s="14"/>
      <c r="CY931" s="14"/>
      <c r="CZ931" s="14"/>
      <c r="DA931" s="14"/>
      <c r="DB931" s="14"/>
      <c r="DC931" s="14"/>
      <c r="DD931" s="14"/>
      <c r="DE931" s="14"/>
      <c r="DF931" s="14"/>
    </row>
    <row r="932" spans="2:110" ht="15.75" customHeight="1">
      <c r="B932" s="15"/>
      <c r="C932" s="14"/>
      <c r="D932" s="14"/>
      <c r="E932" s="14"/>
      <c r="F932" s="14"/>
      <c r="G932" s="14"/>
      <c r="H932" s="15"/>
      <c r="I932" s="15"/>
      <c r="J932" s="15"/>
      <c r="K932" s="15"/>
      <c r="L932" s="15"/>
      <c r="M932" s="136"/>
      <c r="N932" s="15"/>
      <c r="O932" s="15"/>
      <c r="P932" s="15"/>
      <c r="Q932" s="15"/>
      <c r="R932" s="15"/>
      <c r="S932" s="137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37"/>
      <c r="AS932" s="137"/>
      <c r="AT932" s="137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4"/>
      <c r="CU932" s="14"/>
      <c r="CV932" s="14"/>
      <c r="CW932" s="14"/>
      <c r="CX932" s="14"/>
      <c r="CY932" s="14"/>
      <c r="CZ932" s="14"/>
      <c r="DA932" s="14"/>
      <c r="DB932" s="14"/>
      <c r="DC932" s="14"/>
      <c r="DD932" s="14"/>
      <c r="DE932" s="14"/>
      <c r="DF932" s="14"/>
    </row>
    <row r="933" spans="2:110" ht="15.75" customHeight="1">
      <c r="B933" s="15"/>
      <c r="C933" s="14"/>
      <c r="D933" s="14"/>
      <c r="E933" s="14"/>
      <c r="F933" s="14"/>
      <c r="G933" s="14"/>
      <c r="H933" s="15"/>
      <c r="I933" s="15"/>
      <c r="J933" s="15"/>
      <c r="K933" s="15"/>
      <c r="L933" s="15"/>
      <c r="M933" s="136"/>
      <c r="N933" s="15"/>
      <c r="O933" s="15"/>
      <c r="P933" s="15"/>
      <c r="Q933" s="15"/>
      <c r="R933" s="15"/>
      <c r="S933" s="137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37"/>
      <c r="AS933" s="137"/>
      <c r="AT933" s="137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4"/>
      <c r="CU933" s="14"/>
      <c r="CV933" s="14"/>
      <c r="CW933" s="14"/>
      <c r="CX933" s="14"/>
      <c r="CY933" s="14"/>
      <c r="CZ933" s="14"/>
      <c r="DA933" s="14"/>
      <c r="DB933" s="14"/>
      <c r="DC933" s="14"/>
      <c r="DD933" s="14"/>
      <c r="DE933" s="14"/>
      <c r="DF933" s="14"/>
    </row>
    <row r="934" spans="2:110" ht="15.75" customHeight="1">
      <c r="B934" s="15"/>
      <c r="C934" s="14"/>
      <c r="D934" s="14"/>
      <c r="E934" s="14"/>
      <c r="F934" s="14"/>
      <c r="G934" s="14"/>
      <c r="H934" s="15"/>
      <c r="I934" s="15"/>
      <c r="J934" s="15"/>
      <c r="K934" s="15"/>
      <c r="L934" s="15"/>
      <c r="M934" s="136"/>
      <c r="N934" s="15"/>
      <c r="O934" s="15"/>
      <c r="P934" s="15"/>
      <c r="Q934" s="15"/>
      <c r="R934" s="15"/>
      <c r="S934" s="137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37"/>
      <c r="AS934" s="137"/>
      <c r="AT934" s="137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4"/>
      <c r="CU934" s="14"/>
      <c r="CV934" s="14"/>
      <c r="CW934" s="14"/>
      <c r="CX934" s="14"/>
      <c r="CY934" s="14"/>
      <c r="CZ934" s="14"/>
      <c r="DA934" s="14"/>
      <c r="DB934" s="14"/>
      <c r="DC934" s="14"/>
      <c r="DD934" s="14"/>
      <c r="DE934" s="14"/>
      <c r="DF934" s="14"/>
    </row>
    <row r="935" spans="2:110" ht="15.75" customHeight="1">
      <c r="B935" s="15"/>
      <c r="C935" s="14"/>
      <c r="D935" s="14"/>
      <c r="E935" s="14"/>
      <c r="F935" s="14"/>
      <c r="G935" s="14"/>
      <c r="H935" s="15"/>
      <c r="I935" s="15"/>
      <c r="J935" s="15"/>
      <c r="K935" s="15"/>
      <c r="L935" s="15"/>
      <c r="M935" s="136"/>
      <c r="N935" s="15"/>
      <c r="O935" s="15"/>
      <c r="P935" s="15"/>
      <c r="Q935" s="15"/>
      <c r="R935" s="15"/>
      <c r="S935" s="137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37"/>
      <c r="AS935" s="137"/>
      <c r="AT935" s="137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4"/>
      <c r="CU935" s="14"/>
      <c r="CV935" s="14"/>
      <c r="CW935" s="14"/>
      <c r="CX935" s="14"/>
      <c r="CY935" s="14"/>
      <c r="CZ935" s="14"/>
      <c r="DA935" s="14"/>
      <c r="DB935" s="14"/>
      <c r="DC935" s="14"/>
      <c r="DD935" s="14"/>
      <c r="DE935" s="14"/>
      <c r="DF935" s="14"/>
    </row>
    <row r="936" spans="2:110" ht="15.75" customHeight="1">
      <c r="B936" s="15"/>
      <c r="C936" s="14"/>
      <c r="D936" s="14"/>
      <c r="E936" s="14"/>
      <c r="F936" s="14"/>
      <c r="G936" s="14"/>
      <c r="H936" s="15"/>
      <c r="I936" s="15"/>
      <c r="J936" s="15"/>
      <c r="K936" s="15"/>
      <c r="L936" s="15"/>
      <c r="M936" s="136"/>
      <c r="N936" s="15"/>
      <c r="O936" s="15"/>
      <c r="P936" s="15"/>
      <c r="Q936" s="15"/>
      <c r="R936" s="15"/>
      <c r="S936" s="137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37"/>
      <c r="AS936" s="137"/>
      <c r="AT936" s="137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4"/>
      <c r="CU936" s="14"/>
      <c r="CV936" s="14"/>
      <c r="CW936" s="14"/>
      <c r="CX936" s="14"/>
      <c r="CY936" s="14"/>
      <c r="CZ936" s="14"/>
      <c r="DA936" s="14"/>
      <c r="DB936" s="14"/>
      <c r="DC936" s="14"/>
      <c r="DD936" s="14"/>
      <c r="DE936" s="14"/>
      <c r="DF936" s="14"/>
    </row>
    <row r="937" spans="2:110" ht="15.75" customHeight="1">
      <c r="B937" s="15"/>
      <c r="C937" s="14"/>
      <c r="D937" s="14"/>
      <c r="E937" s="14"/>
      <c r="F937" s="14"/>
      <c r="G937" s="14"/>
      <c r="H937" s="15"/>
      <c r="I937" s="15"/>
      <c r="J937" s="15"/>
      <c r="K937" s="15"/>
      <c r="L937" s="15"/>
      <c r="M937" s="136"/>
      <c r="N937" s="15"/>
      <c r="O937" s="15"/>
      <c r="P937" s="15"/>
      <c r="Q937" s="15"/>
      <c r="R937" s="15"/>
      <c r="S937" s="137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37"/>
      <c r="AS937" s="137"/>
      <c r="AT937" s="137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4"/>
      <c r="CU937" s="14"/>
      <c r="CV937" s="14"/>
      <c r="CW937" s="14"/>
      <c r="CX937" s="14"/>
      <c r="CY937" s="14"/>
      <c r="CZ937" s="14"/>
      <c r="DA937" s="14"/>
      <c r="DB937" s="14"/>
      <c r="DC937" s="14"/>
      <c r="DD937" s="14"/>
      <c r="DE937" s="14"/>
      <c r="DF937" s="14"/>
    </row>
    <row r="938" spans="2:110" ht="15.75" customHeight="1">
      <c r="B938" s="15"/>
      <c r="C938" s="14"/>
      <c r="D938" s="14"/>
      <c r="E938" s="14"/>
      <c r="F938" s="14"/>
      <c r="G938" s="14"/>
      <c r="H938" s="15"/>
      <c r="I938" s="15"/>
      <c r="J938" s="15"/>
      <c r="K938" s="15"/>
      <c r="L938" s="15"/>
      <c r="M938" s="136"/>
      <c r="N938" s="15"/>
      <c r="O938" s="15"/>
      <c r="P938" s="15"/>
      <c r="Q938" s="15"/>
      <c r="R938" s="15"/>
      <c r="S938" s="137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37"/>
      <c r="AS938" s="137"/>
      <c r="AT938" s="137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4"/>
      <c r="CU938" s="14"/>
      <c r="CV938" s="14"/>
      <c r="CW938" s="14"/>
      <c r="CX938" s="14"/>
      <c r="CY938" s="14"/>
      <c r="CZ938" s="14"/>
      <c r="DA938" s="14"/>
      <c r="DB938" s="14"/>
      <c r="DC938" s="14"/>
      <c r="DD938" s="14"/>
      <c r="DE938" s="14"/>
      <c r="DF938" s="14"/>
    </row>
    <row r="939" spans="2:110" ht="15.75" customHeight="1">
      <c r="B939" s="15"/>
      <c r="C939" s="14"/>
      <c r="D939" s="14"/>
      <c r="E939" s="14"/>
      <c r="F939" s="14"/>
      <c r="G939" s="14"/>
      <c r="H939" s="15"/>
      <c r="I939" s="15"/>
      <c r="J939" s="15"/>
      <c r="K939" s="15"/>
      <c r="L939" s="15"/>
      <c r="M939" s="136"/>
      <c r="N939" s="15"/>
      <c r="O939" s="15"/>
      <c r="P939" s="15"/>
      <c r="Q939" s="15"/>
      <c r="R939" s="15"/>
      <c r="S939" s="137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37"/>
      <c r="AS939" s="137"/>
      <c r="AT939" s="137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4"/>
      <c r="CU939" s="14"/>
      <c r="CV939" s="14"/>
      <c r="CW939" s="14"/>
      <c r="CX939" s="14"/>
      <c r="CY939" s="14"/>
      <c r="CZ939" s="14"/>
      <c r="DA939" s="14"/>
      <c r="DB939" s="14"/>
      <c r="DC939" s="14"/>
      <c r="DD939" s="14"/>
      <c r="DE939" s="14"/>
      <c r="DF939" s="14"/>
    </row>
    <row r="940" spans="2:110" ht="15.75" customHeight="1">
      <c r="B940" s="15"/>
      <c r="C940" s="14"/>
      <c r="D940" s="14"/>
      <c r="E940" s="14"/>
      <c r="F940" s="14"/>
      <c r="G940" s="14"/>
      <c r="H940" s="15"/>
      <c r="I940" s="15"/>
      <c r="J940" s="15"/>
      <c r="K940" s="15"/>
      <c r="L940" s="15"/>
      <c r="M940" s="136"/>
      <c r="N940" s="15"/>
      <c r="O940" s="15"/>
      <c r="P940" s="15"/>
      <c r="Q940" s="15"/>
      <c r="R940" s="15"/>
      <c r="S940" s="137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37"/>
      <c r="AS940" s="137"/>
      <c r="AT940" s="137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4"/>
      <c r="CU940" s="14"/>
      <c r="CV940" s="14"/>
      <c r="CW940" s="14"/>
      <c r="CX940" s="14"/>
      <c r="CY940" s="14"/>
      <c r="CZ940" s="14"/>
      <c r="DA940" s="14"/>
      <c r="DB940" s="14"/>
      <c r="DC940" s="14"/>
      <c r="DD940" s="14"/>
      <c r="DE940" s="14"/>
      <c r="DF940" s="14"/>
    </row>
    <row r="941" spans="2:110" ht="15.75" customHeight="1">
      <c r="B941" s="15"/>
      <c r="C941" s="14"/>
      <c r="D941" s="14"/>
      <c r="E941" s="14"/>
      <c r="F941" s="14"/>
      <c r="G941" s="14"/>
      <c r="H941" s="15"/>
      <c r="I941" s="15"/>
      <c r="J941" s="15"/>
      <c r="K941" s="15"/>
      <c r="L941" s="15"/>
      <c r="M941" s="136"/>
      <c r="N941" s="15"/>
      <c r="O941" s="15"/>
      <c r="P941" s="15"/>
      <c r="Q941" s="15"/>
      <c r="R941" s="15"/>
      <c r="S941" s="137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37"/>
      <c r="AS941" s="137"/>
      <c r="AT941" s="137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4"/>
      <c r="CU941" s="14"/>
      <c r="CV941" s="14"/>
      <c r="CW941" s="14"/>
      <c r="CX941" s="14"/>
      <c r="CY941" s="14"/>
      <c r="CZ941" s="14"/>
      <c r="DA941" s="14"/>
      <c r="DB941" s="14"/>
      <c r="DC941" s="14"/>
      <c r="DD941" s="14"/>
      <c r="DE941" s="14"/>
      <c r="DF941" s="14"/>
    </row>
    <row r="942" spans="2:110" ht="15.75" customHeight="1">
      <c r="B942" s="15"/>
      <c r="C942" s="14"/>
      <c r="D942" s="14"/>
      <c r="E942" s="14"/>
      <c r="F942" s="14"/>
      <c r="G942" s="14"/>
      <c r="H942" s="15"/>
      <c r="I942" s="15"/>
      <c r="J942" s="15"/>
      <c r="K942" s="15"/>
      <c r="L942" s="15"/>
      <c r="M942" s="136"/>
      <c r="N942" s="15"/>
      <c r="O942" s="15"/>
      <c r="P942" s="15"/>
      <c r="Q942" s="15"/>
      <c r="R942" s="15"/>
      <c r="S942" s="137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37"/>
      <c r="AS942" s="137"/>
      <c r="AT942" s="137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4"/>
      <c r="CU942" s="14"/>
      <c r="CV942" s="14"/>
      <c r="CW942" s="14"/>
      <c r="CX942" s="14"/>
      <c r="CY942" s="14"/>
      <c r="CZ942" s="14"/>
      <c r="DA942" s="14"/>
      <c r="DB942" s="14"/>
      <c r="DC942" s="14"/>
      <c r="DD942" s="14"/>
      <c r="DE942" s="14"/>
      <c r="DF942" s="14"/>
    </row>
    <row r="943" spans="2:110" ht="15.75" customHeight="1">
      <c r="B943" s="15"/>
      <c r="C943" s="14"/>
      <c r="D943" s="14"/>
      <c r="E943" s="14"/>
      <c r="F943" s="14"/>
      <c r="G943" s="14"/>
      <c r="H943" s="15"/>
      <c r="I943" s="15"/>
      <c r="J943" s="15"/>
      <c r="K943" s="15"/>
      <c r="L943" s="15"/>
      <c r="M943" s="136"/>
      <c r="N943" s="15"/>
      <c r="O943" s="15"/>
      <c r="P943" s="15"/>
      <c r="Q943" s="15"/>
      <c r="R943" s="15"/>
      <c r="S943" s="137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37"/>
      <c r="AS943" s="137"/>
      <c r="AT943" s="137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4"/>
      <c r="CU943" s="14"/>
      <c r="CV943" s="14"/>
      <c r="CW943" s="14"/>
      <c r="CX943" s="14"/>
      <c r="CY943" s="14"/>
      <c r="CZ943" s="14"/>
      <c r="DA943" s="14"/>
      <c r="DB943" s="14"/>
      <c r="DC943" s="14"/>
      <c r="DD943" s="14"/>
      <c r="DE943" s="14"/>
      <c r="DF943" s="14"/>
    </row>
    <row r="944" spans="2:110" ht="15.75" customHeight="1">
      <c r="B944" s="15"/>
      <c r="C944" s="14"/>
      <c r="D944" s="14"/>
      <c r="E944" s="14"/>
      <c r="F944" s="14"/>
      <c r="G944" s="14"/>
      <c r="H944" s="15"/>
      <c r="I944" s="15"/>
      <c r="J944" s="15"/>
      <c r="K944" s="15"/>
      <c r="L944" s="15"/>
      <c r="M944" s="136"/>
      <c r="N944" s="15"/>
      <c r="O944" s="15"/>
      <c r="P944" s="15"/>
      <c r="Q944" s="15"/>
      <c r="R944" s="15"/>
      <c r="S944" s="137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37"/>
      <c r="AS944" s="137"/>
      <c r="AT944" s="137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4"/>
      <c r="CU944" s="14"/>
      <c r="CV944" s="14"/>
      <c r="CW944" s="14"/>
      <c r="CX944" s="14"/>
      <c r="CY944" s="14"/>
      <c r="CZ944" s="14"/>
      <c r="DA944" s="14"/>
      <c r="DB944" s="14"/>
      <c r="DC944" s="14"/>
      <c r="DD944" s="14"/>
      <c r="DE944" s="14"/>
      <c r="DF944" s="14"/>
    </row>
    <row r="945" spans="2:110" ht="15.75" customHeight="1">
      <c r="B945" s="15"/>
      <c r="C945" s="14"/>
      <c r="D945" s="14"/>
      <c r="E945" s="14"/>
      <c r="F945" s="14"/>
      <c r="G945" s="14"/>
      <c r="H945" s="15"/>
      <c r="I945" s="15"/>
      <c r="J945" s="15"/>
      <c r="K945" s="15"/>
      <c r="L945" s="15"/>
      <c r="M945" s="136"/>
      <c r="N945" s="15"/>
      <c r="O945" s="15"/>
      <c r="P945" s="15"/>
      <c r="Q945" s="15"/>
      <c r="R945" s="15"/>
      <c r="S945" s="137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37"/>
      <c r="AS945" s="137"/>
      <c r="AT945" s="137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4"/>
      <c r="CU945" s="14"/>
      <c r="CV945" s="14"/>
      <c r="CW945" s="14"/>
      <c r="CX945" s="14"/>
      <c r="CY945" s="14"/>
      <c r="CZ945" s="14"/>
      <c r="DA945" s="14"/>
      <c r="DB945" s="14"/>
      <c r="DC945" s="14"/>
      <c r="DD945" s="14"/>
      <c r="DE945" s="14"/>
      <c r="DF945" s="14"/>
    </row>
    <row r="946" spans="2:110" ht="15.75" customHeight="1">
      <c r="B946" s="15"/>
      <c r="C946" s="14"/>
      <c r="D946" s="14"/>
      <c r="E946" s="14"/>
      <c r="F946" s="14"/>
      <c r="G946" s="14"/>
      <c r="H946" s="15"/>
      <c r="I946" s="15"/>
      <c r="J946" s="15"/>
      <c r="K946" s="15"/>
      <c r="L946" s="15"/>
      <c r="M946" s="136"/>
      <c r="N946" s="15"/>
      <c r="O946" s="15"/>
      <c r="P946" s="15"/>
      <c r="Q946" s="15"/>
      <c r="R946" s="15"/>
      <c r="S946" s="137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37"/>
      <c r="AS946" s="137"/>
      <c r="AT946" s="137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4"/>
      <c r="CU946" s="14"/>
      <c r="CV946" s="14"/>
      <c r="CW946" s="14"/>
      <c r="CX946" s="14"/>
      <c r="CY946" s="14"/>
      <c r="CZ946" s="14"/>
      <c r="DA946" s="14"/>
      <c r="DB946" s="14"/>
      <c r="DC946" s="14"/>
      <c r="DD946" s="14"/>
      <c r="DE946" s="14"/>
      <c r="DF946" s="14"/>
    </row>
    <row r="947" spans="2:110" ht="15.75" customHeight="1">
      <c r="B947" s="15"/>
      <c r="C947" s="14"/>
      <c r="D947" s="14"/>
      <c r="E947" s="14"/>
      <c r="F947" s="14"/>
      <c r="G947" s="14"/>
      <c r="H947" s="15"/>
      <c r="I947" s="15"/>
      <c r="J947" s="15"/>
      <c r="K947" s="15"/>
      <c r="L947" s="15"/>
      <c r="M947" s="136"/>
      <c r="N947" s="15"/>
      <c r="O947" s="15"/>
      <c r="P947" s="15"/>
      <c r="Q947" s="15"/>
      <c r="R947" s="15"/>
      <c r="S947" s="137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37"/>
      <c r="AS947" s="137"/>
      <c r="AT947" s="137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4"/>
      <c r="CU947" s="14"/>
      <c r="CV947" s="14"/>
      <c r="CW947" s="14"/>
      <c r="CX947" s="14"/>
      <c r="CY947" s="14"/>
      <c r="CZ947" s="14"/>
      <c r="DA947" s="14"/>
      <c r="DB947" s="14"/>
      <c r="DC947" s="14"/>
      <c r="DD947" s="14"/>
      <c r="DE947" s="14"/>
      <c r="DF947" s="14"/>
    </row>
    <row r="948" spans="2:110" ht="15.75" customHeight="1">
      <c r="B948" s="15"/>
      <c r="C948" s="14"/>
      <c r="D948" s="14"/>
      <c r="E948" s="14"/>
      <c r="F948" s="14"/>
      <c r="G948" s="14"/>
      <c r="H948" s="15"/>
      <c r="I948" s="15"/>
      <c r="J948" s="15"/>
      <c r="K948" s="15"/>
      <c r="L948" s="15"/>
      <c r="M948" s="136"/>
      <c r="N948" s="15"/>
      <c r="O948" s="15"/>
      <c r="P948" s="15"/>
      <c r="Q948" s="15"/>
      <c r="R948" s="15"/>
      <c r="S948" s="137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37"/>
      <c r="AS948" s="137"/>
      <c r="AT948" s="137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4"/>
      <c r="CU948" s="14"/>
      <c r="CV948" s="14"/>
      <c r="CW948" s="14"/>
      <c r="CX948" s="14"/>
      <c r="CY948" s="14"/>
      <c r="CZ948" s="14"/>
      <c r="DA948" s="14"/>
      <c r="DB948" s="14"/>
      <c r="DC948" s="14"/>
      <c r="DD948" s="14"/>
      <c r="DE948" s="14"/>
      <c r="DF948" s="14"/>
    </row>
    <row r="949" spans="2:110" ht="15.75" customHeight="1">
      <c r="B949" s="15"/>
      <c r="C949" s="14"/>
      <c r="D949" s="14"/>
      <c r="E949" s="14"/>
      <c r="F949" s="14"/>
      <c r="G949" s="14"/>
      <c r="H949" s="15"/>
      <c r="I949" s="15"/>
      <c r="J949" s="15"/>
      <c r="K949" s="15"/>
      <c r="L949" s="15"/>
      <c r="M949" s="136"/>
      <c r="N949" s="15"/>
      <c r="O949" s="15"/>
      <c r="P949" s="15"/>
      <c r="Q949" s="15"/>
      <c r="R949" s="15"/>
      <c r="S949" s="137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37"/>
      <c r="AS949" s="137"/>
      <c r="AT949" s="137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4"/>
      <c r="CU949" s="14"/>
      <c r="CV949" s="14"/>
      <c r="CW949" s="14"/>
      <c r="CX949" s="14"/>
      <c r="CY949" s="14"/>
      <c r="CZ949" s="14"/>
      <c r="DA949" s="14"/>
      <c r="DB949" s="14"/>
      <c r="DC949" s="14"/>
      <c r="DD949" s="14"/>
      <c r="DE949" s="14"/>
      <c r="DF949" s="14"/>
    </row>
    <row r="950" spans="2:110" ht="15.75" customHeight="1">
      <c r="B950" s="15"/>
      <c r="C950" s="14"/>
      <c r="D950" s="14"/>
      <c r="E950" s="14"/>
      <c r="F950" s="14"/>
      <c r="G950" s="14"/>
      <c r="H950" s="15"/>
      <c r="I950" s="15"/>
      <c r="J950" s="15"/>
      <c r="K950" s="15"/>
      <c r="L950" s="15"/>
      <c r="M950" s="136"/>
      <c r="N950" s="15"/>
      <c r="O950" s="15"/>
      <c r="P950" s="15"/>
      <c r="Q950" s="15"/>
      <c r="R950" s="15"/>
      <c r="S950" s="137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37"/>
      <c r="AS950" s="137"/>
      <c r="AT950" s="137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4"/>
      <c r="CU950" s="14"/>
      <c r="CV950" s="14"/>
      <c r="CW950" s="14"/>
      <c r="CX950" s="14"/>
      <c r="CY950" s="14"/>
      <c r="CZ950" s="14"/>
      <c r="DA950" s="14"/>
      <c r="DB950" s="14"/>
      <c r="DC950" s="14"/>
      <c r="DD950" s="14"/>
      <c r="DE950" s="14"/>
      <c r="DF950" s="14"/>
    </row>
    <row r="951" spans="2:110" ht="15.75" customHeight="1">
      <c r="B951" s="15"/>
      <c r="C951" s="14"/>
      <c r="D951" s="14"/>
      <c r="E951" s="14"/>
      <c r="F951" s="14"/>
      <c r="G951" s="14"/>
      <c r="H951" s="15"/>
      <c r="I951" s="15"/>
      <c r="J951" s="15"/>
      <c r="K951" s="15"/>
      <c r="L951" s="15"/>
      <c r="M951" s="136"/>
      <c r="N951" s="15"/>
      <c r="O951" s="15"/>
      <c r="P951" s="15"/>
      <c r="Q951" s="15"/>
      <c r="R951" s="15"/>
      <c r="S951" s="137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37"/>
      <c r="AS951" s="137"/>
      <c r="AT951" s="137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4"/>
      <c r="CU951" s="14"/>
      <c r="CV951" s="14"/>
      <c r="CW951" s="14"/>
      <c r="CX951" s="14"/>
      <c r="CY951" s="14"/>
      <c r="CZ951" s="14"/>
      <c r="DA951" s="14"/>
      <c r="DB951" s="14"/>
      <c r="DC951" s="14"/>
      <c r="DD951" s="14"/>
      <c r="DE951" s="14"/>
      <c r="DF951" s="14"/>
    </row>
    <row r="952" spans="2:110" ht="15.75" customHeight="1">
      <c r="B952" s="15"/>
      <c r="C952" s="14"/>
      <c r="D952" s="14"/>
      <c r="E952" s="14"/>
      <c r="F952" s="14"/>
      <c r="G952" s="14"/>
      <c r="H952" s="15"/>
      <c r="I952" s="15"/>
      <c r="J952" s="15"/>
      <c r="K952" s="15"/>
      <c r="L952" s="15"/>
      <c r="M952" s="136"/>
      <c r="N952" s="15"/>
      <c r="O952" s="15"/>
      <c r="P952" s="15"/>
      <c r="Q952" s="15"/>
      <c r="R952" s="15"/>
      <c r="S952" s="137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37"/>
      <c r="AS952" s="137"/>
      <c r="AT952" s="137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4"/>
      <c r="CU952" s="14"/>
      <c r="CV952" s="14"/>
      <c r="CW952" s="14"/>
      <c r="CX952" s="14"/>
      <c r="CY952" s="14"/>
      <c r="CZ952" s="14"/>
      <c r="DA952" s="14"/>
      <c r="DB952" s="14"/>
      <c r="DC952" s="14"/>
      <c r="DD952" s="14"/>
      <c r="DE952" s="14"/>
      <c r="DF952" s="14"/>
    </row>
    <row r="953" spans="2:110" ht="15.75" customHeight="1">
      <c r="B953" s="15"/>
      <c r="C953" s="14"/>
      <c r="D953" s="14"/>
      <c r="E953" s="14"/>
      <c r="F953" s="14"/>
      <c r="G953" s="14"/>
      <c r="H953" s="15"/>
      <c r="I953" s="15"/>
      <c r="J953" s="15"/>
      <c r="K953" s="15"/>
      <c r="L953" s="15"/>
      <c r="M953" s="136"/>
      <c r="N953" s="15"/>
      <c r="O953" s="15"/>
      <c r="P953" s="15"/>
      <c r="Q953" s="15"/>
      <c r="R953" s="15"/>
      <c r="S953" s="137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37"/>
      <c r="AS953" s="137"/>
      <c r="AT953" s="137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4"/>
      <c r="CU953" s="14"/>
      <c r="CV953" s="14"/>
      <c r="CW953" s="14"/>
      <c r="CX953" s="14"/>
      <c r="CY953" s="14"/>
      <c r="CZ953" s="14"/>
      <c r="DA953" s="14"/>
      <c r="DB953" s="14"/>
      <c r="DC953" s="14"/>
      <c r="DD953" s="14"/>
      <c r="DE953" s="14"/>
      <c r="DF953" s="14"/>
    </row>
    <row r="954" spans="2:110" ht="15.75" customHeight="1">
      <c r="B954" s="15"/>
      <c r="C954" s="14"/>
      <c r="D954" s="14"/>
      <c r="E954" s="14"/>
      <c r="F954" s="14"/>
      <c r="G954" s="14"/>
      <c r="H954" s="15"/>
      <c r="I954" s="15"/>
      <c r="J954" s="15"/>
      <c r="K954" s="15"/>
      <c r="L954" s="15"/>
      <c r="M954" s="136"/>
      <c r="N954" s="15"/>
      <c r="O954" s="15"/>
      <c r="P954" s="15"/>
      <c r="Q954" s="15"/>
      <c r="R954" s="15"/>
      <c r="S954" s="137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37"/>
      <c r="AS954" s="137"/>
      <c r="AT954" s="137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4"/>
      <c r="CU954" s="14"/>
      <c r="CV954" s="14"/>
      <c r="CW954" s="14"/>
      <c r="CX954" s="14"/>
      <c r="CY954" s="14"/>
      <c r="CZ954" s="14"/>
      <c r="DA954" s="14"/>
      <c r="DB954" s="14"/>
      <c r="DC954" s="14"/>
      <c r="DD954" s="14"/>
      <c r="DE954" s="14"/>
      <c r="DF954" s="14"/>
    </row>
    <row r="955" spans="2:110" ht="15.75" customHeight="1">
      <c r="B955" s="15"/>
      <c r="C955" s="14"/>
      <c r="D955" s="14"/>
      <c r="E955" s="14"/>
      <c r="F955" s="14"/>
      <c r="G955" s="14"/>
      <c r="H955" s="15"/>
      <c r="I955" s="15"/>
      <c r="J955" s="15"/>
      <c r="K955" s="15"/>
      <c r="L955" s="15"/>
      <c r="M955" s="136"/>
      <c r="N955" s="15"/>
      <c r="O955" s="15"/>
      <c r="P955" s="15"/>
      <c r="Q955" s="15"/>
      <c r="R955" s="15"/>
      <c r="S955" s="137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37"/>
      <c r="AS955" s="137"/>
      <c r="AT955" s="137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4"/>
      <c r="CU955" s="14"/>
      <c r="CV955" s="14"/>
      <c r="CW955" s="14"/>
      <c r="CX955" s="14"/>
      <c r="CY955" s="14"/>
      <c r="CZ955" s="14"/>
      <c r="DA955" s="14"/>
      <c r="DB955" s="14"/>
      <c r="DC955" s="14"/>
      <c r="DD955" s="14"/>
      <c r="DE955" s="14"/>
      <c r="DF955" s="14"/>
    </row>
    <row r="956" spans="2:110" ht="15.75" customHeight="1">
      <c r="B956" s="15"/>
      <c r="C956" s="14"/>
      <c r="D956" s="14"/>
      <c r="E956" s="14"/>
      <c r="F956" s="14"/>
      <c r="G956" s="14"/>
      <c r="H956" s="15"/>
      <c r="I956" s="15"/>
      <c r="J956" s="15"/>
      <c r="K956" s="15"/>
      <c r="L956" s="15"/>
      <c r="M956" s="136"/>
      <c r="N956" s="15"/>
      <c r="O956" s="15"/>
      <c r="P956" s="15"/>
      <c r="Q956" s="15"/>
      <c r="R956" s="15"/>
      <c r="S956" s="137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37"/>
      <c r="AS956" s="137"/>
      <c r="AT956" s="137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4"/>
      <c r="CU956" s="14"/>
      <c r="CV956" s="14"/>
      <c r="CW956" s="14"/>
      <c r="CX956" s="14"/>
      <c r="CY956" s="14"/>
      <c r="CZ956" s="14"/>
      <c r="DA956" s="14"/>
      <c r="DB956" s="14"/>
      <c r="DC956" s="14"/>
      <c r="DD956" s="14"/>
      <c r="DE956" s="14"/>
      <c r="DF956" s="14"/>
    </row>
    <row r="957" spans="2:110" ht="15.75" customHeight="1">
      <c r="B957" s="15"/>
      <c r="C957" s="14"/>
      <c r="D957" s="14"/>
      <c r="E957" s="14"/>
      <c r="F957" s="14"/>
      <c r="G957" s="14"/>
      <c r="H957" s="15"/>
      <c r="I957" s="15"/>
      <c r="J957" s="15"/>
      <c r="K957" s="15"/>
      <c r="L957" s="15"/>
      <c r="M957" s="136"/>
      <c r="N957" s="15"/>
      <c r="O957" s="15"/>
      <c r="P957" s="15"/>
      <c r="Q957" s="15"/>
      <c r="R957" s="15"/>
      <c r="S957" s="137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37"/>
      <c r="AS957" s="137"/>
      <c r="AT957" s="137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4"/>
      <c r="CU957" s="14"/>
      <c r="CV957" s="14"/>
      <c r="CW957" s="14"/>
      <c r="CX957" s="14"/>
      <c r="CY957" s="14"/>
      <c r="CZ957" s="14"/>
      <c r="DA957" s="14"/>
      <c r="DB957" s="14"/>
      <c r="DC957" s="14"/>
      <c r="DD957" s="14"/>
      <c r="DE957" s="14"/>
      <c r="DF957" s="14"/>
    </row>
    <row r="958" spans="2:110" ht="15.75" customHeight="1">
      <c r="B958" s="15"/>
      <c r="C958" s="14"/>
      <c r="D958" s="14"/>
      <c r="E958" s="14"/>
      <c r="F958" s="14"/>
      <c r="G958" s="14"/>
      <c r="H958" s="15"/>
      <c r="I958" s="15"/>
      <c r="J958" s="15"/>
      <c r="K958" s="15"/>
      <c r="L958" s="15"/>
      <c r="M958" s="136"/>
      <c r="N958" s="15"/>
      <c r="O958" s="15"/>
      <c r="P958" s="15"/>
      <c r="Q958" s="15"/>
      <c r="R958" s="15"/>
      <c r="S958" s="137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37"/>
      <c r="AS958" s="137"/>
      <c r="AT958" s="137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4"/>
      <c r="CU958" s="14"/>
      <c r="CV958" s="14"/>
      <c r="CW958" s="14"/>
      <c r="CX958" s="14"/>
      <c r="CY958" s="14"/>
      <c r="CZ958" s="14"/>
      <c r="DA958" s="14"/>
      <c r="DB958" s="14"/>
      <c r="DC958" s="14"/>
      <c r="DD958" s="14"/>
      <c r="DE958" s="14"/>
      <c r="DF958" s="14"/>
    </row>
    <row r="959" spans="2:110" ht="15.75" customHeight="1">
      <c r="B959" s="15"/>
      <c r="C959" s="14"/>
      <c r="D959" s="14"/>
      <c r="E959" s="14"/>
      <c r="F959" s="14"/>
      <c r="G959" s="14"/>
      <c r="H959" s="15"/>
      <c r="I959" s="15"/>
      <c r="J959" s="15"/>
      <c r="K959" s="15"/>
      <c r="L959" s="15"/>
      <c r="M959" s="136"/>
      <c r="N959" s="15"/>
      <c r="O959" s="15"/>
      <c r="P959" s="15"/>
      <c r="Q959" s="15"/>
      <c r="R959" s="15"/>
      <c r="S959" s="137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37"/>
      <c r="AS959" s="137"/>
      <c r="AT959" s="137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4"/>
      <c r="CU959" s="14"/>
      <c r="CV959" s="14"/>
      <c r="CW959" s="14"/>
      <c r="CX959" s="14"/>
      <c r="CY959" s="14"/>
      <c r="CZ959" s="14"/>
      <c r="DA959" s="14"/>
      <c r="DB959" s="14"/>
      <c r="DC959" s="14"/>
      <c r="DD959" s="14"/>
      <c r="DE959" s="14"/>
      <c r="DF959" s="14"/>
    </row>
    <row r="960" spans="2:110" ht="15.75" customHeight="1">
      <c r="B960" s="15"/>
      <c r="C960" s="14"/>
      <c r="D960" s="14"/>
      <c r="E960" s="14"/>
      <c r="F960" s="14"/>
      <c r="G960" s="14"/>
      <c r="H960" s="15"/>
      <c r="I960" s="15"/>
      <c r="J960" s="15"/>
      <c r="K960" s="15"/>
      <c r="L960" s="15"/>
      <c r="M960" s="136"/>
      <c r="N960" s="15"/>
      <c r="O960" s="15"/>
      <c r="P960" s="15"/>
      <c r="Q960" s="15"/>
      <c r="R960" s="15"/>
      <c r="S960" s="137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37"/>
      <c r="AS960" s="137"/>
      <c r="AT960" s="137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4"/>
      <c r="CU960" s="14"/>
      <c r="CV960" s="14"/>
      <c r="CW960" s="14"/>
      <c r="CX960" s="14"/>
      <c r="CY960" s="14"/>
      <c r="CZ960" s="14"/>
      <c r="DA960" s="14"/>
      <c r="DB960" s="14"/>
      <c r="DC960" s="14"/>
      <c r="DD960" s="14"/>
      <c r="DE960" s="14"/>
      <c r="DF960" s="14"/>
    </row>
    <row r="961" spans="2:110" ht="15.75" customHeight="1">
      <c r="B961" s="15"/>
      <c r="C961" s="14"/>
      <c r="D961" s="14"/>
      <c r="E961" s="14"/>
      <c r="F961" s="14"/>
      <c r="G961" s="14"/>
      <c r="H961" s="15"/>
      <c r="I961" s="15"/>
      <c r="J961" s="15"/>
      <c r="K961" s="15"/>
      <c r="L961" s="15"/>
      <c r="M961" s="136"/>
      <c r="N961" s="15"/>
      <c r="O961" s="15"/>
      <c r="P961" s="15"/>
      <c r="Q961" s="15"/>
      <c r="R961" s="15"/>
      <c r="S961" s="137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37"/>
      <c r="AS961" s="137"/>
      <c r="AT961" s="137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4"/>
      <c r="CU961" s="14"/>
      <c r="CV961" s="14"/>
      <c r="CW961" s="14"/>
      <c r="CX961" s="14"/>
      <c r="CY961" s="14"/>
      <c r="CZ961" s="14"/>
      <c r="DA961" s="14"/>
      <c r="DB961" s="14"/>
      <c r="DC961" s="14"/>
      <c r="DD961" s="14"/>
      <c r="DE961" s="14"/>
      <c r="DF961" s="14"/>
    </row>
    <row r="962" spans="2:110" ht="15.75" customHeight="1">
      <c r="B962" s="15"/>
      <c r="C962" s="14"/>
      <c r="D962" s="14"/>
      <c r="E962" s="14"/>
      <c r="F962" s="14"/>
      <c r="G962" s="14"/>
      <c r="H962" s="15"/>
      <c r="I962" s="15"/>
      <c r="J962" s="15"/>
      <c r="K962" s="15"/>
      <c r="L962" s="15"/>
      <c r="M962" s="136"/>
      <c r="N962" s="15"/>
      <c r="O962" s="15"/>
      <c r="P962" s="15"/>
      <c r="Q962" s="15"/>
      <c r="R962" s="15"/>
      <c r="S962" s="137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37"/>
      <c r="AS962" s="137"/>
      <c r="AT962" s="137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4"/>
      <c r="CU962" s="14"/>
      <c r="CV962" s="14"/>
      <c r="CW962" s="14"/>
      <c r="CX962" s="14"/>
      <c r="CY962" s="14"/>
      <c r="CZ962" s="14"/>
      <c r="DA962" s="14"/>
      <c r="DB962" s="14"/>
      <c r="DC962" s="14"/>
      <c r="DD962" s="14"/>
      <c r="DE962" s="14"/>
      <c r="DF962" s="14"/>
    </row>
    <row r="963" spans="2:110" ht="15.75" customHeight="1">
      <c r="B963" s="15"/>
      <c r="C963" s="14"/>
      <c r="D963" s="14"/>
      <c r="E963" s="14"/>
      <c r="F963" s="14"/>
      <c r="G963" s="14"/>
      <c r="H963" s="15"/>
      <c r="I963" s="15"/>
      <c r="J963" s="15"/>
      <c r="K963" s="15"/>
      <c r="L963" s="15"/>
      <c r="M963" s="136"/>
      <c r="N963" s="15"/>
      <c r="O963" s="15"/>
      <c r="P963" s="15"/>
      <c r="Q963" s="15"/>
      <c r="R963" s="15"/>
      <c r="S963" s="137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37"/>
      <c r="AS963" s="137"/>
      <c r="AT963" s="137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4"/>
      <c r="CU963" s="14"/>
      <c r="CV963" s="14"/>
      <c r="CW963" s="14"/>
      <c r="CX963" s="14"/>
      <c r="CY963" s="14"/>
      <c r="CZ963" s="14"/>
      <c r="DA963" s="14"/>
      <c r="DB963" s="14"/>
      <c r="DC963" s="14"/>
      <c r="DD963" s="14"/>
      <c r="DE963" s="14"/>
      <c r="DF963" s="14"/>
    </row>
    <row r="964" spans="2:110" ht="15.75" customHeight="1">
      <c r="B964" s="15"/>
      <c r="C964" s="14"/>
      <c r="D964" s="14"/>
      <c r="E964" s="14"/>
      <c r="F964" s="14"/>
      <c r="G964" s="14"/>
      <c r="H964" s="15"/>
      <c r="I964" s="15"/>
      <c r="J964" s="15"/>
      <c r="K964" s="15"/>
      <c r="L964" s="15"/>
      <c r="M964" s="136"/>
      <c r="N964" s="15"/>
      <c r="O964" s="15"/>
      <c r="P964" s="15"/>
      <c r="Q964" s="15"/>
      <c r="R964" s="15"/>
      <c r="S964" s="137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37"/>
      <c r="AS964" s="137"/>
      <c r="AT964" s="137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4"/>
      <c r="CU964" s="14"/>
      <c r="CV964" s="14"/>
      <c r="CW964" s="14"/>
      <c r="CX964" s="14"/>
      <c r="CY964" s="14"/>
      <c r="CZ964" s="14"/>
      <c r="DA964" s="14"/>
      <c r="DB964" s="14"/>
      <c r="DC964" s="14"/>
      <c r="DD964" s="14"/>
      <c r="DE964" s="14"/>
      <c r="DF964" s="14"/>
    </row>
    <row r="965" spans="2:110" ht="15.75" customHeight="1">
      <c r="B965" s="15"/>
      <c r="C965" s="14"/>
      <c r="D965" s="14"/>
      <c r="E965" s="14"/>
      <c r="F965" s="14"/>
      <c r="G965" s="14"/>
      <c r="H965" s="15"/>
      <c r="I965" s="15"/>
      <c r="J965" s="15"/>
      <c r="K965" s="15"/>
      <c r="L965" s="15"/>
      <c r="M965" s="136"/>
      <c r="N965" s="15"/>
      <c r="O965" s="15"/>
      <c r="P965" s="15"/>
      <c r="Q965" s="15"/>
      <c r="R965" s="15"/>
      <c r="S965" s="137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37"/>
      <c r="AS965" s="137"/>
      <c r="AT965" s="137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4"/>
      <c r="CU965" s="14"/>
      <c r="CV965" s="14"/>
      <c r="CW965" s="14"/>
      <c r="CX965" s="14"/>
      <c r="CY965" s="14"/>
      <c r="CZ965" s="14"/>
      <c r="DA965" s="14"/>
      <c r="DB965" s="14"/>
      <c r="DC965" s="14"/>
      <c r="DD965" s="14"/>
      <c r="DE965" s="14"/>
      <c r="DF965" s="14"/>
    </row>
    <row r="966" spans="2:110" ht="15.75" customHeight="1">
      <c r="B966" s="15"/>
      <c r="C966" s="14"/>
      <c r="D966" s="14"/>
      <c r="E966" s="14"/>
      <c r="F966" s="14"/>
      <c r="G966" s="14"/>
      <c r="H966" s="15"/>
      <c r="I966" s="15"/>
      <c r="J966" s="15"/>
      <c r="K966" s="15"/>
      <c r="L966" s="15"/>
      <c r="M966" s="136"/>
      <c r="N966" s="15"/>
      <c r="O966" s="15"/>
      <c r="P966" s="15"/>
      <c r="Q966" s="15"/>
      <c r="R966" s="15"/>
      <c r="S966" s="137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37"/>
      <c r="AS966" s="137"/>
      <c r="AT966" s="137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4"/>
      <c r="CU966" s="14"/>
      <c r="CV966" s="14"/>
      <c r="CW966" s="14"/>
      <c r="CX966" s="14"/>
      <c r="CY966" s="14"/>
      <c r="CZ966" s="14"/>
      <c r="DA966" s="14"/>
      <c r="DB966" s="14"/>
      <c r="DC966" s="14"/>
      <c r="DD966" s="14"/>
      <c r="DE966" s="14"/>
      <c r="DF966" s="14"/>
    </row>
    <row r="967" spans="2:110" ht="15.75" customHeight="1">
      <c r="B967" s="15"/>
      <c r="C967" s="14"/>
      <c r="D967" s="14"/>
      <c r="E967" s="14"/>
      <c r="F967" s="14"/>
      <c r="G967" s="14"/>
      <c r="H967" s="15"/>
      <c r="I967" s="15"/>
      <c r="J967" s="15"/>
      <c r="K967" s="15"/>
      <c r="L967" s="15"/>
      <c r="M967" s="136"/>
      <c r="N967" s="15"/>
      <c r="O967" s="15"/>
      <c r="P967" s="15"/>
      <c r="Q967" s="15"/>
      <c r="R967" s="15"/>
      <c r="S967" s="137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37"/>
      <c r="AS967" s="137"/>
      <c r="AT967" s="137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4"/>
      <c r="CU967" s="14"/>
      <c r="CV967" s="14"/>
      <c r="CW967" s="14"/>
      <c r="CX967" s="14"/>
      <c r="CY967" s="14"/>
      <c r="CZ967" s="14"/>
      <c r="DA967" s="14"/>
      <c r="DB967" s="14"/>
      <c r="DC967" s="14"/>
      <c r="DD967" s="14"/>
      <c r="DE967" s="14"/>
      <c r="DF967" s="14"/>
    </row>
    <row r="968" spans="2:110" ht="15.75" customHeight="1">
      <c r="B968" s="15"/>
      <c r="C968" s="14"/>
      <c r="D968" s="14"/>
      <c r="E968" s="14"/>
      <c r="F968" s="14"/>
      <c r="G968" s="14"/>
      <c r="H968" s="15"/>
      <c r="I968" s="15"/>
      <c r="J968" s="15"/>
      <c r="K968" s="15"/>
      <c r="L968" s="15"/>
      <c r="M968" s="136"/>
      <c r="N968" s="15"/>
      <c r="O968" s="15"/>
      <c r="P968" s="15"/>
      <c r="Q968" s="15"/>
      <c r="R968" s="15"/>
      <c r="S968" s="137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37"/>
      <c r="AS968" s="137"/>
      <c r="AT968" s="137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4"/>
      <c r="CU968" s="14"/>
      <c r="CV968" s="14"/>
      <c r="CW968" s="14"/>
      <c r="CX968" s="14"/>
      <c r="CY968" s="14"/>
      <c r="CZ968" s="14"/>
      <c r="DA968" s="14"/>
      <c r="DB968" s="14"/>
      <c r="DC968" s="14"/>
      <c r="DD968" s="14"/>
      <c r="DE968" s="14"/>
      <c r="DF968" s="14"/>
    </row>
    <row r="969" spans="2:110" ht="15.75" customHeight="1">
      <c r="B969" s="15"/>
      <c r="C969" s="14"/>
      <c r="D969" s="14"/>
      <c r="E969" s="14"/>
      <c r="F969" s="14"/>
      <c r="G969" s="14"/>
      <c r="H969" s="15"/>
      <c r="I969" s="15"/>
      <c r="J969" s="15"/>
      <c r="K969" s="15"/>
      <c r="L969" s="15"/>
      <c r="M969" s="136"/>
      <c r="N969" s="15"/>
      <c r="O969" s="15"/>
      <c r="P969" s="15"/>
      <c r="Q969" s="15"/>
      <c r="R969" s="15"/>
      <c r="S969" s="137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37"/>
      <c r="AS969" s="137"/>
      <c r="AT969" s="137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4"/>
      <c r="CU969" s="14"/>
      <c r="CV969" s="14"/>
      <c r="CW969" s="14"/>
      <c r="CX969" s="14"/>
      <c r="CY969" s="14"/>
      <c r="CZ969" s="14"/>
      <c r="DA969" s="14"/>
      <c r="DB969" s="14"/>
      <c r="DC969" s="14"/>
      <c r="DD969" s="14"/>
      <c r="DE969" s="14"/>
      <c r="DF969" s="14"/>
    </row>
    <row r="970" spans="2:110" ht="15.75" customHeight="1">
      <c r="B970" s="15"/>
      <c r="C970" s="14"/>
      <c r="D970" s="14"/>
      <c r="E970" s="14"/>
      <c r="F970" s="14"/>
      <c r="G970" s="14"/>
      <c r="H970" s="15"/>
      <c r="I970" s="15"/>
      <c r="J970" s="15"/>
      <c r="K970" s="15"/>
      <c r="L970" s="15"/>
      <c r="M970" s="136"/>
      <c r="N970" s="15"/>
      <c r="O970" s="15"/>
      <c r="P970" s="15"/>
      <c r="Q970" s="15"/>
      <c r="R970" s="15"/>
      <c r="S970" s="137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37"/>
      <c r="AS970" s="137"/>
      <c r="AT970" s="137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4"/>
      <c r="CU970" s="14"/>
      <c r="CV970" s="14"/>
      <c r="CW970" s="14"/>
      <c r="CX970" s="14"/>
      <c r="CY970" s="14"/>
      <c r="CZ970" s="14"/>
      <c r="DA970" s="14"/>
      <c r="DB970" s="14"/>
      <c r="DC970" s="14"/>
      <c r="DD970" s="14"/>
      <c r="DE970" s="14"/>
      <c r="DF970" s="14"/>
    </row>
    <row r="971" spans="2:110" ht="15.75" customHeight="1">
      <c r="B971" s="15"/>
      <c r="C971" s="14"/>
      <c r="D971" s="14"/>
      <c r="E971" s="14"/>
      <c r="F971" s="14"/>
      <c r="G971" s="14"/>
      <c r="H971" s="15"/>
      <c r="I971" s="15"/>
      <c r="J971" s="15"/>
      <c r="K971" s="15"/>
      <c r="L971" s="15"/>
      <c r="M971" s="136"/>
      <c r="N971" s="15"/>
      <c r="O971" s="15"/>
      <c r="P971" s="15"/>
      <c r="Q971" s="15"/>
      <c r="R971" s="15"/>
      <c r="S971" s="137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37"/>
      <c r="AS971" s="137"/>
      <c r="AT971" s="137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4"/>
      <c r="CU971" s="14"/>
      <c r="CV971" s="14"/>
      <c r="CW971" s="14"/>
      <c r="CX971" s="14"/>
      <c r="CY971" s="14"/>
      <c r="CZ971" s="14"/>
      <c r="DA971" s="14"/>
      <c r="DB971" s="14"/>
      <c r="DC971" s="14"/>
      <c r="DD971" s="14"/>
      <c r="DE971" s="14"/>
      <c r="DF971" s="14"/>
    </row>
    <row r="972" spans="2:110" ht="15.75" customHeight="1">
      <c r="B972" s="15"/>
      <c r="C972" s="14"/>
      <c r="D972" s="14"/>
      <c r="E972" s="14"/>
      <c r="F972" s="14"/>
      <c r="G972" s="14"/>
      <c r="H972" s="15"/>
      <c r="I972" s="15"/>
      <c r="J972" s="15"/>
      <c r="K972" s="15"/>
      <c r="L972" s="15"/>
      <c r="M972" s="136"/>
      <c r="N972" s="15"/>
      <c r="O972" s="15"/>
      <c r="P972" s="15"/>
      <c r="Q972" s="15"/>
      <c r="R972" s="15"/>
      <c r="S972" s="137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37"/>
      <c r="AS972" s="137"/>
      <c r="AT972" s="137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4"/>
      <c r="CU972" s="14"/>
      <c r="CV972" s="14"/>
      <c r="CW972" s="14"/>
      <c r="CX972" s="14"/>
      <c r="CY972" s="14"/>
      <c r="CZ972" s="14"/>
      <c r="DA972" s="14"/>
      <c r="DB972" s="14"/>
      <c r="DC972" s="14"/>
      <c r="DD972" s="14"/>
      <c r="DE972" s="14"/>
      <c r="DF972" s="14"/>
    </row>
    <row r="973" spans="2:110" ht="15.75" customHeight="1">
      <c r="B973" s="15"/>
      <c r="C973" s="14"/>
      <c r="D973" s="14"/>
      <c r="E973" s="14"/>
      <c r="F973" s="14"/>
      <c r="G973" s="14"/>
      <c r="H973" s="15"/>
      <c r="I973" s="15"/>
      <c r="J973" s="15"/>
      <c r="K973" s="15"/>
      <c r="L973" s="15"/>
      <c r="M973" s="136"/>
      <c r="N973" s="15"/>
      <c r="O973" s="15"/>
      <c r="P973" s="15"/>
      <c r="Q973" s="15"/>
      <c r="R973" s="15"/>
      <c r="S973" s="137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37"/>
      <c r="AS973" s="137"/>
      <c r="AT973" s="137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4"/>
      <c r="CU973" s="14"/>
      <c r="CV973" s="14"/>
      <c r="CW973" s="14"/>
      <c r="CX973" s="14"/>
      <c r="CY973" s="14"/>
      <c r="CZ973" s="14"/>
      <c r="DA973" s="14"/>
      <c r="DB973" s="14"/>
      <c r="DC973" s="14"/>
      <c r="DD973" s="14"/>
      <c r="DE973" s="14"/>
      <c r="DF973" s="14"/>
    </row>
    <row r="974" spans="2:110" ht="15.75" customHeight="1">
      <c r="B974" s="15"/>
      <c r="C974" s="14"/>
      <c r="D974" s="14"/>
      <c r="E974" s="14"/>
      <c r="F974" s="14"/>
      <c r="G974" s="14"/>
      <c r="H974" s="15"/>
      <c r="I974" s="15"/>
      <c r="J974" s="15"/>
      <c r="K974" s="15"/>
      <c r="L974" s="15"/>
      <c r="M974" s="136"/>
      <c r="N974" s="15"/>
      <c r="O974" s="15"/>
      <c r="P974" s="15"/>
      <c r="Q974" s="15"/>
      <c r="R974" s="15"/>
      <c r="S974" s="137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37"/>
      <c r="AS974" s="137"/>
      <c r="AT974" s="137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4"/>
      <c r="CU974" s="14"/>
      <c r="CV974" s="14"/>
      <c r="CW974" s="14"/>
      <c r="CX974" s="14"/>
      <c r="CY974" s="14"/>
      <c r="CZ974" s="14"/>
      <c r="DA974" s="14"/>
      <c r="DB974" s="14"/>
      <c r="DC974" s="14"/>
      <c r="DD974" s="14"/>
      <c r="DE974" s="14"/>
      <c r="DF974" s="14"/>
    </row>
    <row r="975" spans="2:110" ht="15.75" customHeight="1">
      <c r="B975" s="15"/>
      <c r="C975" s="14"/>
      <c r="D975" s="14"/>
      <c r="E975" s="14"/>
      <c r="F975" s="14"/>
      <c r="G975" s="14"/>
      <c r="H975" s="15"/>
      <c r="I975" s="15"/>
      <c r="J975" s="15"/>
      <c r="K975" s="15"/>
      <c r="L975" s="15"/>
      <c r="M975" s="136"/>
      <c r="N975" s="15"/>
      <c r="O975" s="15"/>
      <c r="P975" s="15"/>
      <c r="Q975" s="15"/>
      <c r="R975" s="15"/>
      <c r="S975" s="137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37"/>
      <c r="AS975" s="137"/>
      <c r="AT975" s="137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4"/>
      <c r="CU975" s="14"/>
      <c r="CV975" s="14"/>
      <c r="CW975" s="14"/>
      <c r="CX975" s="14"/>
      <c r="CY975" s="14"/>
      <c r="CZ975" s="14"/>
      <c r="DA975" s="14"/>
      <c r="DB975" s="14"/>
      <c r="DC975" s="14"/>
      <c r="DD975" s="14"/>
      <c r="DE975" s="14"/>
      <c r="DF975" s="14"/>
    </row>
    <row r="976" spans="2:110" ht="15.75" customHeight="1">
      <c r="B976" s="15"/>
      <c r="C976" s="14"/>
      <c r="D976" s="14"/>
      <c r="E976" s="14"/>
      <c r="F976" s="14"/>
      <c r="G976" s="14"/>
      <c r="H976" s="15"/>
      <c r="I976" s="15"/>
      <c r="J976" s="15"/>
      <c r="K976" s="15"/>
      <c r="L976" s="15"/>
      <c r="M976" s="136"/>
      <c r="N976" s="15"/>
      <c r="O976" s="15"/>
      <c r="P976" s="15"/>
      <c r="Q976" s="15"/>
      <c r="R976" s="15"/>
      <c r="S976" s="137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37"/>
      <c r="AS976" s="137"/>
      <c r="AT976" s="137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4"/>
      <c r="CU976" s="14"/>
      <c r="CV976" s="14"/>
      <c r="CW976" s="14"/>
      <c r="CX976" s="14"/>
      <c r="CY976" s="14"/>
      <c r="CZ976" s="14"/>
      <c r="DA976" s="14"/>
      <c r="DB976" s="14"/>
      <c r="DC976" s="14"/>
      <c r="DD976" s="14"/>
      <c r="DE976" s="14"/>
      <c r="DF976" s="14"/>
    </row>
    <row r="977" spans="2:110" ht="15.75" customHeight="1">
      <c r="B977" s="15"/>
      <c r="C977" s="14"/>
      <c r="D977" s="14"/>
      <c r="E977" s="14"/>
      <c r="F977" s="14"/>
      <c r="G977" s="14"/>
      <c r="H977" s="15"/>
      <c r="I977" s="15"/>
      <c r="J977" s="15"/>
      <c r="K977" s="15"/>
      <c r="L977" s="15"/>
      <c r="M977" s="136"/>
      <c r="N977" s="15"/>
      <c r="O977" s="15"/>
      <c r="P977" s="15"/>
      <c r="Q977" s="15"/>
      <c r="R977" s="15"/>
      <c r="S977" s="137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37"/>
      <c r="AS977" s="137"/>
      <c r="AT977" s="137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4"/>
      <c r="CU977" s="14"/>
      <c r="CV977" s="14"/>
      <c r="CW977" s="14"/>
      <c r="CX977" s="14"/>
      <c r="CY977" s="14"/>
      <c r="CZ977" s="14"/>
      <c r="DA977" s="14"/>
      <c r="DB977" s="14"/>
      <c r="DC977" s="14"/>
      <c r="DD977" s="14"/>
      <c r="DE977" s="14"/>
      <c r="DF977" s="14"/>
    </row>
    <row r="978" spans="2:110" ht="15.75" customHeight="1">
      <c r="B978" s="15"/>
      <c r="C978" s="14"/>
      <c r="D978" s="14"/>
      <c r="E978" s="14"/>
      <c r="F978" s="14"/>
      <c r="G978" s="14"/>
      <c r="H978" s="15"/>
      <c r="I978" s="15"/>
      <c r="J978" s="15"/>
      <c r="K978" s="15"/>
      <c r="L978" s="15"/>
      <c r="M978" s="136"/>
      <c r="N978" s="15"/>
      <c r="O978" s="15"/>
      <c r="P978" s="15"/>
      <c r="Q978" s="15"/>
      <c r="R978" s="15"/>
      <c r="S978" s="137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37"/>
      <c r="AS978" s="137"/>
      <c r="AT978" s="137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4"/>
      <c r="CU978" s="14"/>
      <c r="CV978" s="14"/>
      <c r="CW978" s="14"/>
      <c r="CX978" s="14"/>
      <c r="CY978" s="14"/>
      <c r="CZ978" s="14"/>
      <c r="DA978" s="14"/>
      <c r="DB978" s="14"/>
      <c r="DC978" s="14"/>
      <c r="DD978" s="14"/>
      <c r="DE978" s="14"/>
      <c r="DF978" s="14"/>
    </row>
    <row r="979" spans="2:110" ht="15.75" customHeight="1">
      <c r="B979" s="15"/>
      <c r="C979" s="14"/>
      <c r="D979" s="14"/>
      <c r="E979" s="14"/>
      <c r="F979" s="14"/>
      <c r="G979" s="14"/>
      <c r="H979" s="15"/>
      <c r="I979" s="15"/>
      <c r="J979" s="15"/>
      <c r="K979" s="15"/>
      <c r="L979" s="15"/>
      <c r="M979" s="136"/>
      <c r="N979" s="15"/>
      <c r="O979" s="15"/>
      <c r="P979" s="15"/>
      <c r="Q979" s="15"/>
      <c r="R979" s="15"/>
      <c r="S979" s="137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37"/>
      <c r="AS979" s="137"/>
      <c r="AT979" s="137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4"/>
      <c r="CU979" s="14"/>
      <c r="CV979" s="14"/>
      <c r="CW979" s="14"/>
      <c r="CX979" s="14"/>
      <c r="CY979" s="14"/>
      <c r="CZ979" s="14"/>
      <c r="DA979" s="14"/>
      <c r="DB979" s="14"/>
      <c r="DC979" s="14"/>
      <c r="DD979" s="14"/>
      <c r="DE979" s="14"/>
      <c r="DF979" s="14"/>
    </row>
    <row r="980" spans="2:110" ht="15.75" customHeight="1">
      <c r="B980" s="15"/>
      <c r="C980" s="14"/>
      <c r="D980" s="14"/>
      <c r="E980" s="14"/>
      <c r="F980" s="14"/>
      <c r="G980" s="14"/>
      <c r="H980" s="15"/>
      <c r="I980" s="15"/>
      <c r="J980" s="15"/>
      <c r="K980" s="15"/>
      <c r="L980" s="15"/>
      <c r="M980" s="136"/>
      <c r="N980" s="15"/>
      <c r="O980" s="15"/>
      <c r="P980" s="15"/>
      <c r="Q980" s="15"/>
      <c r="R980" s="15"/>
      <c r="S980" s="137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37"/>
      <c r="AS980" s="137"/>
      <c r="AT980" s="137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4"/>
      <c r="CU980" s="14"/>
      <c r="CV980" s="14"/>
      <c r="CW980" s="14"/>
      <c r="CX980" s="14"/>
      <c r="CY980" s="14"/>
      <c r="CZ980" s="14"/>
      <c r="DA980" s="14"/>
      <c r="DB980" s="14"/>
      <c r="DC980" s="14"/>
      <c r="DD980" s="14"/>
      <c r="DE980" s="14"/>
      <c r="DF980" s="14"/>
    </row>
    <row r="981" spans="2:110" ht="15.75" customHeight="1">
      <c r="B981" s="15"/>
      <c r="C981" s="14"/>
      <c r="D981" s="14"/>
      <c r="E981" s="14"/>
      <c r="F981" s="14"/>
      <c r="G981" s="14"/>
      <c r="H981" s="15"/>
      <c r="I981" s="15"/>
      <c r="J981" s="15"/>
      <c r="K981" s="15"/>
      <c r="L981" s="15"/>
      <c r="M981" s="136"/>
      <c r="N981" s="15"/>
      <c r="O981" s="15"/>
      <c r="P981" s="15"/>
      <c r="Q981" s="15"/>
      <c r="R981" s="15"/>
      <c r="S981" s="137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37"/>
      <c r="AS981" s="137"/>
      <c r="AT981" s="137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4"/>
      <c r="CU981" s="14"/>
      <c r="CV981" s="14"/>
      <c r="CW981" s="14"/>
      <c r="CX981" s="14"/>
      <c r="CY981" s="14"/>
      <c r="CZ981" s="14"/>
      <c r="DA981" s="14"/>
      <c r="DB981" s="14"/>
      <c r="DC981" s="14"/>
      <c r="DD981" s="14"/>
      <c r="DE981" s="14"/>
      <c r="DF981" s="14"/>
    </row>
    <row r="982" spans="2:110" ht="15.75" customHeight="1">
      <c r="B982" s="15"/>
      <c r="C982" s="14"/>
      <c r="D982" s="14"/>
      <c r="E982" s="14"/>
      <c r="F982" s="14"/>
      <c r="G982" s="14"/>
      <c r="H982" s="15"/>
      <c r="I982" s="15"/>
      <c r="J982" s="15"/>
      <c r="K982" s="15"/>
      <c r="L982" s="15"/>
      <c r="M982" s="136"/>
      <c r="N982" s="15"/>
      <c r="O982" s="15"/>
      <c r="P982" s="15"/>
      <c r="Q982" s="15"/>
      <c r="R982" s="15"/>
      <c r="S982" s="137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37"/>
      <c r="AS982" s="137"/>
      <c r="AT982" s="137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4"/>
      <c r="CU982" s="14"/>
      <c r="CV982" s="14"/>
      <c r="CW982" s="14"/>
      <c r="CX982" s="14"/>
      <c r="CY982" s="14"/>
      <c r="CZ982" s="14"/>
      <c r="DA982" s="14"/>
      <c r="DB982" s="14"/>
      <c r="DC982" s="14"/>
      <c r="DD982" s="14"/>
      <c r="DE982" s="14"/>
      <c r="DF982" s="14"/>
    </row>
    <row r="983" spans="2:110" ht="15.75" customHeight="1">
      <c r="B983" s="15"/>
      <c r="C983" s="14"/>
      <c r="D983" s="14"/>
      <c r="E983" s="14"/>
      <c r="F983" s="14"/>
      <c r="G983" s="14"/>
      <c r="H983" s="15"/>
      <c r="I983" s="15"/>
      <c r="J983" s="15"/>
      <c r="K983" s="15"/>
      <c r="L983" s="15"/>
      <c r="M983" s="136"/>
      <c r="N983" s="15"/>
      <c r="O983" s="15"/>
      <c r="P983" s="15"/>
      <c r="Q983" s="15"/>
      <c r="R983" s="15"/>
      <c r="S983" s="137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37"/>
      <c r="AS983" s="137"/>
      <c r="AT983" s="137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4"/>
      <c r="CU983" s="14"/>
      <c r="CV983" s="14"/>
      <c r="CW983" s="14"/>
      <c r="CX983" s="14"/>
      <c r="CY983" s="14"/>
      <c r="CZ983" s="14"/>
      <c r="DA983" s="14"/>
      <c r="DB983" s="14"/>
      <c r="DC983" s="14"/>
      <c r="DD983" s="14"/>
      <c r="DE983" s="14"/>
      <c r="DF983" s="14"/>
    </row>
    <row r="984" spans="2:110" ht="15.75" customHeight="1">
      <c r="B984" s="15"/>
      <c r="C984" s="14"/>
      <c r="D984" s="14"/>
      <c r="E984" s="14"/>
      <c r="F984" s="14"/>
      <c r="G984" s="14"/>
      <c r="H984" s="15"/>
      <c r="I984" s="15"/>
      <c r="J984" s="15"/>
      <c r="K984" s="15"/>
      <c r="L984" s="15"/>
      <c r="M984" s="136"/>
      <c r="N984" s="15"/>
      <c r="O984" s="15"/>
      <c r="P984" s="15"/>
      <c r="Q984" s="15"/>
      <c r="R984" s="15"/>
      <c r="S984" s="137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37"/>
      <c r="AS984" s="137"/>
      <c r="AT984" s="137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4"/>
      <c r="CU984" s="14"/>
      <c r="CV984" s="14"/>
      <c r="CW984" s="14"/>
      <c r="CX984" s="14"/>
      <c r="CY984" s="14"/>
      <c r="CZ984" s="14"/>
      <c r="DA984" s="14"/>
      <c r="DB984" s="14"/>
      <c r="DC984" s="14"/>
      <c r="DD984" s="14"/>
      <c r="DE984" s="14"/>
      <c r="DF984" s="14"/>
    </row>
    <row r="985" spans="2:110" ht="15.75" customHeight="1">
      <c r="B985" s="15"/>
      <c r="C985" s="14"/>
      <c r="D985" s="14"/>
      <c r="E985" s="14"/>
      <c r="F985" s="14"/>
      <c r="G985" s="14"/>
      <c r="H985" s="15"/>
      <c r="I985" s="15"/>
      <c r="J985" s="15"/>
      <c r="K985" s="15"/>
      <c r="L985" s="15"/>
      <c r="M985" s="136"/>
      <c r="N985" s="15"/>
      <c r="O985" s="15"/>
      <c r="P985" s="15"/>
      <c r="Q985" s="15"/>
      <c r="R985" s="15"/>
      <c r="S985" s="137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37"/>
      <c r="AS985" s="137"/>
      <c r="AT985" s="137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4"/>
      <c r="CU985" s="14"/>
      <c r="CV985" s="14"/>
      <c r="CW985" s="14"/>
      <c r="CX985" s="14"/>
      <c r="CY985" s="14"/>
      <c r="CZ985" s="14"/>
      <c r="DA985" s="14"/>
      <c r="DB985" s="14"/>
      <c r="DC985" s="14"/>
      <c r="DD985" s="14"/>
      <c r="DE985" s="14"/>
      <c r="DF985" s="14"/>
    </row>
    <row r="986" spans="2:110" ht="15.75" customHeight="1">
      <c r="B986" s="15"/>
      <c r="C986" s="14"/>
      <c r="D986" s="14"/>
      <c r="E986" s="14"/>
      <c r="F986" s="14"/>
      <c r="G986" s="14"/>
      <c r="H986" s="15"/>
      <c r="I986" s="15"/>
      <c r="J986" s="15"/>
      <c r="K986" s="15"/>
      <c r="L986" s="15"/>
      <c r="M986" s="136"/>
      <c r="N986" s="15"/>
      <c r="O986" s="15"/>
      <c r="P986" s="15"/>
      <c r="Q986" s="15"/>
      <c r="R986" s="15"/>
      <c r="S986" s="137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37"/>
      <c r="AS986" s="137"/>
      <c r="AT986" s="137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4"/>
      <c r="CU986" s="14"/>
      <c r="CV986" s="14"/>
      <c r="CW986" s="14"/>
      <c r="CX986" s="14"/>
      <c r="CY986" s="14"/>
      <c r="CZ986" s="14"/>
      <c r="DA986" s="14"/>
      <c r="DB986" s="14"/>
      <c r="DC986" s="14"/>
      <c r="DD986" s="14"/>
      <c r="DE986" s="14"/>
      <c r="DF986" s="14"/>
    </row>
    <row r="987" spans="2:110" ht="15.75" customHeight="1">
      <c r="B987" s="15"/>
      <c r="C987" s="14"/>
      <c r="D987" s="14"/>
      <c r="E987" s="14"/>
      <c r="F987" s="14"/>
      <c r="G987" s="14"/>
      <c r="H987" s="15"/>
      <c r="I987" s="15"/>
      <c r="J987" s="15"/>
      <c r="K987" s="15"/>
      <c r="L987" s="15"/>
      <c r="M987" s="136"/>
      <c r="N987" s="15"/>
      <c r="O987" s="15"/>
      <c r="P987" s="15"/>
      <c r="Q987" s="15"/>
      <c r="R987" s="15"/>
      <c r="S987" s="137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37"/>
      <c r="AS987" s="137"/>
      <c r="AT987" s="137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4"/>
      <c r="CU987" s="14"/>
      <c r="CV987" s="14"/>
      <c r="CW987" s="14"/>
      <c r="CX987" s="14"/>
      <c r="CY987" s="14"/>
      <c r="CZ987" s="14"/>
      <c r="DA987" s="14"/>
      <c r="DB987" s="14"/>
      <c r="DC987" s="14"/>
      <c r="DD987" s="14"/>
      <c r="DE987" s="14"/>
      <c r="DF987" s="14"/>
    </row>
    <row r="988" spans="2:110" ht="15.75" customHeight="1">
      <c r="B988" s="15"/>
      <c r="C988" s="14"/>
      <c r="D988" s="14"/>
      <c r="E988" s="14"/>
      <c r="F988" s="14"/>
      <c r="G988" s="14"/>
      <c r="H988" s="15"/>
      <c r="I988" s="15"/>
      <c r="J988" s="15"/>
      <c r="K988" s="15"/>
      <c r="L988" s="15"/>
      <c r="M988" s="136"/>
      <c r="N988" s="15"/>
      <c r="O988" s="15"/>
      <c r="P988" s="15"/>
      <c r="Q988" s="15"/>
      <c r="R988" s="15"/>
      <c r="S988" s="137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37"/>
      <c r="AS988" s="137"/>
      <c r="AT988" s="137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4"/>
      <c r="CU988" s="14"/>
      <c r="CV988" s="14"/>
      <c r="CW988" s="14"/>
      <c r="CX988" s="14"/>
      <c r="CY988" s="14"/>
      <c r="CZ988" s="14"/>
      <c r="DA988" s="14"/>
      <c r="DB988" s="14"/>
      <c r="DC988" s="14"/>
      <c r="DD988" s="14"/>
      <c r="DE988" s="14"/>
      <c r="DF988" s="14"/>
    </row>
    <row r="989" spans="2:110" ht="15.75" customHeight="1">
      <c r="B989" s="15"/>
      <c r="C989" s="14"/>
      <c r="D989" s="14"/>
      <c r="E989" s="14"/>
      <c r="F989" s="14"/>
      <c r="G989" s="14"/>
      <c r="H989" s="15"/>
      <c r="I989" s="15"/>
      <c r="J989" s="15"/>
      <c r="K989" s="15"/>
      <c r="L989" s="15"/>
      <c r="M989" s="136"/>
      <c r="N989" s="15"/>
      <c r="O989" s="15"/>
      <c r="P989" s="15"/>
      <c r="Q989" s="15"/>
      <c r="R989" s="15"/>
      <c r="S989" s="137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37"/>
      <c r="AS989" s="137"/>
      <c r="AT989" s="137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4"/>
      <c r="CU989" s="14"/>
      <c r="CV989" s="14"/>
      <c r="CW989" s="14"/>
      <c r="CX989" s="14"/>
      <c r="CY989" s="14"/>
      <c r="CZ989" s="14"/>
      <c r="DA989" s="14"/>
      <c r="DB989" s="14"/>
      <c r="DC989" s="14"/>
      <c r="DD989" s="14"/>
      <c r="DE989" s="14"/>
      <c r="DF989" s="14"/>
    </row>
    <row r="990" spans="2:110" ht="15.75" customHeight="1">
      <c r="B990" s="15"/>
      <c r="C990" s="14"/>
      <c r="D990" s="14"/>
      <c r="E990" s="14"/>
      <c r="F990" s="14"/>
      <c r="G990" s="14"/>
      <c r="H990" s="15"/>
      <c r="I990" s="15"/>
      <c r="J990" s="15"/>
      <c r="K990" s="15"/>
      <c r="L990" s="15"/>
      <c r="M990" s="136"/>
      <c r="N990" s="15"/>
      <c r="O990" s="15"/>
      <c r="P990" s="15"/>
      <c r="Q990" s="15"/>
      <c r="R990" s="15"/>
      <c r="S990" s="137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37"/>
      <c r="AS990" s="137"/>
      <c r="AT990" s="137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4"/>
      <c r="CU990" s="14"/>
      <c r="CV990" s="14"/>
      <c r="CW990" s="14"/>
      <c r="CX990" s="14"/>
      <c r="CY990" s="14"/>
      <c r="CZ990" s="14"/>
      <c r="DA990" s="14"/>
      <c r="DB990" s="14"/>
      <c r="DC990" s="14"/>
      <c r="DD990" s="14"/>
      <c r="DE990" s="14"/>
      <c r="DF990" s="14"/>
    </row>
    <row r="991" spans="2:110" ht="15.75" customHeight="1">
      <c r="B991" s="15"/>
      <c r="C991" s="14"/>
      <c r="D991" s="14"/>
      <c r="E991" s="14"/>
      <c r="F991" s="14"/>
      <c r="G991" s="14"/>
      <c r="H991" s="15"/>
      <c r="I991" s="15"/>
      <c r="J991" s="15"/>
      <c r="K991" s="15"/>
      <c r="L991" s="15"/>
      <c r="M991" s="136"/>
      <c r="N991" s="15"/>
      <c r="O991" s="15"/>
      <c r="P991" s="15"/>
      <c r="Q991" s="15"/>
      <c r="R991" s="15"/>
      <c r="S991" s="137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37"/>
      <c r="AS991" s="137"/>
      <c r="AT991" s="137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4"/>
      <c r="CU991" s="14"/>
      <c r="CV991" s="14"/>
      <c r="CW991" s="14"/>
      <c r="CX991" s="14"/>
      <c r="CY991" s="14"/>
      <c r="CZ991" s="14"/>
      <c r="DA991" s="14"/>
      <c r="DB991" s="14"/>
      <c r="DC991" s="14"/>
      <c r="DD991" s="14"/>
      <c r="DE991" s="14"/>
      <c r="DF991" s="14"/>
    </row>
    <row r="992" spans="2:110" ht="15.75" customHeight="1">
      <c r="B992" s="15"/>
      <c r="C992" s="14"/>
      <c r="D992" s="14"/>
      <c r="E992" s="14"/>
      <c r="F992" s="14"/>
      <c r="G992" s="14"/>
      <c r="H992" s="15"/>
      <c r="I992" s="15"/>
      <c r="J992" s="15"/>
      <c r="K992" s="15"/>
      <c r="L992" s="15"/>
      <c r="M992" s="136"/>
      <c r="N992" s="15"/>
      <c r="O992" s="15"/>
      <c r="P992" s="15"/>
      <c r="Q992" s="15"/>
      <c r="R992" s="15"/>
      <c r="S992" s="137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37"/>
      <c r="AS992" s="137"/>
      <c r="AT992" s="137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4"/>
      <c r="CU992" s="14"/>
      <c r="CV992" s="14"/>
      <c r="CW992" s="14"/>
      <c r="CX992" s="14"/>
      <c r="CY992" s="14"/>
      <c r="CZ992" s="14"/>
      <c r="DA992" s="14"/>
      <c r="DB992" s="14"/>
      <c r="DC992" s="14"/>
      <c r="DD992" s="14"/>
      <c r="DE992" s="14"/>
      <c r="DF992" s="14"/>
    </row>
    <row r="993" spans="2:110" ht="15.75" customHeight="1">
      <c r="B993" s="15"/>
      <c r="C993" s="14"/>
      <c r="D993" s="14"/>
      <c r="E993" s="14"/>
      <c r="F993" s="14"/>
      <c r="G993" s="14"/>
      <c r="H993" s="15"/>
      <c r="I993" s="15"/>
      <c r="J993" s="15"/>
      <c r="K993" s="15"/>
      <c r="L993" s="15"/>
      <c r="M993" s="136"/>
      <c r="N993" s="15"/>
      <c r="O993" s="15"/>
      <c r="P993" s="15"/>
      <c r="Q993" s="15"/>
      <c r="R993" s="15"/>
      <c r="S993" s="137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37"/>
      <c r="AS993" s="137"/>
      <c r="AT993" s="137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4"/>
      <c r="CU993" s="14"/>
      <c r="CV993" s="14"/>
      <c r="CW993" s="14"/>
      <c r="CX993" s="14"/>
      <c r="CY993" s="14"/>
      <c r="CZ993" s="14"/>
      <c r="DA993" s="14"/>
      <c r="DB993" s="14"/>
      <c r="DC993" s="14"/>
      <c r="DD993" s="14"/>
      <c r="DE993" s="14"/>
      <c r="DF993" s="14"/>
    </row>
    <row r="994" spans="2:110" ht="15.75" customHeight="1">
      <c r="B994" s="15"/>
      <c r="C994" s="14"/>
      <c r="D994" s="14"/>
      <c r="E994" s="14"/>
      <c r="F994" s="14"/>
      <c r="G994" s="14"/>
      <c r="H994" s="15"/>
      <c r="I994" s="15"/>
      <c r="J994" s="15"/>
      <c r="K994" s="15"/>
      <c r="L994" s="15"/>
      <c r="M994" s="136"/>
      <c r="N994" s="15"/>
      <c r="O994" s="15"/>
      <c r="P994" s="15"/>
      <c r="Q994" s="15"/>
      <c r="R994" s="15"/>
      <c r="S994" s="137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37"/>
      <c r="AS994" s="137"/>
      <c r="AT994" s="137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4"/>
      <c r="CU994" s="14"/>
      <c r="CV994" s="14"/>
      <c r="CW994" s="14"/>
      <c r="CX994" s="14"/>
      <c r="CY994" s="14"/>
      <c r="CZ994" s="14"/>
      <c r="DA994" s="14"/>
      <c r="DB994" s="14"/>
      <c r="DC994" s="14"/>
      <c r="DD994" s="14"/>
      <c r="DE994" s="14"/>
      <c r="DF994" s="14"/>
    </row>
    <row r="995" spans="2:110" ht="15.75" customHeight="1">
      <c r="B995" s="15"/>
      <c r="C995" s="14"/>
      <c r="D995" s="14"/>
      <c r="E995" s="14"/>
      <c r="F995" s="14"/>
      <c r="G995" s="14"/>
      <c r="H995" s="15"/>
      <c r="I995" s="15"/>
      <c r="J995" s="15"/>
      <c r="K995" s="15"/>
      <c r="L995" s="15"/>
      <c r="M995" s="136"/>
      <c r="N995" s="15"/>
      <c r="O995" s="15"/>
      <c r="P995" s="15"/>
      <c r="Q995" s="15"/>
      <c r="R995" s="15"/>
      <c r="S995" s="137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37"/>
      <c r="AS995" s="137"/>
      <c r="AT995" s="137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4"/>
      <c r="CU995" s="14"/>
      <c r="CV995" s="14"/>
      <c r="CW995" s="14"/>
      <c r="CX995" s="14"/>
      <c r="CY995" s="14"/>
      <c r="CZ995" s="14"/>
      <c r="DA995" s="14"/>
      <c r="DB995" s="14"/>
      <c r="DC995" s="14"/>
      <c r="DD995" s="14"/>
      <c r="DE995" s="14"/>
      <c r="DF995" s="14"/>
    </row>
    <row r="996" spans="2:110" ht="15.75" customHeight="1">
      <c r="B996" s="15"/>
      <c r="C996" s="14"/>
      <c r="D996" s="14"/>
      <c r="E996" s="14"/>
      <c r="F996" s="14"/>
      <c r="G996" s="14"/>
      <c r="H996" s="15"/>
      <c r="I996" s="15"/>
      <c r="J996" s="15"/>
      <c r="K996" s="15"/>
      <c r="L996" s="15"/>
      <c r="M996" s="136"/>
      <c r="N996" s="15"/>
      <c r="O996" s="15"/>
      <c r="P996" s="15"/>
      <c r="Q996" s="15"/>
      <c r="R996" s="15"/>
      <c r="S996" s="137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37"/>
      <c r="AS996" s="137"/>
      <c r="AT996" s="137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4"/>
      <c r="CU996" s="14"/>
      <c r="CV996" s="14"/>
      <c r="CW996" s="14"/>
      <c r="CX996" s="14"/>
      <c r="CY996" s="14"/>
      <c r="CZ996" s="14"/>
      <c r="DA996" s="14"/>
      <c r="DB996" s="14"/>
      <c r="DC996" s="14"/>
      <c r="DD996" s="14"/>
      <c r="DE996" s="14"/>
      <c r="DF996" s="14"/>
    </row>
    <row r="997" spans="2:110" ht="15.75" customHeight="1">
      <c r="B997" s="15"/>
      <c r="C997" s="14"/>
      <c r="D997" s="14"/>
      <c r="E997" s="14"/>
      <c r="F997" s="14"/>
      <c r="G997" s="14"/>
      <c r="H997" s="15"/>
      <c r="I997" s="15"/>
      <c r="J997" s="15"/>
      <c r="K997" s="15"/>
      <c r="L997" s="15"/>
      <c r="M997" s="136"/>
      <c r="N997" s="15"/>
      <c r="O997" s="15"/>
      <c r="P997" s="15"/>
      <c r="Q997" s="15"/>
      <c r="R997" s="15"/>
      <c r="S997" s="137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37"/>
      <c r="AS997" s="137"/>
      <c r="AT997" s="137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4"/>
      <c r="CU997" s="14"/>
      <c r="CV997" s="14"/>
      <c r="CW997" s="14"/>
      <c r="CX997" s="14"/>
      <c r="CY997" s="14"/>
      <c r="CZ997" s="14"/>
      <c r="DA997" s="14"/>
      <c r="DB997" s="14"/>
      <c r="DC997" s="14"/>
      <c r="DD997" s="14"/>
      <c r="DE997" s="14"/>
      <c r="DF997" s="14"/>
    </row>
    <row r="998" spans="2:110" ht="15.75" customHeight="1">
      <c r="B998" s="15"/>
      <c r="C998" s="14"/>
      <c r="D998" s="14"/>
      <c r="E998" s="14"/>
      <c r="F998" s="14"/>
      <c r="G998" s="14"/>
      <c r="H998" s="15"/>
      <c r="I998" s="15"/>
      <c r="J998" s="15"/>
      <c r="K998" s="15"/>
      <c r="L998" s="15"/>
      <c r="M998" s="136"/>
      <c r="N998" s="15"/>
      <c r="O998" s="15"/>
      <c r="P998" s="15"/>
      <c r="Q998" s="15"/>
      <c r="R998" s="15"/>
      <c r="S998" s="137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37"/>
      <c r="AS998" s="137"/>
      <c r="AT998" s="137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4"/>
      <c r="CU998" s="14"/>
      <c r="CV998" s="14"/>
      <c r="CW998" s="14"/>
      <c r="CX998" s="14"/>
      <c r="CY998" s="14"/>
      <c r="CZ998" s="14"/>
      <c r="DA998" s="14"/>
      <c r="DB998" s="14"/>
      <c r="DC998" s="14"/>
      <c r="DD998" s="14"/>
      <c r="DE998" s="14"/>
      <c r="DF998" s="14"/>
    </row>
    <row r="999" spans="2:110" ht="15.75" customHeight="1">
      <c r="B999" s="15"/>
      <c r="C999" s="14"/>
      <c r="D999" s="14"/>
      <c r="E999" s="14"/>
      <c r="F999" s="14"/>
      <c r="G999" s="14"/>
      <c r="H999" s="15"/>
      <c r="I999" s="15"/>
      <c r="J999" s="15"/>
      <c r="K999" s="15"/>
      <c r="L999" s="15"/>
      <c r="M999" s="136"/>
      <c r="N999" s="15"/>
      <c r="O999" s="15"/>
      <c r="P999" s="15"/>
      <c r="Q999" s="15"/>
      <c r="R999" s="15"/>
      <c r="S999" s="137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37"/>
      <c r="AS999" s="137"/>
      <c r="AT999" s="137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4"/>
      <c r="CU999" s="14"/>
      <c r="CV999" s="14"/>
      <c r="CW999" s="14"/>
      <c r="CX999" s="14"/>
      <c r="CY999" s="14"/>
      <c r="CZ999" s="14"/>
      <c r="DA999" s="14"/>
      <c r="DB999" s="14"/>
      <c r="DC999" s="14"/>
      <c r="DD999" s="14"/>
      <c r="DE999" s="14"/>
      <c r="DF999" s="14"/>
    </row>
    <row r="1000" spans="2:110" ht="15.75" customHeight="1">
      <c r="B1000" s="15"/>
      <c r="C1000" s="14"/>
      <c r="D1000" s="14"/>
      <c r="E1000" s="14"/>
      <c r="F1000" s="14"/>
      <c r="G1000" s="14"/>
      <c r="H1000" s="15"/>
      <c r="I1000" s="15"/>
      <c r="J1000" s="15"/>
      <c r="K1000" s="15"/>
      <c r="L1000" s="15"/>
      <c r="M1000" s="136"/>
      <c r="N1000" s="15"/>
      <c r="O1000" s="15"/>
      <c r="P1000" s="15"/>
      <c r="Q1000" s="15"/>
      <c r="R1000" s="15"/>
      <c r="S1000" s="137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37"/>
      <c r="AS1000" s="137"/>
      <c r="AT1000" s="137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4"/>
      <c r="CU1000" s="14"/>
      <c r="CV1000" s="14"/>
      <c r="CW1000" s="14"/>
      <c r="CX1000" s="14"/>
      <c r="CY1000" s="14"/>
      <c r="CZ1000" s="14"/>
      <c r="DA1000" s="14"/>
      <c r="DB1000" s="14"/>
      <c r="DC1000" s="14"/>
      <c r="DD1000" s="14"/>
      <c r="DE1000" s="14"/>
      <c r="DF1000" s="14"/>
    </row>
    <row r="1001" spans="2:110" ht="15.75" customHeight="1">
      <c r="B1001" s="15"/>
      <c r="C1001" s="14"/>
      <c r="D1001" s="14"/>
      <c r="E1001" s="14"/>
      <c r="F1001" s="14"/>
      <c r="G1001" s="14"/>
      <c r="H1001" s="15"/>
      <c r="I1001" s="15"/>
      <c r="J1001" s="15"/>
      <c r="K1001" s="15"/>
      <c r="L1001" s="15"/>
      <c r="M1001" s="136"/>
      <c r="N1001" s="15"/>
      <c r="O1001" s="15"/>
      <c r="P1001" s="15"/>
      <c r="Q1001" s="15"/>
      <c r="R1001" s="15"/>
      <c r="S1001" s="137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37"/>
      <c r="AS1001" s="137"/>
      <c r="AT1001" s="137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15"/>
      <c r="BH1001" s="15"/>
      <c r="BI1001" s="15"/>
      <c r="BJ1001" s="15"/>
      <c r="BK1001" s="15"/>
      <c r="BL1001" s="15"/>
      <c r="BM1001" s="15"/>
      <c r="BN1001" s="15"/>
      <c r="BO1001" s="15"/>
      <c r="BP1001" s="15"/>
      <c r="BQ1001" s="15"/>
      <c r="BR1001" s="15"/>
      <c r="BS1001" s="15"/>
      <c r="BT1001" s="15"/>
      <c r="BU1001" s="15"/>
      <c r="BV1001" s="15"/>
      <c r="BW1001" s="15"/>
      <c r="BX1001" s="15"/>
      <c r="BY1001" s="15"/>
      <c r="BZ1001" s="15"/>
      <c r="CA1001" s="15"/>
      <c r="CB1001" s="15"/>
      <c r="CC1001" s="15"/>
      <c r="CD1001" s="15"/>
      <c r="CE1001" s="15"/>
      <c r="CF1001" s="15"/>
      <c r="CG1001" s="15"/>
      <c r="CH1001" s="15"/>
      <c r="CI1001" s="15"/>
      <c r="CJ1001" s="15"/>
      <c r="CK1001" s="15"/>
      <c r="CL1001" s="15"/>
      <c r="CM1001" s="15"/>
      <c r="CN1001" s="15"/>
      <c r="CO1001" s="15"/>
      <c r="CP1001" s="15"/>
      <c r="CQ1001" s="15"/>
      <c r="CR1001" s="15"/>
      <c r="CS1001" s="15"/>
      <c r="CT1001" s="14"/>
      <c r="CU1001" s="14"/>
      <c r="CV1001" s="14"/>
      <c r="CW1001" s="14"/>
      <c r="CX1001" s="14"/>
      <c r="CY1001" s="14"/>
      <c r="CZ1001" s="14"/>
      <c r="DA1001" s="14"/>
      <c r="DB1001" s="14"/>
      <c r="DC1001" s="14"/>
      <c r="DD1001" s="14"/>
      <c r="DE1001" s="14"/>
      <c r="DF1001" s="14"/>
    </row>
    <row r="1002" spans="2:110" ht="15.75" customHeight="1">
      <c r="B1002" s="15"/>
      <c r="C1002" s="14"/>
      <c r="D1002" s="14"/>
      <c r="E1002" s="14"/>
      <c r="F1002" s="14"/>
      <c r="G1002" s="14"/>
      <c r="H1002" s="15"/>
      <c r="I1002" s="15"/>
      <c r="J1002" s="15"/>
      <c r="K1002" s="15"/>
      <c r="L1002" s="15"/>
      <c r="M1002" s="136"/>
      <c r="N1002" s="15"/>
      <c r="O1002" s="15"/>
      <c r="P1002" s="15"/>
      <c r="Q1002" s="15"/>
      <c r="R1002" s="15"/>
      <c r="S1002" s="137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37"/>
      <c r="AS1002" s="137"/>
      <c r="AT1002" s="137"/>
      <c r="AU1002" s="15"/>
      <c r="AV1002" s="15"/>
      <c r="AW1002" s="15"/>
      <c r="AX1002" s="15"/>
      <c r="AY1002" s="15"/>
      <c r="AZ1002" s="15"/>
      <c r="BA1002" s="15"/>
      <c r="BB1002" s="15"/>
      <c r="BC1002" s="15"/>
      <c r="BD1002" s="15"/>
      <c r="BE1002" s="15"/>
      <c r="BF1002" s="15"/>
      <c r="BG1002" s="15"/>
      <c r="BH1002" s="15"/>
      <c r="BI1002" s="15"/>
      <c r="BJ1002" s="15"/>
      <c r="BK1002" s="15"/>
      <c r="BL1002" s="15"/>
      <c r="BM1002" s="15"/>
      <c r="BN1002" s="15"/>
      <c r="BO1002" s="15"/>
      <c r="BP1002" s="15"/>
      <c r="BQ1002" s="15"/>
      <c r="BR1002" s="15"/>
      <c r="BS1002" s="15"/>
      <c r="BT1002" s="15"/>
      <c r="BU1002" s="15"/>
      <c r="BV1002" s="15"/>
      <c r="BW1002" s="15"/>
      <c r="BX1002" s="15"/>
      <c r="BY1002" s="15"/>
      <c r="BZ1002" s="15"/>
      <c r="CA1002" s="15"/>
      <c r="CB1002" s="15"/>
      <c r="CC1002" s="15"/>
      <c r="CD1002" s="15"/>
      <c r="CE1002" s="15"/>
      <c r="CF1002" s="15"/>
      <c r="CG1002" s="15"/>
      <c r="CH1002" s="15"/>
      <c r="CI1002" s="15"/>
      <c r="CJ1002" s="15"/>
      <c r="CK1002" s="15"/>
      <c r="CL1002" s="15"/>
      <c r="CM1002" s="15"/>
      <c r="CN1002" s="15"/>
      <c r="CO1002" s="15"/>
      <c r="CP1002" s="15"/>
      <c r="CQ1002" s="15"/>
      <c r="CR1002" s="15"/>
      <c r="CS1002" s="15"/>
      <c r="CT1002" s="14"/>
      <c r="CU1002" s="14"/>
      <c r="CV1002" s="14"/>
      <c r="CW1002" s="14"/>
      <c r="CX1002" s="14"/>
      <c r="CY1002" s="14"/>
      <c r="CZ1002" s="14"/>
      <c r="DA1002" s="14"/>
      <c r="DB1002" s="14"/>
      <c r="DC1002" s="14"/>
      <c r="DD1002" s="14"/>
      <c r="DE1002" s="14"/>
      <c r="DF1002" s="14"/>
    </row>
  </sheetData>
  <mergeCells count="32">
    <mergeCell ref="BP1:BR1"/>
    <mergeCell ref="CN1:CP1"/>
    <mergeCell ref="CQ1:CS1"/>
    <mergeCell ref="CT1:CV1"/>
    <mergeCell ref="DA1:DD1"/>
    <mergeCell ref="BS1:BU1"/>
    <mergeCell ref="BV1:BX1"/>
    <mergeCell ref="BY1:CA1"/>
    <mergeCell ref="CB1:CD1"/>
    <mergeCell ref="CE1:CG1"/>
    <mergeCell ref="CH1:CJ1"/>
    <mergeCell ref="CK1:CM1"/>
    <mergeCell ref="BA1:BC1"/>
    <mergeCell ref="BD1:BF1"/>
    <mergeCell ref="BG1:BI1"/>
    <mergeCell ref="BJ1:BL1"/>
    <mergeCell ref="BM1:BO1"/>
    <mergeCell ref="AL1:AN1"/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  <mergeCell ref="H1:J1"/>
    <mergeCell ref="K1:M1"/>
    <mergeCell ref="N1:P1"/>
    <mergeCell ref="Q1:S1"/>
    <mergeCell ref="T1:V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August 2024</vt:lpstr>
      <vt:lpstr>JULY-24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2015-06-05T18:17:20Z</dcterms:created>
  <dcterms:modified xsi:type="dcterms:W3CDTF">2024-09-10T09:22:55Z</dcterms:modified>
</cp:coreProperties>
</file>