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Templates\"/>
    </mc:Choice>
  </mc:AlternateContent>
  <bookViews>
    <workbookView xWindow="240" yWindow="60" windowWidth="20055" windowHeight="7950"/>
  </bookViews>
  <sheets>
    <sheet name="Salary Arrears Calculator" sheetId="1" r:id="rId1"/>
  </sheets>
  <calcPr calcId="152511"/>
</workbook>
</file>

<file path=xl/calcChain.xml><?xml version="1.0" encoding="utf-8"?>
<calcChain xmlns="http://schemas.openxmlformats.org/spreadsheetml/2006/main">
  <c r="Q27" i="1" l="1"/>
  <c r="U27" i="1" s="1"/>
  <c r="P27" i="1"/>
  <c r="T27" i="1" s="1"/>
  <c r="Q15" i="1"/>
  <c r="P15" i="1"/>
  <c r="T15" i="1" s="1"/>
  <c r="Z15" i="1" s="1"/>
  <c r="AD30" i="1"/>
  <c r="AF30" i="1" s="1"/>
  <c r="AE30" i="1"/>
  <c r="T30" i="1"/>
  <c r="U30" i="1"/>
  <c r="AE29" i="1"/>
  <c r="AD29" i="1"/>
  <c r="U29" i="1"/>
  <c r="T29" i="1"/>
  <c r="AF29" i="1" s="1"/>
  <c r="AE28" i="1"/>
  <c r="AD28" i="1"/>
  <c r="U28" i="1"/>
  <c r="T28" i="1"/>
  <c r="AF28" i="1" s="1"/>
  <c r="AE27" i="1"/>
  <c r="AD27" i="1"/>
  <c r="AE26" i="1"/>
  <c r="AD26" i="1"/>
  <c r="U26" i="1"/>
  <c r="AG26" i="1" s="1"/>
  <c r="T26" i="1"/>
  <c r="AE25" i="1"/>
  <c r="AD25" i="1"/>
  <c r="U25" i="1"/>
  <c r="AG25" i="1" s="1"/>
  <c r="T25" i="1"/>
  <c r="AE24" i="1"/>
  <c r="AD24" i="1"/>
  <c r="U24" i="1"/>
  <c r="AG24" i="1" s="1"/>
  <c r="T24" i="1"/>
  <c r="AE23" i="1"/>
  <c r="AD23" i="1"/>
  <c r="U23" i="1"/>
  <c r="AG23" i="1" s="1"/>
  <c r="T23" i="1"/>
  <c r="AE22" i="1"/>
  <c r="AD22" i="1"/>
  <c r="U22" i="1"/>
  <c r="AG22" i="1" s="1"/>
  <c r="T22" i="1"/>
  <c r="AE21" i="1"/>
  <c r="AD21" i="1"/>
  <c r="U21" i="1"/>
  <c r="AG21" i="1" s="1"/>
  <c r="T21" i="1"/>
  <c r="AE20" i="1"/>
  <c r="AD20" i="1"/>
  <c r="U20" i="1"/>
  <c r="AG20" i="1" s="1"/>
  <c r="T20" i="1"/>
  <c r="AE19" i="1"/>
  <c r="AD19" i="1"/>
  <c r="U19" i="1"/>
  <c r="AG19" i="1" s="1"/>
  <c r="T19" i="1"/>
  <c r="AD18" i="1"/>
  <c r="AE18" i="1"/>
  <c r="AG18" i="1" s="1"/>
  <c r="U18" i="1"/>
  <c r="T18" i="1"/>
  <c r="AE41" i="1"/>
  <c r="AD41" i="1"/>
  <c r="AE40" i="1"/>
  <c r="AG40" i="1" s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U41" i="1"/>
  <c r="AG41" i="1" s="1"/>
  <c r="T41" i="1"/>
  <c r="U40" i="1"/>
  <c r="T40" i="1"/>
  <c r="U39" i="1"/>
  <c r="T39" i="1"/>
  <c r="U38" i="1"/>
  <c r="T38" i="1"/>
  <c r="U37" i="1"/>
  <c r="AG37" i="1" s="1"/>
  <c r="T37" i="1"/>
  <c r="U36" i="1"/>
  <c r="T36" i="1"/>
  <c r="U35" i="1"/>
  <c r="T35" i="1"/>
  <c r="U34" i="1"/>
  <c r="T34" i="1"/>
  <c r="U33" i="1"/>
  <c r="AG33" i="1" s="1"/>
  <c r="T33" i="1"/>
  <c r="U32" i="1"/>
  <c r="T32" i="1"/>
  <c r="U31" i="1"/>
  <c r="T31" i="1"/>
  <c r="W17" i="1"/>
  <c r="V17" i="1"/>
  <c r="U17" i="1"/>
  <c r="AA17" i="1" s="1"/>
  <c r="T17" i="1"/>
  <c r="W16" i="1"/>
  <c r="V16" i="1"/>
  <c r="U16" i="1"/>
  <c r="AA16" i="1" s="1"/>
  <c r="T16" i="1"/>
  <c r="W15" i="1"/>
  <c r="V15" i="1"/>
  <c r="U15" i="1"/>
  <c r="W14" i="1"/>
  <c r="V14" i="1"/>
  <c r="U14" i="1"/>
  <c r="T14" i="1"/>
  <c r="W13" i="1"/>
  <c r="V13" i="1"/>
  <c r="U13" i="1"/>
  <c r="T13" i="1"/>
  <c r="W12" i="1"/>
  <c r="V12" i="1"/>
  <c r="U12" i="1"/>
  <c r="AA12" i="1" s="1"/>
  <c r="T12" i="1"/>
  <c r="W11" i="1"/>
  <c r="V11" i="1"/>
  <c r="U11" i="1"/>
  <c r="T11" i="1"/>
  <c r="W10" i="1"/>
  <c r="V10" i="1"/>
  <c r="U10" i="1"/>
  <c r="T10" i="1"/>
  <c r="W9" i="1"/>
  <c r="V9" i="1"/>
  <c r="U9" i="1"/>
  <c r="AA9" i="1" s="1"/>
  <c r="T9" i="1"/>
  <c r="T8" i="1"/>
  <c r="U8" i="1"/>
  <c r="AA8" i="1" s="1"/>
  <c r="V8" i="1"/>
  <c r="W8" i="1"/>
  <c r="Z8" i="1"/>
  <c r="T7" i="1"/>
  <c r="U7" i="1"/>
  <c r="V7" i="1"/>
  <c r="W7" i="1"/>
  <c r="Z7" i="1"/>
  <c r="AA7" i="1"/>
  <c r="AE7" i="1"/>
  <c r="AG7" i="1" s="1"/>
  <c r="W6" i="1"/>
  <c r="V6" i="1"/>
  <c r="U6" i="1"/>
  <c r="T6" i="1"/>
  <c r="AE8" i="1" l="1"/>
  <c r="AG8" i="1" s="1"/>
  <c r="Z6" i="1"/>
  <c r="AD6" i="1" s="1"/>
  <c r="AF6" i="1" s="1"/>
  <c r="AD8" i="1"/>
  <c r="AF8" i="1" s="1"/>
  <c r="AE9" i="1"/>
  <c r="AE12" i="1"/>
  <c r="AE16" i="1"/>
  <c r="AE17" i="1"/>
  <c r="AF18" i="1"/>
  <c r="AG28" i="1"/>
  <c r="AH28" i="1" s="1"/>
  <c r="AG29" i="1"/>
  <c r="AH29" i="1" s="1"/>
  <c r="AD7" i="1"/>
  <c r="AF7" i="1" s="1"/>
  <c r="AH7" i="1" s="1"/>
  <c r="AF31" i="1"/>
  <c r="AF35" i="1"/>
  <c r="AF39" i="1"/>
  <c r="AF19" i="1"/>
  <c r="AF20" i="1"/>
  <c r="AF21" i="1"/>
  <c r="AF22" i="1"/>
  <c r="AF23" i="1"/>
  <c r="AF24" i="1"/>
  <c r="AF25" i="1"/>
  <c r="AF26" i="1"/>
  <c r="AG30" i="1"/>
  <c r="AH30" i="1" s="1"/>
  <c r="AF27" i="1"/>
  <c r="AA6" i="1"/>
  <c r="AE6" i="1" s="1"/>
  <c r="AG6" i="1" s="1"/>
  <c r="AG32" i="1"/>
  <c r="AG34" i="1"/>
  <c r="AG36" i="1"/>
  <c r="AG38" i="1"/>
  <c r="AG27" i="1"/>
  <c r="AH27" i="1" s="1"/>
  <c r="AG35" i="1"/>
  <c r="AH35" i="1" s="1"/>
  <c r="AF34" i="1"/>
  <c r="AF38" i="1"/>
  <c r="AF33" i="1"/>
  <c r="AF37" i="1"/>
  <c r="AH37" i="1" s="1"/>
  <c r="AF41" i="1"/>
  <c r="AH38" i="1"/>
  <c r="AF32" i="1"/>
  <c r="AH32" i="1" s="1"/>
  <c r="AF36" i="1"/>
  <c r="AF40" i="1"/>
  <c r="AH40" i="1" s="1"/>
  <c r="AH33" i="1"/>
  <c r="AG39" i="1"/>
  <c r="AH39" i="1" s="1"/>
  <c r="AH41" i="1"/>
  <c r="AG31" i="1"/>
  <c r="AH31" i="1" s="1"/>
  <c r="AH19" i="1"/>
  <c r="AH20" i="1"/>
  <c r="AH21" i="1"/>
  <c r="AH22" i="1"/>
  <c r="AH23" i="1"/>
  <c r="AH24" i="1"/>
  <c r="AH25" i="1"/>
  <c r="AH26" i="1"/>
  <c r="AH18" i="1"/>
  <c r="Q42" i="1"/>
  <c r="H42" i="1"/>
  <c r="L42" i="1"/>
  <c r="P42" i="1"/>
  <c r="AB42" i="1"/>
  <c r="I42" i="1"/>
  <c r="G42" i="1"/>
  <c r="K42" i="1"/>
  <c r="O42" i="1"/>
  <c r="S42" i="1"/>
  <c r="Y42" i="1"/>
  <c r="J42" i="1"/>
  <c r="N42" i="1"/>
  <c r="R42" i="1"/>
  <c r="X42" i="1"/>
  <c r="AH36" i="1"/>
  <c r="AD14" i="1"/>
  <c r="AF14" i="1" s="1"/>
  <c r="AD15" i="1"/>
  <c r="AF15" i="1" s="1"/>
  <c r="AG12" i="1"/>
  <c r="AG16" i="1"/>
  <c r="AG9" i="1"/>
  <c r="Z12" i="1"/>
  <c r="AD12" i="1" s="1"/>
  <c r="AF12" i="1" s="1"/>
  <c r="AA13" i="1"/>
  <c r="AE13" i="1" s="1"/>
  <c r="AG13" i="1" s="1"/>
  <c r="AG17" i="1"/>
  <c r="Z9" i="1"/>
  <c r="AD9" i="1" s="1"/>
  <c r="AA10" i="1"/>
  <c r="AE10" i="1" s="1"/>
  <c r="Z13" i="1"/>
  <c r="AD13" i="1" s="1"/>
  <c r="AF13" i="1" s="1"/>
  <c r="AA14" i="1"/>
  <c r="AE14" i="1" s="1"/>
  <c r="AG14" i="1" s="1"/>
  <c r="Z17" i="1"/>
  <c r="AD17" i="1" s="1"/>
  <c r="AF17" i="1" s="1"/>
  <c r="Z11" i="1"/>
  <c r="AD11" i="1" s="1"/>
  <c r="AF11" i="1" s="1"/>
  <c r="Z16" i="1"/>
  <c r="AD16" i="1" s="1"/>
  <c r="AF16" i="1" s="1"/>
  <c r="Z10" i="1"/>
  <c r="AD10" i="1" s="1"/>
  <c r="AF10" i="1" s="1"/>
  <c r="AA11" i="1"/>
  <c r="AE11" i="1" s="1"/>
  <c r="AG11" i="1" s="1"/>
  <c r="Z14" i="1"/>
  <c r="AA15" i="1"/>
  <c r="AE15" i="1" s="1"/>
  <c r="AG15" i="1" s="1"/>
  <c r="AH8" i="1"/>
  <c r="AH11" i="1" l="1"/>
  <c r="AH6" i="1"/>
  <c r="AH14" i="1"/>
  <c r="AH34" i="1"/>
  <c r="AH15" i="1"/>
  <c r="AA42" i="1"/>
  <c r="F42" i="1"/>
  <c r="M42" i="1"/>
  <c r="AC42" i="1"/>
  <c r="AF9" i="1"/>
  <c r="AH13" i="1"/>
  <c r="AG10" i="1"/>
  <c r="AH10" i="1" s="1"/>
  <c r="AH16" i="1"/>
  <c r="Z42" i="1"/>
  <c r="AH12" i="1"/>
  <c r="AH17" i="1"/>
  <c r="AH9" i="1" l="1"/>
  <c r="AD42" i="1" l="1"/>
  <c r="V42" i="1"/>
  <c r="U42" i="1" l="1"/>
  <c r="E42" i="1"/>
  <c r="AE42" i="1" l="1"/>
  <c r="W42" i="1"/>
  <c r="D42" i="1"/>
  <c r="AF42" i="1" l="1"/>
  <c r="T42" i="1"/>
  <c r="AG42" i="1"/>
  <c r="AH42" i="1" l="1"/>
</calcChain>
</file>

<file path=xl/sharedStrings.xml><?xml version="1.0" encoding="utf-8"?>
<sst xmlns="http://schemas.openxmlformats.org/spreadsheetml/2006/main" count="64" uniqueCount="48">
  <si>
    <t>NET PAYABLE</t>
  </si>
  <si>
    <t>Basic Salary</t>
  </si>
  <si>
    <t>DA</t>
  </si>
  <si>
    <t>HRA</t>
  </si>
  <si>
    <t>Medical Expenses</t>
  </si>
  <si>
    <t>Bonus</t>
  </si>
  <si>
    <t>TA</t>
  </si>
  <si>
    <t>Contribution to PF</t>
  </si>
  <si>
    <t>TDS</t>
  </si>
  <si>
    <t>Salary Advance</t>
  </si>
  <si>
    <t>Total Deductions</t>
  </si>
  <si>
    <t>Total Gross Salary</t>
  </si>
  <si>
    <t>Professional Tax</t>
  </si>
  <si>
    <t>Net Payable</t>
  </si>
  <si>
    <t>Month</t>
  </si>
  <si>
    <t>Year</t>
  </si>
  <si>
    <t>Revised Basic Salary</t>
  </si>
  <si>
    <t>Revised DA</t>
  </si>
  <si>
    <t>Revised HRA</t>
  </si>
  <si>
    <t>Revised Medical Expenses</t>
  </si>
  <si>
    <t>Special Allowance</t>
  </si>
  <si>
    <t>Revised Special Allowance</t>
  </si>
  <si>
    <t>Revised Bonus</t>
  </si>
  <si>
    <t>Revised TA</t>
  </si>
  <si>
    <t>Revised  Total Gross Salary</t>
  </si>
  <si>
    <t xml:space="preserve"> Revised  Contribution to PF</t>
  </si>
  <si>
    <t>Revised  Professional Tax</t>
  </si>
  <si>
    <t>Revised  TDS</t>
  </si>
  <si>
    <t>Revised Salary Advance</t>
  </si>
  <si>
    <t>Revised  Total Deductions</t>
  </si>
  <si>
    <t xml:space="preserve"> Revised  Net Payable</t>
  </si>
  <si>
    <t>Total Arrear Amount</t>
  </si>
  <si>
    <t>January</t>
  </si>
  <si>
    <t>Salary Arrears Calculator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</si>
  <si>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</si>
  <si>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</si>
  <si>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</si>
  <si>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</si>
  <si>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</si>
  <si>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</si>
  <si>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</si>
  <si>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</si>
  <si>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</si>
  <si>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</si>
  <si>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</si>
  <si>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Line Total</t>
  </si>
  <si>
    <t>Conveyance Allowance</t>
  </si>
  <si>
    <t>Revised Conveyance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</si>
</sst>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0"/>
      <name val="Tahoma"/>
      <family val="2"/>
    </font>
    <font>
      <b/>
      <u/>
      <sz val="40"/>
      <color rgb="FFFFFF00"/>
      <name val="Lucida Calligraphy"/>
      <family val="4"/>
    </font>
    <font>
      <b/>
      <sz val="10"/>
      <color theme="0"/>
      <name val="Tahoma"/>
      <family val="2"/>
    </font>
    <font>
      <b/>
      <sz val="10"/>
      <name val="Tahoma"/>
      <family val="2"/>
    </font>
    <font>
      <b/>
      <sz val="26"/>
      <color theme="0"/>
      <name val="Lucida Calligraphy"/>
      <family val="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1" fontId="7" fillId="4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3" borderId="0" xfId="1" applyNumberFormat="1" applyFont="1" applyFill="1" applyBorder="1" applyAlignment="1" applyProtection="1">
      <alignment vertical="center"/>
    </xf>
    <xf numFmtId="1" fontId="6" fillId="2" borderId="1" xfId="0" applyNumberFormat="1" applyFont="1" applyFill="1" applyBorder="1" applyAlignment="1">
      <alignment horizontal="left" vertical="center" indent="2"/>
    </xf>
    <xf numFmtId="1" fontId="4" fillId="2" borderId="3" xfId="0" applyNumberFormat="1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" fontId="5" fillId="2" borderId="9" xfId="1" applyNumberFormat="1" applyFont="1" applyFill="1" applyBorder="1" applyAlignment="1" applyProtection="1">
      <alignment horizontal="center" vertical="center"/>
    </xf>
    <xf numFmtId="1" fontId="5" fillId="2" borderId="10" xfId="1" applyNumberFormat="1" applyFont="1" applyFill="1" applyBorder="1" applyAlignment="1" applyProtection="1">
      <alignment horizontal="center" vertical="center"/>
    </xf>
    <xf numFmtId="1" fontId="5" fillId="2" borderId="11" xfId="1" applyNumberFormat="1" applyFont="1" applyFill="1" applyBorder="1" applyAlignment="1" applyProtection="1">
      <alignment horizontal="center" vertical="center"/>
    </xf>
    <xf numFmtId="1" fontId="5" fillId="2" borderId="3" xfId="1" applyNumberFormat="1" applyFont="1" applyFill="1" applyBorder="1" applyAlignment="1" applyProtection="1">
      <alignment horizontal="center" vertical="center"/>
    </xf>
    <xf numFmtId="1" fontId="5" fillId="2" borderId="4" xfId="1" applyNumberFormat="1" applyFont="1" applyFill="1" applyBorder="1" applyAlignment="1" applyProtection="1">
      <alignment horizontal="center" vertical="center"/>
    </xf>
    <xf numFmtId="1" fontId="5" fillId="2" borderId="5" xfId="1" applyNumberFormat="1" applyFont="1" applyFill="1" applyBorder="1" applyAlignment="1" applyProtection="1">
      <alignment horizontal="center" vertical="center"/>
    </xf>
    <xf numFmtId="1" fontId="6" fillId="2" borderId="6" xfId="0" applyNumberFormat="1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center" vertical="center"/>
    </xf>
    <xf numFmtId="1" fontId="5" fillId="2" borderId="1" xfId="1" applyNumberFormat="1" applyFont="1" applyFill="1" applyBorder="1" applyAlignment="1" applyProtection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0" fontId="0" fillId="0" borderId="0" xfId="0"/>
    <xf numFmtId="1" fontId="8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3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" sqref="B3:M3"/>
    </sheetView>
  </sheetViews>
  <sheetFormatPr defaultRowHeight="15" x14ac:dyDescent="0.25"/>
  <cols>
    <col min="1" max="1" width="3" style="4" customWidth="1"/>
    <col min="2" max="2" width="15.5703125" style="4" customWidth="1"/>
    <col min="3" max="3" width="9.140625" style="4"/>
    <col min="4" max="4" width="9.85546875" style="4" bestFit="1" customWidth="1"/>
    <col min="5" max="5" width="10.5703125" style="4" bestFit="1" customWidth="1"/>
    <col min="6" max="6" width="8.7109375" style="4" bestFit="1" customWidth="1"/>
    <col min="7" max="7" width="10.5703125" style="4" bestFit="1" customWidth="1"/>
    <col min="8" max="8" width="9.7109375" style="4" bestFit="1" customWidth="1"/>
    <col min="9" max="9" width="10.5703125" style="4" bestFit="1" customWidth="1"/>
    <col min="10" max="11" width="15.42578125" style="4" bestFit="1" customWidth="1"/>
    <col min="12" max="13" width="12.28515625" style="4" bestFit="1" customWidth="1"/>
    <col min="14" max="15" width="13.42578125" style="4" customWidth="1"/>
    <col min="16" max="16" width="8.42578125" style="4" bestFit="1" customWidth="1"/>
    <col min="17" max="17" width="10.5703125" style="4" bestFit="1" customWidth="1"/>
    <col min="18" max="18" width="9.140625" style="4" bestFit="1" customWidth="1"/>
    <col min="19" max="19" width="10.42578125" style="4" bestFit="1" customWidth="1"/>
    <col min="20" max="20" width="8.5703125" style="4" bestFit="1" customWidth="1"/>
    <col min="21" max="21" width="10.42578125" style="4" bestFit="1" customWidth="1"/>
    <col min="22" max="22" width="16" style="4" bestFit="1" customWidth="1"/>
    <col min="23" max="23" width="14.5703125" style="4" bestFit="1" customWidth="1"/>
    <col min="24" max="25" width="16.42578125" style="4" customWidth="1"/>
    <col min="26" max="26" width="6.7109375" style="4" bestFit="1" customWidth="1"/>
    <col min="27" max="27" width="10.42578125" style="4" bestFit="1" customWidth="1"/>
    <col min="28" max="29" width="11.140625" style="4" bestFit="1" customWidth="1"/>
    <col min="30" max="31" width="14.28515625" style="4" bestFit="1" customWidth="1"/>
    <col min="32" max="32" width="10.5703125" style="4" bestFit="1" customWidth="1"/>
    <col min="33" max="33" width="11.140625" style="4" bestFit="1" customWidth="1"/>
    <col min="34" max="34" width="13" style="4" customWidth="1"/>
    <col min="35" max="35" width="3" style="4" customWidth="1"/>
    <col min="36" max="16384" width="9.140625" style="4"/>
  </cols>
  <sheetData>
    <row r="1" spans="1:35" ht="15.7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6.5" customHeight="1" thickBot="1" x14ac:dyDescent="0.3">
      <c r="A2" s="3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2"/>
      <c r="O2" s="22"/>
      <c r="P2" s="14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6"/>
      <c r="AI2" s="7"/>
    </row>
    <row r="3" spans="1:35" ht="29.25" customHeight="1" thickBot="1" x14ac:dyDescent="0.3">
      <c r="A3" s="3"/>
      <c r="B3" s="26" t="s">
        <v>33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2"/>
      <c r="O3" s="22"/>
      <c r="P3" s="17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  <c r="AI3" s="7"/>
    </row>
    <row r="4" spans="1:35" ht="15.75" thickBot="1" x14ac:dyDescent="0.3">
      <c r="A4" s="5"/>
      <c r="B4" s="23" t="s">
        <v>14</v>
      </c>
      <c r="C4" s="23" t="s">
        <v>15</v>
      </c>
      <c r="D4" s="9" t="s">
        <v>11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9" t="s">
        <v>10</v>
      </c>
      <c r="W4" s="10"/>
      <c r="X4" s="10"/>
      <c r="Y4" s="10"/>
      <c r="Z4" s="10"/>
      <c r="AA4" s="10"/>
      <c r="AB4" s="10"/>
      <c r="AC4" s="10"/>
      <c r="AD4" s="10"/>
      <c r="AE4" s="11"/>
      <c r="AF4" s="9" t="s">
        <v>0</v>
      </c>
      <c r="AG4" s="11"/>
      <c r="AH4" s="12" t="s">
        <v>31</v>
      </c>
      <c r="AI4" s="3"/>
    </row>
    <row r="5" spans="1:35" ht="60.75" thickBot="1" x14ac:dyDescent="0.3">
      <c r="A5" s="5"/>
      <c r="B5" s="24"/>
      <c r="C5" s="24"/>
      <c r="D5" s="6" t="s">
        <v>1</v>
      </c>
      <c r="E5" s="6" t="s">
        <v>16</v>
      </c>
      <c r="F5" s="6" t="s">
        <v>2</v>
      </c>
      <c r="G5" s="6" t="s">
        <v>17</v>
      </c>
      <c r="H5" s="6" t="s">
        <v>3</v>
      </c>
      <c r="I5" s="6" t="s">
        <v>18</v>
      </c>
      <c r="J5" s="6" t="s">
        <v>46</v>
      </c>
      <c r="K5" s="6" t="s">
        <v>47</v>
      </c>
      <c r="L5" s="6" t="s">
        <v>4</v>
      </c>
      <c r="M5" s="6" t="s">
        <v>19</v>
      </c>
      <c r="N5" s="6" t="s">
        <v>20</v>
      </c>
      <c r="O5" s="6" t="s">
        <v>21</v>
      </c>
      <c r="P5" s="6" t="s">
        <v>5</v>
      </c>
      <c r="Q5" s="6" t="s">
        <v>22</v>
      </c>
      <c r="R5" s="6" t="s">
        <v>6</v>
      </c>
      <c r="S5" s="6" t="s">
        <v>23</v>
      </c>
      <c r="T5" s="6" t="s">
        <v>11</v>
      </c>
      <c r="U5" s="6" t="s">
        <v>24</v>
      </c>
      <c r="V5" s="6" t="s">
        <v>7</v>
      </c>
      <c r="W5" s="6" t="s">
        <v>25</v>
      </c>
      <c r="X5" s="6" t="s">
        <v>12</v>
      </c>
      <c r="Y5" s="6" t="s">
        <v>26</v>
      </c>
      <c r="Z5" s="6" t="s">
        <v>8</v>
      </c>
      <c r="AA5" s="6" t="s">
        <v>27</v>
      </c>
      <c r="AB5" s="6" t="s">
        <v>9</v>
      </c>
      <c r="AC5" s="6" t="s">
        <v>28</v>
      </c>
      <c r="AD5" s="6" t="s">
        <v>10</v>
      </c>
      <c r="AE5" s="6" t="s">
        <v>29</v>
      </c>
      <c r="AF5" s="6" t="s">
        <v>13</v>
      </c>
      <c r="AG5" s="6" t="s">
        <v>30</v>
      </c>
      <c r="AH5" s="13"/>
      <c r="AI5" s="3"/>
    </row>
    <row r="6" spans="1:35" ht="22.5" customHeight="1" thickBot="1" x14ac:dyDescent="0.3">
      <c r="A6" s="3"/>
      <c r="B6" s="8" t="s">
        <v>32</v>
      </c>
      <c r="C6" s="2">
        <v>2017</v>
      </c>
      <c r="D6" s="1">
        <v>15100</v>
      </c>
      <c r="E6" s="1">
        <v>15800</v>
      </c>
      <c r="F6" s="1">
        <v>2000</v>
      </c>
      <c r="G6" s="1">
        <v>2200</v>
      </c>
      <c r="H6" s="1">
        <v>5000</v>
      </c>
      <c r="I6" s="1">
        <v>6500</v>
      </c>
      <c r="J6" s="1">
        <v>1500</v>
      </c>
      <c r="K6" s="1">
        <v>1700</v>
      </c>
      <c r="L6" s="1">
        <v>1250</v>
      </c>
      <c r="M6" s="1">
        <v>1500</v>
      </c>
      <c r="N6" s="1">
        <v>1000</v>
      </c>
      <c r="O6" s="1">
        <v>1200</v>
      </c>
      <c r="P6" s="1">
        <v>0</v>
      </c>
      <c r="Q6" s="1">
        <v>0</v>
      </c>
      <c r="R6" s="1">
        <v>800</v>
      </c>
      <c r="S6" s="1">
        <v>700</v>
      </c>
      <c r="T6" s="2">
        <f t="shared" ref="T6:U8" si="0">D6+F6+H6+J6+L6+N6+P6+R6</f>
        <v>26650</v>
      </c>
      <c r="U6" s="2">
        <f t="shared" si="0"/>
        <v>29600</v>
      </c>
      <c r="V6" s="1">
        <f t="shared" ref="V6:W8" si="1">D6*12%</f>
        <v>1812</v>
      </c>
      <c r="W6" s="1">
        <f t="shared" si="1"/>
        <v>1896</v>
      </c>
      <c r="X6" s="1">
        <v>2000</v>
      </c>
      <c r="Y6" s="1">
        <v>2200</v>
      </c>
      <c r="Z6" s="1">
        <f t="shared" ref="Z6:AA8" si="2">T6*5%</f>
        <v>1332.5</v>
      </c>
      <c r="AA6" s="1">
        <f t="shared" si="2"/>
        <v>1480</v>
      </c>
      <c r="AB6" s="1">
        <v>0</v>
      </c>
      <c r="AC6" s="1">
        <v>0</v>
      </c>
      <c r="AD6" s="2">
        <f t="shared" ref="AD6:AE8" si="3">V6+X6+Z6+AB6</f>
        <v>5144.5</v>
      </c>
      <c r="AE6" s="2">
        <f t="shared" si="3"/>
        <v>5576</v>
      </c>
      <c r="AF6" s="2">
        <f t="shared" ref="AF6:AG8" si="4">T6-AD6</f>
        <v>21505.5</v>
      </c>
      <c r="AG6" s="2">
        <f t="shared" si="4"/>
        <v>24024</v>
      </c>
      <c r="AH6" s="2">
        <f>AG6-AF6</f>
        <v>2518.5</v>
      </c>
      <c r="AI6" s="3"/>
    </row>
    <row r="7" spans="1:35" ht="22.5" customHeight="1" thickBot="1" x14ac:dyDescent="0.3">
      <c r="A7" s="3"/>
      <c r="B7" s="8" t="s">
        <v>34</v>
      </c>
      <c r="C7" s="2">
        <v>2017</v>
      </c>
      <c r="D7" s="1">
        <v>15100</v>
      </c>
      <c r="E7" s="1">
        <v>15800</v>
      </c>
      <c r="F7" s="1">
        <v>2000</v>
      </c>
      <c r="G7" s="1">
        <v>2200</v>
      </c>
      <c r="H7" s="1">
        <v>5000</v>
      </c>
      <c r="I7" s="1">
        <v>6500</v>
      </c>
      <c r="J7" s="1">
        <v>1500</v>
      </c>
      <c r="K7" s="1">
        <v>1700</v>
      </c>
      <c r="L7" s="1">
        <v>1250</v>
      </c>
      <c r="M7" s="1">
        <v>1500</v>
      </c>
      <c r="N7" s="1">
        <v>1000</v>
      </c>
      <c r="O7" s="1">
        <v>1200</v>
      </c>
      <c r="P7" s="1">
        <v>0</v>
      </c>
      <c r="Q7" s="1">
        <v>0</v>
      </c>
      <c r="R7" s="1">
        <v>800</v>
      </c>
      <c r="S7" s="1">
        <v>700</v>
      </c>
      <c r="T7" s="2">
        <f t="shared" si="0"/>
        <v>26650</v>
      </c>
      <c r="U7" s="2">
        <f t="shared" si="0"/>
        <v>29600</v>
      </c>
      <c r="V7" s="1">
        <f t="shared" si="1"/>
        <v>1812</v>
      </c>
      <c r="W7" s="1">
        <f t="shared" si="1"/>
        <v>1896</v>
      </c>
      <c r="X7" s="1">
        <v>2000</v>
      </c>
      <c r="Y7" s="1">
        <v>2200</v>
      </c>
      <c r="Z7" s="1">
        <f t="shared" si="2"/>
        <v>1332.5</v>
      </c>
      <c r="AA7" s="1">
        <f t="shared" si="2"/>
        <v>1480</v>
      </c>
      <c r="AB7" s="1">
        <v>0</v>
      </c>
      <c r="AC7" s="1">
        <v>0</v>
      </c>
      <c r="AD7" s="2">
        <f t="shared" si="3"/>
        <v>5144.5</v>
      </c>
      <c r="AE7" s="2">
        <f t="shared" si="3"/>
        <v>5576</v>
      </c>
      <c r="AF7" s="2">
        <f t="shared" si="4"/>
        <v>21505.5</v>
      </c>
      <c r="AG7" s="2">
        <f t="shared" si="4"/>
        <v>24024</v>
      </c>
      <c r="AH7" s="2">
        <f>AG7-AF7</f>
        <v>2518.5</v>
      </c>
      <c r="AI7" s="3"/>
    </row>
    <row r="8" spans="1:35" ht="22.5" customHeight="1" thickBot="1" x14ac:dyDescent="0.3">
      <c r="A8" s="3"/>
      <c r="B8" s="8" t="s">
        <v>35</v>
      </c>
      <c r="C8" s="2">
        <v>2017</v>
      </c>
      <c r="D8" s="1">
        <v>15100</v>
      </c>
      <c r="E8" s="1">
        <v>15800</v>
      </c>
      <c r="F8" s="1">
        <v>2000</v>
      </c>
      <c r="G8" s="1">
        <v>2200</v>
      </c>
      <c r="H8" s="1">
        <v>5000</v>
      </c>
      <c r="I8" s="1">
        <v>6500</v>
      </c>
      <c r="J8" s="1">
        <v>1500</v>
      </c>
      <c r="K8" s="1">
        <v>1700</v>
      </c>
      <c r="L8" s="1">
        <v>1250</v>
      </c>
      <c r="M8" s="1">
        <v>1500</v>
      </c>
      <c r="N8" s="1">
        <v>1000</v>
      </c>
      <c r="O8" s="1">
        <v>1200</v>
      </c>
      <c r="P8" s="1">
        <v>0</v>
      </c>
      <c r="Q8" s="1">
        <v>0</v>
      </c>
      <c r="R8" s="1">
        <v>800</v>
      </c>
      <c r="S8" s="1">
        <v>700</v>
      </c>
      <c r="T8" s="2">
        <f t="shared" si="0"/>
        <v>26650</v>
      </c>
      <c r="U8" s="2">
        <f t="shared" si="0"/>
        <v>29600</v>
      </c>
      <c r="V8" s="1">
        <f t="shared" si="1"/>
        <v>1812</v>
      </c>
      <c r="W8" s="1">
        <f t="shared" si="1"/>
        <v>1896</v>
      </c>
      <c r="X8" s="1">
        <v>2000</v>
      </c>
      <c r="Y8" s="1">
        <v>2200</v>
      </c>
      <c r="Z8" s="1">
        <f t="shared" si="2"/>
        <v>1332.5</v>
      </c>
      <c r="AA8" s="1">
        <f t="shared" si="2"/>
        <v>1480</v>
      </c>
      <c r="AB8" s="1">
        <v>0</v>
      </c>
      <c r="AC8" s="1">
        <v>0</v>
      </c>
      <c r="AD8" s="2">
        <f t="shared" si="3"/>
        <v>5144.5</v>
      </c>
      <c r="AE8" s="2">
        <f t="shared" si="3"/>
        <v>5576</v>
      </c>
      <c r="AF8" s="2">
        <f t="shared" si="4"/>
        <v>21505.5</v>
      </c>
      <c r="AG8" s="2">
        <f t="shared" si="4"/>
        <v>24024</v>
      </c>
      <c r="AH8" s="2">
        <f>AG8-AF8</f>
        <v>2518.5</v>
      </c>
      <c r="AI8" s="3"/>
    </row>
    <row r="9" spans="1:35" ht="22.5" customHeight="1" thickBot="1" x14ac:dyDescent="0.3">
      <c r="A9" s="3"/>
      <c r="B9" s="8" t="s">
        <v>36</v>
      </c>
      <c r="C9" s="2">
        <v>2017</v>
      </c>
      <c r="D9" s="1">
        <v>15100</v>
      </c>
      <c r="E9" s="1">
        <v>15800</v>
      </c>
      <c r="F9" s="1">
        <v>2000</v>
      </c>
      <c r="G9" s="1">
        <v>2200</v>
      </c>
      <c r="H9" s="1">
        <v>5000</v>
      </c>
      <c r="I9" s="1">
        <v>6500</v>
      </c>
      <c r="J9" s="1">
        <v>1500</v>
      </c>
      <c r="K9" s="1">
        <v>1700</v>
      </c>
      <c r="L9" s="1">
        <v>1250</v>
      </c>
      <c r="M9" s="1">
        <v>1500</v>
      </c>
      <c r="N9" s="1">
        <v>1000</v>
      </c>
      <c r="O9" s="1">
        <v>1200</v>
      </c>
      <c r="P9" s="1">
        <v>0</v>
      </c>
      <c r="Q9" s="1">
        <v>0</v>
      </c>
      <c r="R9" s="1">
        <v>800</v>
      </c>
      <c r="S9" s="1">
        <v>700</v>
      </c>
      <c r="T9" s="2">
        <f t="shared" ref="T9:T18" si="5">D9+F9+H9+J9+L9+N9+P9+R9</f>
        <v>26650</v>
      </c>
      <c r="U9" s="2">
        <f t="shared" ref="U9:U18" si="6">E9+G9+I9+K9+M9+O9+Q9+S9</f>
        <v>29600</v>
      </c>
      <c r="V9" s="1">
        <f t="shared" ref="V9:V17" si="7">D9*12%</f>
        <v>1812</v>
      </c>
      <c r="W9" s="1">
        <f t="shared" ref="W9:W17" si="8">E9*12%</f>
        <v>1896</v>
      </c>
      <c r="X9" s="1">
        <v>2000</v>
      </c>
      <c r="Y9" s="1">
        <v>2200</v>
      </c>
      <c r="Z9" s="1">
        <f t="shared" ref="Z9:Z17" si="9">T9*5%</f>
        <v>1332.5</v>
      </c>
      <c r="AA9" s="1">
        <f t="shared" ref="AA9:AA17" si="10">U9*5%</f>
        <v>1480</v>
      </c>
      <c r="AB9" s="1">
        <v>0</v>
      </c>
      <c r="AC9" s="1">
        <v>0</v>
      </c>
      <c r="AD9" s="2">
        <f t="shared" ref="AD9:AD17" si="11">V9+X9+Z9+AB9</f>
        <v>5144.5</v>
      </c>
      <c r="AE9" s="2">
        <f t="shared" ref="AE9:AE17" si="12">W9+Y9+AA9+AC9</f>
        <v>5576</v>
      </c>
      <c r="AF9" s="2">
        <f t="shared" ref="AF9:AF17" si="13">T9-AD9</f>
        <v>21505.5</v>
      </c>
      <c r="AG9" s="2">
        <f t="shared" ref="AG9:AG17" si="14">U9-AE9</f>
        <v>24024</v>
      </c>
      <c r="AH9" s="2">
        <f t="shared" ref="AH9:AH17" si="15">AG9-AF9</f>
        <v>2518.5</v>
      </c>
      <c r="AI9" s="3"/>
    </row>
    <row r="10" spans="1:35" ht="22.5" customHeight="1" thickBot="1" x14ac:dyDescent="0.3">
      <c r="A10" s="3"/>
      <c r="B10" s="8" t="s">
        <v>37</v>
      </c>
      <c r="C10" s="2">
        <v>2017</v>
      </c>
      <c r="D10" s="1">
        <v>15100</v>
      </c>
      <c r="E10" s="1">
        <v>15800</v>
      </c>
      <c r="F10" s="1">
        <v>2000</v>
      </c>
      <c r="G10" s="1">
        <v>2200</v>
      </c>
      <c r="H10" s="1">
        <v>5000</v>
      </c>
      <c r="I10" s="1">
        <v>6500</v>
      </c>
      <c r="J10" s="1">
        <v>1500</v>
      </c>
      <c r="K10" s="1">
        <v>1700</v>
      </c>
      <c r="L10" s="1">
        <v>1250</v>
      </c>
      <c r="M10" s="1">
        <v>1500</v>
      </c>
      <c r="N10" s="1">
        <v>1000</v>
      </c>
      <c r="O10" s="1">
        <v>1200</v>
      </c>
      <c r="P10" s="1">
        <v>0</v>
      </c>
      <c r="Q10" s="1">
        <v>0</v>
      </c>
      <c r="R10" s="1">
        <v>800</v>
      </c>
      <c r="S10" s="1">
        <v>700</v>
      </c>
      <c r="T10" s="2">
        <f t="shared" si="5"/>
        <v>26650</v>
      </c>
      <c r="U10" s="2">
        <f t="shared" si="6"/>
        <v>29600</v>
      </c>
      <c r="V10" s="1">
        <f t="shared" si="7"/>
        <v>1812</v>
      </c>
      <c r="W10" s="1">
        <f t="shared" si="8"/>
        <v>1896</v>
      </c>
      <c r="X10" s="1">
        <v>2000</v>
      </c>
      <c r="Y10" s="1">
        <v>2200</v>
      </c>
      <c r="Z10" s="1">
        <f t="shared" si="9"/>
        <v>1332.5</v>
      </c>
      <c r="AA10" s="1">
        <f t="shared" si="10"/>
        <v>1480</v>
      </c>
      <c r="AB10" s="1">
        <v>0</v>
      </c>
      <c r="AC10" s="1">
        <v>0</v>
      </c>
      <c r="AD10" s="2">
        <f t="shared" si="11"/>
        <v>5144.5</v>
      </c>
      <c r="AE10" s="2">
        <f t="shared" si="12"/>
        <v>5576</v>
      </c>
      <c r="AF10" s="2">
        <f t="shared" si="13"/>
        <v>21505.5</v>
      </c>
      <c r="AG10" s="2">
        <f t="shared" si="14"/>
        <v>24024</v>
      </c>
      <c r="AH10" s="2">
        <f t="shared" si="15"/>
        <v>2518.5</v>
      </c>
      <c r="AI10" s="3"/>
    </row>
    <row r="11" spans="1:35" ht="22.5" customHeight="1" thickBot="1" x14ac:dyDescent="0.3">
      <c r="A11" s="3"/>
      <c r="B11" s="8" t="s">
        <v>38</v>
      </c>
      <c r="C11" s="2">
        <v>2017</v>
      </c>
      <c r="D11" s="1">
        <v>15100</v>
      </c>
      <c r="E11" s="1">
        <v>15800</v>
      </c>
      <c r="F11" s="1">
        <v>2000</v>
      </c>
      <c r="G11" s="1">
        <v>2200</v>
      </c>
      <c r="H11" s="1">
        <v>5000</v>
      </c>
      <c r="I11" s="1">
        <v>6500</v>
      </c>
      <c r="J11" s="1">
        <v>1500</v>
      </c>
      <c r="K11" s="1">
        <v>1700</v>
      </c>
      <c r="L11" s="1">
        <v>1250</v>
      </c>
      <c r="M11" s="1">
        <v>1500</v>
      </c>
      <c r="N11" s="1">
        <v>1000</v>
      </c>
      <c r="O11" s="1">
        <v>1200</v>
      </c>
      <c r="P11" s="1">
        <v>0</v>
      </c>
      <c r="Q11" s="1">
        <v>0</v>
      </c>
      <c r="R11" s="1">
        <v>800</v>
      </c>
      <c r="S11" s="1">
        <v>700</v>
      </c>
      <c r="T11" s="2">
        <f t="shared" si="5"/>
        <v>26650</v>
      </c>
      <c r="U11" s="2">
        <f t="shared" si="6"/>
        <v>29600</v>
      </c>
      <c r="V11" s="1">
        <f t="shared" si="7"/>
        <v>1812</v>
      </c>
      <c r="W11" s="1">
        <f t="shared" si="8"/>
        <v>1896</v>
      </c>
      <c r="X11" s="1">
        <v>2000</v>
      </c>
      <c r="Y11" s="1">
        <v>2200</v>
      </c>
      <c r="Z11" s="1">
        <f t="shared" si="9"/>
        <v>1332.5</v>
      </c>
      <c r="AA11" s="1">
        <f t="shared" si="10"/>
        <v>1480</v>
      </c>
      <c r="AB11" s="1">
        <v>0</v>
      </c>
      <c r="AC11" s="1">
        <v>0</v>
      </c>
      <c r="AD11" s="2">
        <f t="shared" si="11"/>
        <v>5144.5</v>
      </c>
      <c r="AE11" s="2">
        <f t="shared" si="12"/>
        <v>5576</v>
      </c>
      <c r="AF11" s="2">
        <f t="shared" si="13"/>
        <v>21505.5</v>
      </c>
      <c r="AG11" s="2">
        <f t="shared" si="14"/>
        <v>24024</v>
      </c>
      <c r="AH11" s="2">
        <f t="shared" si="15"/>
        <v>2518.5</v>
      </c>
      <c r="AI11" s="3"/>
    </row>
    <row r="12" spans="1:35" ht="22.5" customHeight="1" thickBot="1" x14ac:dyDescent="0.3">
      <c r="A12" s="3"/>
      <c r="B12" s="8" t="s">
        <v>39</v>
      </c>
      <c r="C12" s="2">
        <v>2017</v>
      </c>
      <c r="D12" s="1">
        <v>15100</v>
      </c>
      <c r="E12" s="1">
        <v>15800</v>
      </c>
      <c r="F12" s="1">
        <v>2000</v>
      </c>
      <c r="G12" s="1">
        <v>2200</v>
      </c>
      <c r="H12" s="1">
        <v>5000</v>
      </c>
      <c r="I12" s="1">
        <v>6500</v>
      </c>
      <c r="J12" s="1">
        <v>1500</v>
      </c>
      <c r="K12" s="1">
        <v>1700</v>
      </c>
      <c r="L12" s="1">
        <v>1250</v>
      </c>
      <c r="M12" s="1">
        <v>1500</v>
      </c>
      <c r="N12" s="1">
        <v>1000</v>
      </c>
      <c r="O12" s="1">
        <v>1200</v>
      </c>
      <c r="P12" s="1">
        <v>0</v>
      </c>
      <c r="Q12" s="1">
        <v>0</v>
      </c>
      <c r="R12" s="1">
        <v>800</v>
      </c>
      <c r="S12" s="1">
        <v>700</v>
      </c>
      <c r="T12" s="2">
        <f t="shared" si="5"/>
        <v>26650</v>
      </c>
      <c r="U12" s="2">
        <f t="shared" si="6"/>
        <v>29600</v>
      </c>
      <c r="V12" s="1">
        <f t="shared" si="7"/>
        <v>1812</v>
      </c>
      <c r="W12" s="1">
        <f t="shared" si="8"/>
        <v>1896</v>
      </c>
      <c r="X12" s="1">
        <v>2000</v>
      </c>
      <c r="Y12" s="1">
        <v>2200</v>
      </c>
      <c r="Z12" s="1">
        <f t="shared" si="9"/>
        <v>1332.5</v>
      </c>
      <c r="AA12" s="1">
        <f t="shared" si="10"/>
        <v>1480</v>
      </c>
      <c r="AB12" s="1">
        <v>0</v>
      </c>
      <c r="AC12" s="1">
        <v>0</v>
      </c>
      <c r="AD12" s="2">
        <f t="shared" si="11"/>
        <v>5144.5</v>
      </c>
      <c r="AE12" s="2">
        <f t="shared" si="12"/>
        <v>5576</v>
      </c>
      <c r="AF12" s="2">
        <f t="shared" si="13"/>
        <v>21505.5</v>
      </c>
      <c r="AG12" s="2">
        <f t="shared" si="14"/>
        <v>24024</v>
      </c>
      <c r="AH12" s="2">
        <f t="shared" si="15"/>
        <v>2518.5</v>
      </c>
      <c r="AI12" s="3"/>
    </row>
    <row r="13" spans="1:35" ht="22.5" customHeight="1" thickBot="1" x14ac:dyDescent="0.3">
      <c r="A13" s="3"/>
      <c r="B13" s="8" t="s">
        <v>40</v>
      </c>
      <c r="C13" s="2">
        <v>2017</v>
      </c>
      <c r="D13" s="1">
        <v>15100</v>
      </c>
      <c r="E13" s="1">
        <v>15800</v>
      </c>
      <c r="F13" s="1">
        <v>2000</v>
      </c>
      <c r="G13" s="1">
        <v>2200</v>
      </c>
      <c r="H13" s="1">
        <v>5000</v>
      </c>
      <c r="I13" s="1">
        <v>6500</v>
      </c>
      <c r="J13" s="1">
        <v>1500</v>
      </c>
      <c r="K13" s="1">
        <v>1700</v>
      </c>
      <c r="L13" s="1">
        <v>1250</v>
      </c>
      <c r="M13" s="1">
        <v>1500</v>
      </c>
      <c r="N13" s="1">
        <v>1000</v>
      </c>
      <c r="O13" s="1">
        <v>1200</v>
      </c>
      <c r="P13" s="1">
        <v>0</v>
      </c>
      <c r="Q13" s="1">
        <v>0</v>
      </c>
      <c r="R13" s="1">
        <v>800</v>
      </c>
      <c r="S13" s="1">
        <v>700</v>
      </c>
      <c r="T13" s="2">
        <f t="shared" si="5"/>
        <v>26650</v>
      </c>
      <c r="U13" s="2">
        <f t="shared" si="6"/>
        <v>29600</v>
      </c>
      <c r="V13" s="1">
        <f t="shared" si="7"/>
        <v>1812</v>
      </c>
      <c r="W13" s="1">
        <f t="shared" si="8"/>
        <v>1896</v>
      </c>
      <c r="X13" s="1">
        <v>2000</v>
      </c>
      <c r="Y13" s="1">
        <v>2200</v>
      </c>
      <c r="Z13" s="1">
        <f t="shared" si="9"/>
        <v>1332.5</v>
      </c>
      <c r="AA13" s="1">
        <f t="shared" si="10"/>
        <v>1480</v>
      </c>
      <c r="AB13" s="1">
        <v>0</v>
      </c>
      <c r="AC13" s="1">
        <v>0</v>
      </c>
      <c r="AD13" s="2">
        <f t="shared" si="11"/>
        <v>5144.5</v>
      </c>
      <c r="AE13" s="2">
        <f t="shared" si="12"/>
        <v>5576</v>
      </c>
      <c r="AF13" s="2">
        <f t="shared" si="13"/>
        <v>21505.5</v>
      </c>
      <c r="AG13" s="2">
        <f t="shared" si="14"/>
        <v>24024</v>
      </c>
      <c r="AH13" s="2">
        <f t="shared" si="15"/>
        <v>2518.5</v>
      </c>
      <c r="AI13" s="3"/>
    </row>
    <row r="14" spans="1:35" ht="22.5" customHeight="1" thickBot="1" x14ac:dyDescent="0.3">
      <c r="A14" s="3"/>
      <c r="B14" s="8" t="s">
        <v>41</v>
      </c>
      <c r="C14" s="2">
        <v>2017</v>
      </c>
      <c r="D14" s="1">
        <v>15100</v>
      </c>
      <c r="E14" s="1">
        <v>15800</v>
      </c>
      <c r="F14" s="1">
        <v>2000</v>
      </c>
      <c r="G14" s="1">
        <v>2200</v>
      </c>
      <c r="H14" s="1">
        <v>5000</v>
      </c>
      <c r="I14" s="1">
        <v>6500</v>
      </c>
      <c r="J14" s="1">
        <v>1500</v>
      </c>
      <c r="K14" s="1">
        <v>1700</v>
      </c>
      <c r="L14" s="1">
        <v>1250</v>
      </c>
      <c r="M14" s="1">
        <v>1500</v>
      </c>
      <c r="N14" s="1">
        <v>1000</v>
      </c>
      <c r="O14" s="1">
        <v>1200</v>
      </c>
      <c r="P14" s="1">
        <v>0</v>
      </c>
      <c r="Q14" s="1">
        <v>0</v>
      </c>
      <c r="R14" s="1">
        <v>800</v>
      </c>
      <c r="S14" s="1">
        <v>700</v>
      </c>
      <c r="T14" s="2">
        <f t="shared" si="5"/>
        <v>26650</v>
      </c>
      <c r="U14" s="2">
        <f t="shared" si="6"/>
        <v>29600</v>
      </c>
      <c r="V14" s="1">
        <f t="shared" si="7"/>
        <v>1812</v>
      </c>
      <c r="W14" s="1">
        <f t="shared" si="8"/>
        <v>1896</v>
      </c>
      <c r="X14" s="1">
        <v>2000</v>
      </c>
      <c r="Y14" s="1">
        <v>2200</v>
      </c>
      <c r="Z14" s="1">
        <f t="shared" si="9"/>
        <v>1332.5</v>
      </c>
      <c r="AA14" s="1">
        <f t="shared" si="10"/>
        <v>1480</v>
      </c>
      <c r="AB14" s="1">
        <v>0</v>
      </c>
      <c r="AC14" s="1">
        <v>0</v>
      </c>
      <c r="AD14" s="2">
        <f t="shared" si="11"/>
        <v>5144.5</v>
      </c>
      <c r="AE14" s="2">
        <f t="shared" si="12"/>
        <v>5576</v>
      </c>
      <c r="AF14" s="2">
        <f t="shared" si="13"/>
        <v>21505.5</v>
      </c>
      <c r="AG14" s="2">
        <f t="shared" si="14"/>
        <v>24024</v>
      </c>
      <c r="AH14" s="2">
        <f t="shared" si="15"/>
        <v>2518.5</v>
      </c>
      <c r="AI14" s="3"/>
    </row>
    <row r="15" spans="1:35" ht="22.5" customHeight="1" thickBot="1" x14ac:dyDescent="0.3">
      <c r="A15" s="3"/>
      <c r="B15" s="8" t="s">
        <v>42</v>
      </c>
      <c r="C15" s="2">
        <v>2017</v>
      </c>
      <c r="D15" s="1">
        <v>15100</v>
      </c>
      <c r="E15" s="1">
        <v>15800</v>
      </c>
      <c r="F15" s="1">
        <v>2000</v>
      </c>
      <c r="G15" s="1">
        <v>2200</v>
      </c>
      <c r="H15" s="1">
        <v>5000</v>
      </c>
      <c r="I15" s="1">
        <v>6500</v>
      </c>
      <c r="J15" s="1">
        <v>1500</v>
      </c>
      <c r="K15" s="1">
        <v>1700</v>
      </c>
      <c r="L15" s="1">
        <v>1250</v>
      </c>
      <c r="M15" s="1">
        <v>1500</v>
      </c>
      <c r="N15" s="1">
        <v>1000</v>
      </c>
      <c r="O15" s="1">
        <v>1200</v>
      </c>
      <c r="P15" s="1">
        <f>+D15</f>
        <v>15100</v>
      </c>
      <c r="Q15" s="1">
        <f>+E15</f>
        <v>15800</v>
      </c>
      <c r="R15" s="1">
        <v>800</v>
      </c>
      <c r="S15" s="1">
        <v>700</v>
      </c>
      <c r="T15" s="2">
        <f t="shared" si="5"/>
        <v>41750</v>
      </c>
      <c r="U15" s="2">
        <f t="shared" si="6"/>
        <v>45400</v>
      </c>
      <c r="V15" s="1">
        <f t="shared" si="7"/>
        <v>1812</v>
      </c>
      <c r="W15" s="1">
        <f t="shared" si="8"/>
        <v>1896</v>
      </c>
      <c r="X15" s="1">
        <v>2000</v>
      </c>
      <c r="Y15" s="1">
        <v>2200</v>
      </c>
      <c r="Z15" s="1">
        <f t="shared" si="9"/>
        <v>2087.5</v>
      </c>
      <c r="AA15" s="1">
        <f t="shared" si="10"/>
        <v>2270</v>
      </c>
      <c r="AB15" s="1">
        <v>0</v>
      </c>
      <c r="AC15" s="1">
        <v>0</v>
      </c>
      <c r="AD15" s="2">
        <f t="shared" si="11"/>
        <v>5899.5</v>
      </c>
      <c r="AE15" s="2">
        <f t="shared" si="12"/>
        <v>6366</v>
      </c>
      <c r="AF15" s="2">
        <f t="shared" si="13"/>
        <v>35850.5</v>
      </c>
      <c r="AG15" s="2">
        <f t="shared" si="14"/>
        <v>39034</v>
      </c>
      <c r="AH15" s="2">
        <f t="shared" si="15"/>
        <v>3183.5</v>
      </c>
      <c r="AI15" s="3"/>
    </row>
    <row r="16" spans="1:35" ht="22.5" customHeight="1" thickBot="1" x14ac:dyDescent="0.3">
      <c r="A16" s="3"/>
      <c r="B16" s="8" t="s">
        <v>43</v>
      </c>
      <c r="C16" s="2">
        <v>2017</v>
      </c>
      <c r="D16" s="1">
        <v>15100</v>
      </c>
      <c r="E16" s="1">
        <v>15800</v>
      </c>
      <c r="F16" s="1">
        <v>2000</v>
      </c>
      <c r="G16" s="1">
        <v>2200</v>
      </c>
      <c r="H16" s="1">
        <v>5000</v>
      </c>
      <c r="I16" s="1">
        <v>6500</v>
      </c>
      <c r="J16" s="1">
        <v>1500</v>
      </c>
      <c r="K16" s="1">
        <v>1700</v>
      </c>
      <c r="L16" s="1">
        <v>1250</v>
      </c>
      <c r="M16" s="1">
        <v>1500</v>
      </c>
      <c r="N16" s="1">
        <v>1000</v>
      </c>
      <c r="O16" s="1">
        <v>1200</v>
      </c>
      <c r="P16" s="1">
        <v>0</v>
      </c>
      <c r="Q16" s="1">
        <v>0</v>
      </c>
      <c r="R16" s="1">
        <v>800</v>
      </c>
      <c r="S16" s="1">
        <v>700</v>
      </c>
      <c r="T16" s="2">
        <f t="shared" si="5"/>
        <v>26650</v>
      </c>
      <c r="U16" s="2">
        <f t="shared" si="6"/>
        <v>29600</v>
      </c>
      <c r="V16" s="1">
        <f t="shared" si="7"/>
        <v>1812</v>
      </c>
      <c r="W16" s="1">
        <f t="shared" si="8"/>
        <v>1896</v>
      </c>
      <c r="X16" s="1">
        <v>2000</v>
      </c>
      <c r="Y16" s="1">
        <v>2200</v>
      </c>
      <c r="Z16" s="1">
        <f t="shared" si="9"/>
        <v>1332.5</v>
      </c>
      <c r="AA16" s="1">
        <f t="shared" si="10"/>
        <v>1480</v>
      </c>
      <c r="AB16" s="1">
        <v>0</v>
      </c>
      <c r="AC16" s="1">
        <v>0</v>
      </c>
      <c r="AD16" s="2">
        <f t="shared" si="11"/>
        <v>5144.5</v>
      </c>
      <c r="AE16" s="2">
        <f t="shared" si="12"/>
        <v>5576</v>
      </c>
      <c r="AF16" s="2">
        <f t="shared" si="13"/>
        <v>21505.5</v>
      </c>
      <c r="AG16" s="2">
        <f t="shared" si="14"/>
        <v>24024</v>
      </c>
      <c r="AH16" s="2">
        <f t="shared" si="15"/>
        <v>2518.5</v>
      </c>
      <c r="AI16" s="3"/>
    </row>
    <row r="17" spans="1:35" ht="22.5" customHeight="1" thickBot="1" x14ac:dyDescent="0.3">
      <c r="A17" s="3"/>
      <c r="B17" s="8" t="s">
        <v>44</v>
      </c>
      <c r="C17" s="2">
        <v>2017</v>
      </c>
      <c r="D17" s="1">
        <v>15100</v>
      </c>
      <c r="E17" s="1">
        <v>15800</v>
      </c>
      <c r="F17" s="1">
        <v>2000</v>
      </c>
      <c r="G17" s="1">
        <v>2200</v>
      </c>
      <c r="H17" s="1">
        <v>5000</v>
      </c>
      <c r="I17" s="1">
        <v>6500</v>
      </c>
      <c r="J17" s="1">
        <v>1500</v>
      </c>
      <c r="K17" s="1">
        <v>1700</v>
      </c>
      <c r="L17" s="1">
        <v>1250</v>
      </c>
      <c r="M17" s="1">
        <v>1500</v>
      </c>
      <c r="N17" s="1">
        <v>1000</v>
      </c>
      <c r="O17" s="1">
        <v>1200</v>
      </c>
      <c r="P17" s="1">
        <v>0</v>
      </c>
      <c r="Q17" s="1">
        <v>0</v>
      </c>
      <c r="R17" s="1">
        <v>800</v>
      </c>
      <c r="S17" s="1">
        <v>700</v>
      </c>
      <c r="T17" s="2">
        <f t="shared" si="5"/>
        <v>26650</v>
      </c>
      <c r="U17" s="2">
        <f t="shared" si="6"/>
        <v>29600</v>
      </c>
      <c r="V17" s="1">
        <f t="shared" si="7"/>
        <v>1812</v>
      </c>
      <c r="W17" s="1">
        <f t="shared" si="8"/>
        <v>1896</v>
      </c>
      <c r="X17" s="1">
        <v>2000</v>
      </c>
      <c r="Y17" s="1">
        <v>2200</v>
      </c>
      <c r="Z17" s="1">
        <f t="shared" si="9"/>
        <v>1332.5</v>
      </c>
      <c r="AA17" s="1">
        <f t="shared" si="10"/>
        <v>1480</v>
      </c>
      <c r="AB17" s="1">
        <v>0</v>
      </c>
      <c r="AC17" s="1">
        <v>0</v>
      </c>
      <c r="AD17" s="2">
        <f t="shared" si="11"/>
        <v>5144.5</v>
      </c>
      <c r="AE17" s="2">
        <f t="shared" si="12"/>
        <v>5576</v>
      </c>
      <c r="AF17" s="2">
        <f t="shared" si="13"/>
        <v>21505.5</v>
      </c>
      <c r="AG17" s="2">
        <f t="shared" si="14"/>
        <v>24024</v>
      </c>
      <c r="AH17" s="2">
        <f t="shared" si="15"/>
        <v>2518.5</v>
      </c>
      <c r="AI17" s="3"/>
    </row>
    <row r="18" spans="1:35" ht="22.5" customHeight="1" thickBot="1" x14ac:dyDescent="0.3">
      <c r="A18" s="3"/>
      <c r="B18" s="8" t="s">
        <v>32</v>
      </c>
      <c r="C18" s="2">
        <v>2018</v>
      </c>
      <c r="D18" s="1">
        <v>16610</v>
      </c>
      <c r="E18" s="1">
        <v>17380</v>
      </c>
      <c r="F18" s="1">
        <v>2200</v>
      </c>
      <c r="G18" s="1">
        <v>2420</v>
      </c>
      <c r="H18" s="1">
        <v>5500</v>
      </c>
      <c r="I18" s="1">
        <v>7150</v>
      </c>
      <c r="J18" s="1">
        <v>1650</v>
      </c>
      <c r="K18" s="1">
        <v>1870</v>
      </c>
      <c r="L18" s="1">
        <v>1375</v>
      </c>
      <c r="M18" s="1">
        <v>1650</v>
      </c>
      <c r="N18" s="1">
        <v>1100</v>
      </c>
      <c r="O18" s="1">
        <v>1320</v>
      </c>
      <c r="P18" s="1">
        <v>0</v>
      </c>
      <c r="Q18" s="1">
        <v>0</v>
      </c>
      <c r="R18" s="1">
        <v>880</v>
      </c>
      <c r="S18" s="1">
        <v>770</v>
      </c>
      <c r="T18" s="2">
        <f t="shared" si="5"/>
        <v>29315</v>
      </c>
      <c r="U18" s="2">
        <f t="shared" si="6"/>
        <v>32560</v>
      </c>
      <c r="V18" s="1">
        <v>1993.2</v>
      </c>
      <c r="W18" s="1">
        <v>2085.6</v>
      </c>
      <c r="X18" s="1">
        <v>2200</v>
      </c>
      <c r="Y18" s="1">
        <v>2420</v>
      </c>
      <c r="Z18" s="1">
        <v>1465.75</v>
      </c>
      <c r="AA18" s="1">
        <v>1628</v>
      </c>
      <c r="AB18" s="1">
        <v>0</v>
      </c>
      <c r="AC18" s="1">
        <v>0</v>
      </c>
      <c r="AD18" s="2">
        <f t="shared" ref="AD18" si="16">V18+X18+Z18+AB18</f>
        <v>5658.95</v>
      </c>
      <c r="AE18" s="2">
        <f t="shared" ref="AE18" si="17">W18+Y18+AA18+AC18</f>
        <v>6133.6</v>
      </c>
      <c r="AF18" s="2">
        <f t="shared" ref="AF18" si="18">T18-AD18</f>
        <v>23656.05</v>
      </c>
      <c r="AG18" s="2">
        <f t="shared" ref="AG18" si="19">U18-AE18</f>
        <v>26426.400000000001</v>
      </c>
      <c r="AH18" s="2">
        <f t="shared" ref="AH18" si="20">AG18-AF18</f>
        <v>2770.3500000000022</v>
      </c>
      <c r="AI18" s="3"/>
    </row>
    <row r="19" spans="1:35" ht="22.5" customHeight="1" thickBot="1" x14ac:dyDescent="0.3">
      <c r="A19" s="3"/>
      <c r="B19" s="8" t="s">
        <v>34</v>
      </c>
      <c r="C19" s="2">
        <v>2018</v>
      </c>
      <c r="D19" s="1">
        <v>16610</v>
      </c>
      <c r="E19" s="1">
        <v>17380</v>
      </c>
      <c r="F19" s="1">
        <v>2200</v>
      </c>
      <c r="G19" s="1">
        <v>2420</v>
      </c>
      <c r="H19" s="1">
        <v>5500</v>
      </c>
      <c r="I19" s="1">
        <v>7150</v>
      </c>
      <c r="J19" s="1">
        <v>1650</v>
      </c>
      <c r="K19" s="1">
        <v>1870</v>
      </c>
      <c r="L19" s="1">
        <v>1375</v>
      </c>
      <c r="M19" s="1">
        <v>1650</v>
      </c>
      <c r="N19" s="1">
        <v>1100</v>
      </c>
      <c r="O19" s="1">
        <v>1320</v>
      </c>
      <c r="P19" s="1">
        <v>0</v>
      </c>
      <c r="Q19" s="1">
        <v>0</v>
      </c>
      <c r="R19" s="1">
        <v>880</v>
      </c>
      <c r="S19" s="1">
        <v>770</v>
      </c>
      <c r="T19" s="2">
        <f t="shared" ref="T19:T29" si="21">D19+F19+H19+J19+L19+N19+P19+R19</f>
        <v>29315</v>
      </c>
      <c r="U19" s="2">
        <f t="shared" ref="U19:U29" si="22">E19+G19+I19+K19+M19+O19+Q19+S19</f>
        <v>32560</v>
      </c>
      <c r="V19" s="1">
        <v>1993.2</v>
      </c>
      <c r="W19" s="1">
        <v>2085.6</v>
      </c>
      <c r="X19" s="1">
        <v>2200</v>
      </c>
      <c r="Y19" s="1">
        <v>2420</v>
      </c>
      <c r="Z19" s="1">
        <v>1465.75</v>
      </c>
      <c r="AA19" s="1">
        <v>1628</v>
      </c>
      <c r="AB19" s="1">
        <v>0</v>
      </c>
      <c r="AC19" s="1">
        <v>0</v>
      </c>
      <c r="AD19" s="2">
        <f t="shared" ref="AD19:AD29" si="23">V19+X19+Z19+AB19</f>
        <v>5658.95</v>
      </c>
      <c r="AE19" s="2">
        <f t="shared" ref="AE19:AE29" si="24">W19+Y19+AA19+AC19</f>
        <v>6133.6</v>
      </c>
      <c r="AF19" s="2">
        <f t="shared" ref="AF19:AF29" si="25">T19-AD19</f>
        <v>23656.05</v>
      </c>
      <c r="AG19" s="2">
        <f t="shared" ref="AG19:AG29" si="26">U19-AE19</f>
        <v>26426.400000000001</v>
      </c>
      <c r="AH19" s="2">
        <f t="shared" ref="AH19:AH29" si="27">AG19-AF19</f>
        <v>2770.3500000000022</v>
      </c>
      <c r="AI19" s="3"/>
    </row>
    <row r="20" spans="1:35" ht="22.5" customHeight="1" thickBot="1" x14ac:dyDescent="0.3">
      <c r="A20" s="3"/>
      <c r="B20" s="8" t="s">
        <v>35</v>
      </c>
      <c r="C20" s="2">
        <v>2018</v>
      </c>
      <c r="D20" s="1">
        <v>16610</v>
      </c>
      <c r="E20" s="1">
        <v>17380</v>
      </c>
      <c r="F20" s="1">
        <v>2200</v>
      </c>
      <c r="G20" s="1">
        <v>2420</v>
      </c>
      <c r="H20" s="1">
        <v>5500</v>
      </c>
      <c r="I20" s="1">
        <v>7150</v>
      </c>
      <c r="J20" s="1">
        <v>1650</v>
      </c>
      <c r="K20" s="1">
        <v>1870</v>
      </c>
      <c r="L20" s="1">
        <v>1375</v>
      </c>
      <c r="M20" s="1">
        <v>1650</v>
      </c>
      <c r="N20" s="1">
        <v>1100</v>
      </c>
      <c r="O20" s="1">
        <v>1320</v>
      </c>
      <c r="P20" s="1">
        <v>0</v>
      </c>
      <c r="Q20" s="1">
        <v>0</v>
      </c>
      <c r="R20" s="1">
        <v>880</v>
      </c>
      <c r="S20" s="1">
        <v>770</v>
      </c>
      <c r="T20" s="2">
        <f t="shared" si="21"/>
        <v>29315</v>
      </c>
      <c r="U20" s="2">
        <f t="shared" si="22"/>
        <v>32560</v>
      </c>
      <c r="V20" s="1">
        <v>1993.2</v>
      </c>
      <c r="W20" s="1">
        <v>2085.6</v>
      </c>
      <c r="X20" s="1">
        <v>2200</v>
      </c>
      <c r="Y20" s="1">
        <v>2420</v>
      </c>
      <c r="Z20" s="1">
        <v>1465.75</v>
      </c>
      <c r="AA20" s="1">
        <v>1628</v>
      </c>
      <c r="AB20" s="1">
        <v>0</v>
      </c>
      <c r="AC20" s="1">
        <v>0</v>
      </c>
      <c r="AD20" s="2">
        <f t="shared" si="23"/>
        <v>5658.95</v>
      </c>
      <c r="AE20" s="2">
        <f t="shared" si="24"/>
        <v>6133.6</v>
      </c>
      <c r="AF20" s="2">
        <f t="shared" si="25"/>
        <v>23656.05</v>
      </c>
      <c r="AG20" s="2">
        <f t="shared" si="26"/>
        <v>26426.400000000001</v>
      </c>
      <c r="AH20" s="2">
        <f t="shared" si="27"/>
        <v>2770.3500000000022</v>
      </c>
      <c r="AI20" s="3"/>
    </row>
    <row r="21" spans="1:35" ht="22.5" customHeight="1" thickBot="1" x14ac:dyDescent="0.3">
      <c r="A21" s="3"/>
      <c r="B21" s="8" t="s">
        <v>36</v>
      </c>
      <c r="C21" s="2">
        <v>2018</v>
      </c>
      <c r="D21" s="1">
        <v>16610</v>
      </c>
      <c r="E21" s="1">
        <v>17380</v>
      </c>
      <c r="F21" s="1">
        <v>2200</v>
      </c>
      <c r="G21" s="1">
        <v>2420</v>
      </c>
      <c r="H21" s="1">
        <v>5500</v>
      </c>
      <c r="I21" s="1">
        <v>7150</v>
      </c>
      <c r="J21" s="1">
        <v>1650</v>
      </c>
      <c r="K21" s="1">
        <v>1870</v>
      </c>
      <c r="L21" s="1">
        <v>1375</v>
      </c>
      <c r="M21" s="1">
        <v>1650</v>
      </c>
      <c r="N21" s="1">
        <v>1100</v>
      </c>
      <c r="O21" s="1">
        <v>1320</v>
      </c>
      <c r="P21" s="1">
        <v>0</v>
      </c>
      <c r="Q21" s="1">
        <v>0</v>
      </c>
      <c r="R21" s="1">
        <v>880</v>
      </c>
      <c r="S21" s="1">
        <v>770</v>
      </c>
      <c r="T21" s="2">
        <f t="shared" si="21"/>
        <v>29315</v>
      </c>
      <c r="U21" s="2">
        <f t="shared" si="22"/>
        <v>32560</v>
      </c>
      <c r="V21" s="1">
        <v>1993.2</v>
      </c>
      <c r="W21" s="1">
        <v>2085.6</v>
      </c>
      <c r="X21" s="1">
        <v>2200</v>
      </c>
      <c r="Y21" s="1">
        <v>2420</v>
      </c>
      <c r="Z21" s="1">
        <v>1465.75</v>
      </c>
      <c r="AA21" s="1">
        <v>1628</v>
      </c>
      <c r="AB21" s="1">
        <v>0</v>
      </c>
      <c r="AC21" s="1">
        <v>0</v>
      </c>
      <c r="AD21" s="2">
        <f t="shared" si="23"/>
        <v>5658.95</v>
      </c>
      <c r="AE21" s="2">
        <f t="shared" si="24"/>
        <v>6133.6</v>
      </c>
      <c r="AF21" s="2">
        <f t="shared" si="25"/>
        <v>23656.05</v>
      </c>
      <c r="AG21" s="2">
        <f t="shared" si="26"/>
        <v>26426.400000000001</v>
      </c>
      <c r="AH21" s="2">
        <f t="shared" si="27"/>
        <v>2770.3500000000022</v>
      </c>
      <c r="AI21" s="3"/>
    </row>
    <row r="22" spans="1:35" ht="22.5" customHeight="1" thickBot="1" x14ac:dyDescent="0.3">
      <c r="A22" s="3"/>
      <c r="B22" s="8" t="s">
        <v>37</v>
      </c>
      <c r="C22" s="2">
        <v>2018</v>
      </c>
      <c r="D22" s="1">
        <v>16610</v>
      </c>
      <c r="E22" s="1">
        <v>17380</v>
      </c>
      <c r="F22" s="1">
        <v>2200</v>
      </c>
      <c r="G22" s="1">
        <v>2420</v>
      </c>
      <c r="H22" s="1">
        <v>5500</v>
      </c>
      <c r="I22" s="1">
        <v>7150</v>
      </c>
      <c r="J22" s="1">
        <v>1650</v>
      </c>
      <c r="K22" s="1">
        <v>1870</v>
      </c>
      <c r="L22" s="1">
        <v>1375</v>
      </c>
      <c r="M22" s="1">
        <v>1650</v>
      </c>
      <c r="N22" s="1">
        <v>1100</v>
      </c>
      <c r="O22" s="1">
        <v>1320</v>
      </c>
      <c r="P22" s="1">
        <v>0</v>
      </c>
      <c r="Q22" s="1">
        <v>0</v>
      </c>
      <c r="R22" s="1">
        <v>880</v>
      </c>
      <c r="S22" s="1">
        <v>770</v>
      </c>
      <c r="T22" s="2">
        <f t="shared" si="21"/>
        <v>29315</v>
      </c>
      <c r="U22" s="2">
        <f t="shared" si="22"/>
        <v>32560</v>
      </c>
      <c r="V22" s="1">
        <v>1993.2</v>
      </c>
      <c r="W22" s="1">
        <v>2085.6</v>
      </c>
      <c r="X22" s="1">
        <v>2200</v>
      </c>
      <c r="Y22" s="1">
        <v>2420</v>
      </c>
      <c r="Z22" s="1">
        <v>1465.75</v>
      </c>
      <c r="AA22" s="1">
        <v>1628</v>
      </c>
      <c r="AB22" s="1">
        <v>0</v>
      </c>
      <c r="AC22" s="1">
        <v>0</v>
      </c>
      <c r="AD22" s="2">
        <f t="shared" si="23"/>
        <v>5658.95</v>
      </c>
      <c r="AE22" s="2">
        <f t="shared" si="24"/>
        <v>6133.6</v>
      </c>
      <c r="AF22" s="2">
        <f t="shared" si="25"/>
        <v>23656.05</v>
      </c>
      <c r="AG22" s="2">
        <f t="shared" si="26"/>
        <v>26426.400000000001</v>
      </c>
      <c r="AH22" s="2">
        <f t="shared" si="27"/>
        <v>2770.3500000000022</v>
      </c>
      <c r="AI22" s="3"/>
    </row>
    <row r="23" spans="1:35" ht="22.5" customHeight="1" thickBot="1" x14ac:dyDescent="0.3">
      <c r="A23" s="3"/>
      <c r="B23" s="8" t="s">
        <v>38</v>
      </c>
      <c r="C23" s="2">
        <v>2018</v>
      </c>
      <c r="D23" s="1">
        <v>16610</v>
      </c>
      <c r="E23" s="1">
        <v>17380</v>
      </c>
      <c r="F23" s="1">
        <v>2200</v>
      </c>
      <c r="G23" s="1">
        <v>2420</v>
      </c>
      <c r="H23" s="1">
        <v>5500</v>
      </c>
      <c r="I23" s="1">
        <v>7150</v>
      </c>
      <c r="J23" s="1">
        <v>1650</v>
      </c>
      <c r="K23" s="1">
        <v>1870</v>
      </c>
      <c r="L23" s="1">
        <v>1375</v>
      </c>
      <c r="M23" s="1">
        <v>1650</v>
      </c>
      <c r="N23" s="1">
        <v>1100</v>
      </c>
      <c r="O23" s="1">
        <v>1320</v>
      </c>
      <c r="P23" s="1">
        <v>0</v>
      </c>
      <c r="Q23" s="1">
        <v>0</v>
      </c>
      <c r="R23" s="1">
        <v>880</v>
      </c>
      <c r="S23" s="1">
        <v>770</v>
      </c>
      <c r="T23" s="2">
        <f t="shared" si="21"/>
        <v>29315</v>
      </c>
      <c r="U23" s="2">
        <f t="shared" si="22"/>
        <v>32560</v>
      </c>
      <c r="V23" s="1">
        <v>1993.2</v>
      </c>
      <c r="W23" s="1">
        <v>2085.6</v>
      </c>
      <c r="X23" s="1">
        <v>2200</v>
      </c>
      <c r="Y23" s="1">
        <v>2420</v>
      </c>
      <c r="Z23" s="1">
        <v>1465.75</v>
      </c>
      <c r="AA23" s="1">
        <v>1628</v>
      </c>
      <c r="AB23" s="1">
        <v>0</v>
      </c>
      <c r="AC23" s="1">
        <v>0</v>
      </c>
      <c r="AD23" s="2">
        <f t="shared" si="23"/>
        <v>5658.95</v>
      </c>
      <c r="AE23" s="2">
        <f t="shared" si="24"/>
        <v>6133.6</v>
      </c>
      <c r="AF23" s="2">
        <f t="shared" si="25"/>
        <v>23656.05</v>
      </c>
      <c r="AG23" s="2">
        <f t="shared" si="26"/>
        <v>26426.400000000001</v>
      </c>
      <c r="AH23" s="2">
        <f t="shared" si="27"/>
        <v>2770.3500000000022</v>
      </c>
      <c r="AI23" s="3"/>
    </row>
    <row r="24" spans="1:35" ht="22.5" customHeight="1" thickBot="1" x14ac:dyDescent="0.3">
      <c r="A24" s="3"/>
      <c r="B24" s="8" t="s">
        <v>39</v>
      </c>
      <c r="C24" s="2">
        <v>2018</v>
      </c>
      <c r="D24" s="1">
        <v>16610</v>
      </c>
      <c r="E24" s="1">
        <v>17380</v>
      </c>
      <c r="F24" s="1">
        <v>2200</v>
      </c>
      <c r="G24" s="1">
        <v>2420</v>
      </c>
      <c r="H24" s="1">
        <v>5500</v>
      </c>
      <c r="I24" s="1">
        <v>7150</v>
      </c>
      <c r="J24" s="1">
        <v>1650</v>
      </c>
      <c r="K24" s="1">
        <v>1870</v>
      </c>
      <c r="L24" s="1">
        <v>1375</v>
      </c>
      <c r="M24" s="1">
        <v>1650</v>
      </c>
      <c r="N24" s="1">
        <v>1100</v>
      </c>
      <c r="O24" s="1">
        <v>1320</v>
      </c>
      <c r="P24" s="1">
        <v>0</v>
      </c>
      <c r="Q24" s="1">
        <v>0</v>
      </c>
      <c r="R24" s="1">
        <v>880</v>
      </c>
      <c r="S24" s="1">
        <v>770</v>
      </c>
      <c r="T24" s="2">
        <f t="shared" si="21"/>
        <v>29315</v>
      </c>
      <c r="U24" s="2">
        <f t="shared" si="22"/>
        <v>32560</v>
      </c>
      <c r="V24" s="1">
        <v>1993.2</v>
      </c>
      <c r="W24" s="1">
        <v>2085.6</v>
      </c>
      <c r="X24" s="1">
        <v>2200</v>
      </c>
      <c r="Y24" s="1">
        <v>2420</v>
      </c>
      <c r="Z24" s="1">
        <v>1465.75</v>
      </c>
      <c r="AA24" s="1">
        <v>1628</v>
      </c>
      <c r="AB24" s="1">
        <v>0</v>
      </c>
      <c r="AC24" s="1">
        <v>0</v>
      </c>
      <c r="AD24" s="2">
        <f t="shared" si="23"/>
        <v>5658.95</v>
      </c>
      <c r="AE24" s="2">
        <f t="shared" si="24"/>
        <v>6133.6</v>
      </c>
      <c r="AF24" s="2">
        <f t="shared" si="25"/>
        <v>23656.05</v>
      </c>
      <c r="AG24" s="2">
        <f t="shared" si="26"/>
        <v>26426.400000000001</v>
      </c>
      <c r="AH24" s="2">
        <f t="shared" si="27"/>
        <v>2770.3500000000022</v>
      </c>
      <c r="AI24" s="3"/>
    </row>
    <row r="25" spans="1:35" ht="22.5" customHeight="1" thickBot="1" x14ac:dyDescent="0.3">
      <c r="A25" s="3"/>
      <c r="B25" s="8" t="s">
        <v>40</v>
      </c>
      <c r="C25" s="2">
        <v>2018</v>
      </c>
      <c r="D25" s="1">
        <v>16610</v>
      </c>
      <c r="E25" s="1">
        <v>17380</v>
      </c>
      <c r="F25" s="1">
        <v>2200</v>
      </c>
      <c r="G25" s="1">
        <v>2420</v>
      </c>
      <c r="H25" s="1">
        <v>5500</v>
      </c>
      <c r="I25" s="1">
        <v>7150</v>
      </c>
      <c r="J25" s="1">
        <v>1650</v>
      </c>
      <c r="K25" s="1">
        <v>1870</v>
      </c>
      <c r="L25" s="1">
        <v>1375</v>
      </c>
      <c r="M25" s="1">
        <v>1650</v>
      </c>
      <c r="N25" s="1">
        <v>1100</v>
      </c>
      <c r="O25" s="1">
        <v>1320</v>
      </c>
      <c r="P25" s="1">
        <v>0</v>
      </c>
      <c r="Q25" s="1">
        <v>0</v>
      </c>
      <c r="R25" s="1">
        <v>880</v>
      </c>
      <c r="S25" s="1">
        <v>770</v>
      </c>
      <c r="T25" s="2">
        <f t="shared" si="21"/>
        <v>29315</v>
      </c>
      <c r="U25" s="2">
        <f t="shared" si="22"/>
        <v>32560</v>
      </c>
      <c r="V25" s="1">
        <v>1993.2</v>
      </c>
      <c r="W25" s="1">
        <v>2085.6</v>
      </c>
      <c r="X25" s="1">
        <v>2200</v>
      </c>
      <c r="Y25" s="1">
        <v>2420</v>
      </c>
      <c r="Z25" s="1">
        <v>1465.75</v>
      </c>
      <c r="AA25" s="1">
        <v>1628</v>
      </c>
      <c r="AB25" s="1">
        <v>0</v>
      </c>
      <c r="AC25" s="1">
        <v>0</v>
      </c>
      <c r="AD25" s="2">
        <f t="shared" si="23"/>
        <v>5658.95</v>
      </c>
      <c r="AE25" s="2">
        <f t="shared" si="24"/>
        <v>6133.6</v>
      </c>
      <c r="AF25" s="2">
        <f t="shared" si="25"/>
        <v>23656.05</v>
      </c>
      <c r="AG25" s="2">
        <f t="shared" si="26"/>
        <v>26426.400000000001</v>
      </c>
      <c r="AH25" s="2">
        <f t="shared" si="27"/>
        <v>2770.3500000000022</v>
      </c>
      <c r="AI25" s="3"/>
    </row>
    <row r="26" spans="1:35" ht="22.5" customHeight="1" thickBot="1" x14ac:dyDescent="0.3">
      <c r="A26" s="3"/>
      <c r="B26" s="8" t="s">
        <v>41</v>
      </c>
      <c r="C26" s="2">
        <v>2018</v>
      </c>
      <c r="D26" s="1">
        <v>16610</v>
      </c>
      <c r="E26" s="1">
        <v>17380</v>
      </c>
      <c r="F26" s="1">
        <v>2200</v>
      </c>
      <c r="G26" s="1">
        <v>2420</v>
      </c>
      <c r="H26" s="1">
        <v>5500</v>
      </c>
      <c r="I26" s="1">
        <v>7150</v>
      </c>
      <c r="J26" s="1">
        <v>1650</v>
      </c>
      <c r="K26" s="1">
        <v>1870</v>
      </c>
      <c r="L26" s="1">
        <v>1375</v>
      </c>
      <c r="M26" s="1">
        <v>1650</v>
      </c>
      <c r="N26" s="1">
        <v>1100</v>
      </c>
      <c r="O26" s="1">
        <v>1320</v>
      </c>
      <c r="P26" s="1">
        <v>0</v>
      </c>
      <c r="Q26" s="1">
        <v>0</v>
      </c>
      <c r="R26" s="1">
        <v>880</v>
      </c>
      <c r="S26" s="1">
        <v>770</v>
      </c>
      <c r="T26" s="2">
        <f t="shared" si="21"/>
        <v>29315</v>
      </c>
      <c r="U26" s="2">
        <f t="shared" si="22"/>
        <v>32560</v>
      </c>
      <c r="V26" s="1">
        <v>1993.2</v>
      </c>
      <c r="W26" s="1">
        <v>2085.6</v>
      </c>
      <c r="X26" s="1">
        <v>2200</v>
      </c>
      <c r="Y26" s="1">
        <v>2420</v>
      </c>
      <c r="Z26" s="1">
        <v>1465.75</v>
      </c>
      <c r="AA26" s="1">
        <v>1628</v>
      </c>
      <c r="AB26" s="1">
        <v>0</v>
      </c>
      <c r="AC26" s="1">
        <v>0</v>
      </c>
      <c r="AD26" s="2">
        <f t="shared" si="23"/>
        <v>5658.95</v>
      </c>
      <c r="AE26" s="2">
        <f t="shared" si="24"/>
        <v>6133.6</v>
      </c>
      <c r="AF26" s="2">
        <f t="shared" si="25"/>
        <v>23656.05</v>
      </c>
      <c r="AG26" s="2">
        <f t="shared" si="26"/>
        <v>26426.400000000001</v>
      </c>
      <c r="AH26" s="2">
        <f t="shared" si="27"/>
        <v>2770.3500000000022</v>
      </c>
      <c r="AI26" s="3"/>
    </row>
    <row r="27" spans="1:35" ht="22.5" customHeight="1" thickBot="1" x14ac:dyDescent="0.3">
      <c r="A27" s="3"/>
      <c r="B27" s="8" t="s">
        <v>42</v>
      </c>
      <c r="C27" s="2">
        <v>2018</v>
      </c>
      <c r="D27" s="1">
        <v>16610</v>
      </c>
      <c r="E27" s="1">
        <v>17380</v>
      </c>
      <c r="F27" s="1">
        <v>2200</v>
      </c>
      <c r="G27" s="1">
        <v>2420</v>
      </c>
      <c r="H27" s="1">
        <v>5500</v>
      </c>
      <c r="I27" s="1">
        <v>7150</v>
      </c>
      <c r="J27" s="1">
        <v>1650</v>
      </c>
      <c r="K27" s="1">
        <v>1870</v>
      </c>
      <c r="L27" s="1">
        <v>1375</v>
      </c>
      <c r="M27" s="1">
        <v>1650</v>
      </c>
      <c r="N27" s="1">
        <v>1100</v>
      </c>
      <c r="O27" s="1">
        <v>1320</v>
      </c>
      <c r="P27" s="1">
        <f>D27</f>
        <v>16610</v>
      </c>
      <c r="Q27" s="1">
        <f>E27</f>
        <v>17380</v>
      </c>
      <c r="R27" s="1">
        <v>880</v>
      </c>
      <c r="S27" s="1">
        <v>770</v>
      </c>
      <c r="T27" s="2">
        <f t="shared" si="21"/>
        <v>45925</v>
      </c>
      <c r="U27" s="2">
        <f t="shared" si="22"/>
        <v>49940</v>
      </c>
      <c r="V27" s="1">
        <v>1993.2</v>
      </c>
      <c r="W27" s="1">
        <v>2085.6</v>
      </c>
      <c r="X27" s="1">
        <v>2200</v>
      </c>
      <c r="Y27" s="1">
        <v>2420</v>
      </c>
      <c r="Z27" s="1">
        <v>1465.75</v>
      </c>
      <c r="AA27" s="1">
        <v>1628</v>
      </c>
      <c r="AB27" s="1">
        <v>0</v>
      </c>
      <c r="AC27" s="1">
        <v>0</v>
      </c>
      <c r="AD27" s="2">
        <f t="shared" si="23"/>
        <v>5658.95</v>
      </c>
      <c r="AE27" s="2">
        <f t="shared" si="24"/>
        <v>6133.6</v>
      </c>
      <c r="AF27" s="2">
        <f t="shared" si="25"/>
        <v>40266.050000000003</v>
      </c>
      <c r="AG27" s="2">
        <f t="shared" si="26"/>
        <v>43806.400000000001</v>
      </c>
      <c r="AH27" s="2">
        <f t="shared" si="27"/>
        <v>3540.3499999999985</v>
      </c>
      <c r="AI27" s="3"/>
    </row>
    <row r="28" spans="1:35" ht="22.5" customHeight="1" thickBot="1" x14ac:dyDescent="0.3">
      <c r="A28" s="3"/>
      <c r="B28" s="8" t="s">
        <v>43</v>
      </c>
      <c r="C28" s="2">
        <v>2018</v>
      </c>
      <c r="D28" s="1">
        <v>16610</v>
      </c>
      <c r="E28" s="1">
        <v>17380</v>
      </c>
      <c r="F28" s="1">
        <v>2200</v>
      </c>
      <c r="G28" s="1">
        <v>2420</v>
      </c>
      <c r="H28" s="1">
        <v>5500</v>
      </c>
      <c r="I28" s="1">
        <v>7150</v>
      </c>
      <c r="J28" s="1">
        <v>1650</v>
      </c>
      <c r="K28" s="1">
        <v>1870</v>
      </c>
      <c r="L28" s="1">
        <v>1375</v>
      </c>
      <c r="M28" s="1">
        <v>1650</v>
      </c>
      <c r="N28" s="1">
        <v>1100</v>
      </c>
      <c r="O28" s="1">
        <v>1320</v>
      </c>
      <c r="P28" s="1">
        <v>0</v>
      </c>
      <c r="Q28" s="1">
        <v>0</v>
      </c>
      <c r="R28" s="1">
        <v>880</v>
      </c>
      <c r="S28" s="1">
        <v>770</v>
      </c>
      <c r="T28" s="2">
        <f t="shared" si="21"/>
        <v>29315</v>
      </c>
      <c r="U28" s="2">
        <f t="shared" si="22"/>
        <v>32560</v>
      </c>
      <c r="V28" s="1">
        <v>1993.2</v>
      </c>
      <c r="W28" s="1">
        <v>2085.6</v>
      </c>
      <c r="X28" s="1">
        <v>2200</v>
      </c>
      <c r="Y28" s="1">
        <v>2420</v>
      </c>
      <c r="Z28" s="1">
        <v>1465.75</v>
      </c>
      <c r="AA28" s="1">
        <v>1628</v>
      </c>
      <c r="AB28" s="1">
        <v>0</v>
      </c>
      <c r="AC28" s="1">
        <v>0</v>
      </c>
      <c r="AD28" s="2">
        <f t="shared" si="23"/>
        <v>5658.95</v>
      </c>
      <c r="AE28" s="2">
        <f t="shared" si="24"/>
        <v>6133.6</v>
      </c>
      <c r="AF28" s="2">
        <f t="shared" si="25"/>
        <v>23656.05</v>
      </c>
      <c r="AG28" s="2">
        <f t="shared" si="26"/>
        <v>26426.400000000001</v>
      </c>
      <c r="AH28" s="2">
        <f t="shared" si="27"/>
        <v>2770.3500000000022</v>
      </c>
      <c r="AI28" s="3"/>
    </row>
    <row r="29" spans="1:35" ht="22.5" customHeight="1" thickBot="1" x14ac:dyDescent="0.3">
      <c r="A29" s="3"/>
      <c r="B29" s="8" t="s">
        <v>44</v>
      </c>
      <c r="C29" s="2">
        <v>2018</v>
      </c>
      <c r="D29" s="1">
        <v>16610</v>
      </c>
      <c r="E29" s="1">
        <v>17380</v>
      </c>
      <c r="F29" s="1">
        <v>2200</v>
      </c>
      <c r="G29" s="1">
        <v>2420</v>
      </c>
      <c r="H29" s="1">
        <v>5500</v>
      </c>
      <c r="I29" s="1">
        <v>7150</v>
      </c>
      <c r="J29" s="1">
        <v>1650</v>
      </c>
      <c r="K29" s="1">
        <v>1870</v>
      </c>
      <c r="L29" s="1">
        <v>1375</v>
      </c>
      <c r="M29" s="1">
        <v>1650</v>
      </c>
      <c r="N29" s="1">
        <v>1100</v>
      </c>
      <c r="O29" s="1">
        <v>1320</v>
      </c>
      <c r="P29" s="1">
        <v>0</v>
      </c>
      <c r="Q29" s="1">
        <v>0</v>
      </c>
      <c r="R29" s="1">
        <v>880</v>
      </c>
      <c r="S29" s="1">
        <v>770</v>
      </c>
      <c r="T29" s="2">
        <f t="shared" si="21"/>
        <v>29315</v>
      </c>
      <c r="U29" s="2">
        <f t="shared" si="22"/>
        <v>32560</v>
      </c>
      <c r="V29" s="1">
        <v>1993.2</v>
      </c>
      <c r="W29" s="1">
        <v>2085.6</v>
      </c>
      <c r="X29" s="1">
        <v>2200</v>
      </c>
      <c r="Y29" s="1">
        <v>2420</v>
      </c>
      <c r="Z29" s="1">
        <v>1465.75</v>
      </c>
      <c r="AA29" s="1">
        <v>1628</v>
      </c>
      <c r="AB29" s="1">
        <v>0</v>
      </c>
      <c r="AC29" s="1">
        <v>0</v>
      </c>
      <c r="AD29" s="2">
        <f t="shared" si="23"/>
        <v>5658.95</v>
      </c>
      <c r="AE29" s="2">
        <f t="shared" si="24"/>
        <v>6133.6</v>
      </c>
      <c r="AF29" s="2">
        <f t="shared" si="25"/>
        <v>23656.05</v>
      </c>
      <c r="AG29" s="2">
        <f t="shared" si="26"/>
        <v>26426.400000000001</v>
      </c>
      <c r="AH29" s="2">
        <f t="shared" si="27"/>
        <v>2770.3500000000022</v>
      </c>
      <c r="AI29" s="3"/>
    </row>
    <row r="30" spans="1:35" ht="22.5" customHeight="1" thickBot="1" x14ac:dyDescent="0.3">
      <c r="A30" s="3"/>
      <c r="B30" s="8" t="s">
        <v>32</v>
      </c>
      <c r="C30" s="2">
        <v>2019</v>
      </c>
      <c r="D30" s="1">
        <v>18271</v>
      </c>
      <c r="E30" s="1">
        <v>19118</v>
      </c>
      <c r="F30" s="1">
        <v>2420</v>
      </c>
      <c r="G30" s="1">
        <v>2662</v>
      </c>
      <c r="H30" s="1">
        <v>6050</v>
      </c>
      <c r="I30" s="1">
        <v>7865</v>
      </c>
      <c r="J30" s="1">
        <v>1815</v>
      </c>
      <c r="K30" s="1">
        <v>2057</v>
      </c>
      <c r="L30" s="1">
        <v>1512.5</v>
      </c>
      <c r="M30" s="1">
        <v>1815</v>
      </c>
      <c r="N30" s="1">
        <v>1210</v>
      </c>
      <c r="O30" s="1">
        <v>1452</v>
      </c>
      <c r="P30" s="1">
        <v>0</v>
      </c>
      <c r="Q30" s="1">
        <v>0</v>
      </c>
      <c r="R30" s="1">
        <v>968</v>
      </c>
      <c r="S30" s="1">
        <v>847</v>
      </c>
      <c r="T30" s="2">
        <f t="shared" ref="T30" si="28">D30+F30+H30+J30+L30+N30+P30+R30</f>
        <v>32246.5</v>
      </c>
      <c r="U30" s="2">
        <f t="shared" ref="U30" si="29">E30+G30+I30+K30+M30+O30+Q30+S30</f>
        <v>35816</v>
      </c>
      <c r="V30" s="1">
        <v>2192.52</v>
      </c>
      <c r="W30" s="1">
        <v>2294.16</v>
      </c>
      <c r="X30" s="1">
        <v>2420</v>
      </c>
      <c r="Y30" s="1">
        <v>2662</v>
      </c>
      <c r="Z30" s="1">
        <v>1612.325</v>
      </c>
      <c r="AA30" s="1">
        <v>1790.8</v>
      </c>
      <c r="AB30" s="1">
        <v>0</v>
      </c>
      <c r="AC30" s="1">
        <v>0</v>
      </c>
      <c r="AD30" s="2">
        <f t="shared" ref="AD30" si="30">V30+X30+Z30+AB30</f>
        <v>6224.8450000000003</v>
      </c>
      <c r="AE30" s="2">
        <f t="shared" ref="AE30" si="31">W30+Y30+AA30+AC30</f>
        <v>6746.96</v>
      </c>
      <c r="AF30" s="2">
        <f t="shared" ref="AF30" si="32">T30-AD30</f>
        <v>26021.654999999999</v>
      </c>
      <c r="AG30" s="2">
        <f t="shared" ref="AG30" si="33">U30-AE30</f>
        <v>29069.040000000001</v>
      </c>
      <c r="AH30" s="2">
        <f t="shared" ref="AH30" si="34">AG30-AF30</f>
        <v>3047.385000000002</v>
      </c>
      <c r="AI30" s="3"/>
    </row>
    <row r="31" spans="1:35" ht="22.5" customHeight="1" thickBot="1" x14ac:dyDescent="0.3">
      <c r="A31" s="3"/>
      <c r="B31" s="8" t="s">
        <v>34</v>
      </c>
      <c r="C31" s="2">
        <v>2019</v>
      </c>
      <c r="D31" s="1">
        <v>18271</v>
      </c>
      <c r="E31" s="1">
        <v>19118</v>
      </c>
      <c r="F31" s="1">
        <v>2420</v>
      </c>
      <c r="G31" s="1">
        <v>2662</v>
      </c>
      <c r="H31" s="1">
        <v>6050</v>
      </c>
      <c r="I31" s="1">
        <v>7865</v>
      </c>
      <c r="J31" s="1">
        <v>1815</v>
      </c>
      <c r="K31" s="1">
        <v>2057</v>
      </c>
      <c r="L31" s="1">
        <v>1512.5</v>
      </c>
      <c r="M31" s="1">
        <v>1815</v>
      </c>
      <c r="N31" s="1">
        <v>1210</v>
      </c>
      <c r="O31" s="1">
        <v>1452</v>
      </c>
      <c r="P31" s="1">
        <v>0</v>
      </c>
      <c r="Q31" s="1">
        <v>0</v>
      </c>
      <c r="R31" s="1">
        <v>968</v>
      </c>
      <c r="S31" s="1">
        <v>847</v>
      </c>
      <c r="T31" s="2">
        <f t="shared" ref="T31:T41" si="35">D31+F31+H31+J31+L31+N31+P31+R31</f>
        <v>32246.5</v>
      </c>
      <c r="U31" s="2">
        <f t="shared" ref="U31:U41" si="36">E31+G31+I31+K31+M31+O31+Q31+S31</f>
        <v>35816</v>
      </c>
      <c r="V31" s="1">
        <v>2192.52</v>
      </c>
      <c r="W31" s="1">
        <v>2294.16</v>
      </c>
      <c r="X31" s="1">
        <v>2420</v>
      </c>
      <c r="Y31" s="1">
        <v>2662</v>
      </c>
      <c r="Z31" s="1">
        <v>1612.325</v>
      </c>
      <c r="AA31" s="1">
        <v>1790.8</v>
      </c>
      <c r="AB31" s="1">
        <v>0</v>
      </c>
      <c r="AC31" s="1">
        <v>0</v>
      </c>
      <c r="AD31" s="2">
        <f t="shared" ref="AD31:AD41" si="37">V31+X31+Z31+AB31</f>
        <v>6224.8450000000003</v>
      </c>
      <c r="AE31" s="2">
        <f t="shared" ref="AE31:AE41" si="38">W31+Y31+AA31+AC31</f>
        <v>6746.96</v>
      </c>
      <c r="AF31" s="2">
        <f t="shared" ref="AF31:AF41" si="39">T31-AD31</f>
        <v>26021.654999999999</v>
      </c>
      <c r="AG31" s="2">
        <f t="shared" ref="AG31:AG41" si="40">U31-AE31</f>
        <v>29069.040000000001</v>
      </c>
      <c r="AH31" s="2">
        <f t="shared" ref="AH31:AH41" si="41">AG31-AF31</f>
        <v>3047.385000000002</v>
      </c>
      <c r="AI31" s="3"/>
    </row>
    <row r="32" spans="1:35" ht="22.5" customHeight="1" thickBot="1" x14ac:dyDescent="0.3">
      <c r="A32" s="3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>
        <f t="shared" si="35"/>
        <v>0</v>
      </c>
      <c r="U32" s="2">
        <f t="shared" si="36"/>
        <v>0</v>
      </c>
      <c r="V32" s="1"/>
      <c r="W32" s="1"/>
      <c r="X32" s="1"/>
      <c r="Y32" s="1"/>
      <c r="Z32" s="1"/>
      <c r="AA32" s="1"/>
      <c r="AB32" s="1"/>
      <c r="AC32" s="1"/>
      <c r="AD32" s="2">
        <f t="shared" si="37"/>
        <v>0</v>
      </c>
      <c r="AE32" s="2">
        <f t="shared" si="38"/>
        <v>0</v>
      </c>
      <c r="AF32" s="2">
        <f t="shared" si="39"/>
        <v>0</v>
      </c>
      <c r="AG32" s="2">
        <f t="shared" si="40"/>
        <v>0</v>
      </c>
      <c r="AH32" s="2">
        <f t="shared" si="41"/>
        <v>0</v>
      </c>
      <c r="AI32" s="3"/>
    </row>
    <row r="33" spans="1:35" ht="22.5" customHeight="1" thickBot="1" x14ac:dyDescent="0.3">
      <c r="A33" s="3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>
        <f t="shared" si="35"/>
        <v>0</v>
      </c>
      <c r="U33" s="2">
        <f t="shared" si="36"/>
        <v>0</v>
      </c>
      <c r="V33" s="1"/>
      <c r="W33" s="1"/>
      <c r="X33" s="1"/>
      <c r="Y33" s="1"/>
      <c r="Z33" s="1"/>
      <c r="AA33" s="1"/>
      <c r="AB33" s="1"/>
      <c r="AC33" s="1"/>
      <c r="AD33" s="2">
        <f t="shared" si="37"/>
        <v>0</v>
      </c>
      <c r="AE33" s="2">
        <f t="shared" si="38"/>
        <v>0</v>
      </c>
      <c r="AF33" s="2">
        <f t="shared" si="39"/>
        <v>0</v>
      </c>
      <c r="AG33" s="2">
        <f t="shared" si="40"/>
        <v>0</v>
      </c>
      <c r="AH33" s="2">
        <f t="shared" si="41"/>
        <v>0</v>
      </c>
      <c r="AI33" s="3"/>
    </row>
    <row r="34" spans="1:35" ht="22.5" customHeight="1" thickBot="1" x14ac:dyDescent="0.3">
      <c r="A34" s="3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>
        <f t="shared" si="35"/>
        <v>0</v>
      </c>
      <c r="U34" s="2">
        <f t="shared" si="36"/>
        <v>0</v>
      </c>
      <c r="V34" s="1"/>
      <c r="W34" s="1"/>
      <c r="X34" s="1"/>
      <c r="Y34" s="1"/>
      <c r="Z34" s="1"/>
      <c r="AA34" s="1"/>
      <c r="AB34" s="1"/>
      <c r="AC34" s="1"/>
      <c r="AD34" s="2">
        <f t="shared" si="37"/>
        <v>0</v>
      </c>
      <c r="AE34" s="2">
        <f t="shared" si="38"/>
        <v>0</v>
      </c>
      <c r="AF34" s="2">
        <f t="shared" si="39"/>
        <v>0</v>
      </c>
      <c r="AG34" s="2">
        <f t="shared" si="40"/>
        <v>0</v>
      </c>
      <c r="AH34" s="2">
        <f t="shared" si="41"/>
        <v>0</v>
      </c>
      <c r="AI34" s="3"/>
    </row>
    <row r="35" spans="1:35" ht="22.5" customHeight="1" thickBot="1" x14ac:dyDescent="0.3">
      <c r="A35" s="3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>
        <f t="shared" si="35"/>
        <v>0</v>
      </c>
      <c r="U35" s="2">
        <f t="shared" si="36"/>
        <v>0</v>
      </c>
      <c r="V35" s="1"/>
      <c r="W35" s="1"/>
      <c r="X35" s="1"/>
      <c r="Y35" s="1"/>
      <c r="Z35" s="1"/>
      <c r="AA35" s="1"/>
      <c r="AB35" s="1"/>
      <c r="AC35" s="1"/>
      <c r="AD35" s="2">
        <f t="shared" si="37"/>
        <v>0</v>
      </c>
      <c r="AE35" s="2">
        <f t="shared" si="38"/>
        <v>0</v>
      </c>
      <c r="AF35" s="2">
        <f t="shared" si="39"/>
        <v>0</v>
      </c>
      <c r="AG35" s="2">
        <f t="shared" si="40"/>
        <v>0</v>
      </c>
      <c r="AH35" s="2">
        <f t="shared" si="41"/>
        <v>0</v>
      </c>
      <c r="AI35" s="3"/>
    </row>
    <row r="36" spans="1:35" ht="22.5" customHeight="1" thickBot="1" x14ac:dyDescent="0.3">
      <c r="A36" s="3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>
        <f t="shared" si="35"/>
        <v>0</v>
      </c>
      <c r="U36" s="2">
        <f t="shared" si="36"/>
        <v>0</v>
      </c>
      <c r="V36" s="1"/>
      <c r="W36" s="1"/>
      <c r="X36" s="1"/>
      <c r="Y36" s="1"/>
      <c r="Z36" s="1"/>
      <c r="AA36" s="1"/>
      <c r="AB36" s="1"/>
      <c r="AC36" s="1"/>
      <c r="AD36" s="2">
        <f t="shared" si="37"/>
        <v>0</v>
      </c>
      <c r="AE36" s="2">
        <f t="shared" si="38"/>
        <v>0</v>
      </c>
      <c r="AF36" s="2">
        <f t="shared" si="39"/>
        <v>0</v>
      </c>
      <c r="AG36" s="2">
        <f t="shared" si="40"/>
        <v>0</v>
      </c>
      <c r="AH36" s="2">
        <f t="shared" si="41"/>
        <v>0</v>
      </c>
      <c r="AI36" s="3"/>
    </row>
    <row r="37" spans="1:35" ht="22.5" customHeight="1" thickBot="1" x14ac:dyDescent="0.3">
      <c r="A37" s="3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>
        <f t="shared" si="35"/>
        <v>0</v>
      </c>
      <c r="U37" s="2">
        <f t="shared" si="36"/>
        <v>0</v>
      </c>
      <c r="V37" s="1"/>
      <c r="W37" s="1"/>
      <c r="X37" s="1"/>
      <c r="Y37" s="1"/>
      <c r="Z37" s="1"/>
      <c r="AA37" s="1"/>
      <c r="AB37" s="1"/>
      <c r="AC37" s="1"/>
      <c r="AD37" s="2">
        <f t="shared" si="37"/>
        <v>0</v>
      </c>
      <c r="AE37" s="2">
        <f t="shared" si="38"/>
        <v>0</v>
      </c>
      <c r="AF37" s="2">
        <f t="shared" si="39"/>
        <v>0</v>
      </c>
      <c r="AG37" s="2">
        <f t="shared" si="40"/>
        <v>0</v>
      </c>
      <c r="AH37" s="2">
        <f t="shared" si="41"/>
        <v>0</v>
      </c>
      <c r="AI37" s="3"/>
    </row>
    <row r="38" spans="1:35" ht="22.5" customHeight="1" thickBot="1" x14ac:dyDescent="0.3">
      <c r="A38" s="3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>
        <f t="shared" si="35"/>
        <v>0</v>
      </c>
      <c r="U38" s="2">
        <f t="shared" si="36"/>
        <v>0</v>
      </c>
      <c r="V38" s="1"/>
      <c r="W38" s="1"/>
      <c r="X38" s="1"/>
      <c r="Y38" s="1"/>
      <c r="Z38" s="1"/>
      <c r="AA38" s="1"/>
      <c r="AB38" s="1"/>
      <c r="AC38" s="1"/>
      <c r="AD38" s="2">
        <f t="shared" si="37"/>
        <v>0</v>
      </c>
      <c r="AE38" s="2">
        <f t="shared" si="38"/>
        <v>0</v>
      </c>
      <c r="AF38" s="2">
        <f t="shared" si="39"/>
        <v>0</v>
      </c>
      <c r="AG38" s="2">
        <f t="shared" si="40"/>
        <v>0</v>
      </c>
      <c r="AH38" s="2">
        <f t="shared" si="41"/>
        <v>0</v>
      </c>
      <c r="AI38" s="3"/>
    </row>
    <row r="39" spans="1:35" ht="22.5" customHeight="1" thickBot="1" x14ac:dyDescent="0.3">
      <c r="A39" s="3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>
        <f t="shared" si="35"/>
        <v>0</v>
      </c>
      <c r="U39" s="2">
        <f t="shared" si="36"/>
        <v>0</v>
      </c>
      <c r="V39" s="1"/>
      <c r="W39" s="1"/>
      <c r="X39" s="1"/>
      <c r="Y39" s="1"/>
      <c r="Z39" s="1"/>
      <c r="AA39" s="1"/>
      <c r="AB39" s="1"/>
      <c r="AC39" s="1"/>
      <c r="AD39" s="2">
        <f t="shared" si="37"/>
        <v>0</v>
      </c>
      <c r="AE39" s="2">
        <f t="shared" si="38"/>
        <v>0</v>
      </c>
      <c r="AF39" s="2">
        <f t="shared" si="39"/>
        <v>0</v>
      </c>
      <c r="AG39" s="2">
        <f t="shared" si="40"/>
        <v>0</v>
      </c>
      <c r="AH39" s="2">
        <f t="shared" si="41"/>
        <v>0</v>
      </c>
      <c r="AI39" s="3"/>
    </row>
    <row r="40" spans="1:35" ht="22.5" customHeight="1" thickBot="1" x14ac:dyDescent="0.3">
      <c r="A40" s="3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>
        <f t="shared" si="35"/>
        <v>0</v>
      </c>
      <c r="U40" s="2">
        <f t="shared" si="36"/>
        <v>0</v>
      </c>
      <c r="V40" s="1"/>
      <c r="W40" s="1"/>
      <c r="X40" s="1"/>
      <c r="Y40" s="1"/>
      <c r="Z40" s="1"/>
      <c r="AA40" s="1"/>
      <c r="AB40" s="1"/>
      <c r="AC40" s="1"/>
      <c r="AD40" s="2">
        <f t="shared" si="37"/>
        <v>0</v>
      </c>
      <c r="AE40" s="2">
        <f t="shared" si="38"/>
        <v>0</v>
      </c>
      <c r="AF40" s="2">
        <f t="shared" si="39"/>
        <v>0</v>
      </c>
      <c r="AG40" s="2">
        <f t="shared" si="40"/>
        <v>0</v>
      </c>
      <c r="AH40" s="2">
        <f t="shared" si="41"/>
        <v>0</v>
      </c>
      <c r="AI40" s="3"/>
    </row>
    <row r="41" spans="1:35" ht="22.5" customHeight="1" thickBot="1" x14ac:dyDescent="0.3">
      <c r="A41" s="3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>
        <f t="shared" si="35"/>
        <v>0</v>
      </c>
      <c r="U41" s="2">
        <f t="shared" si="36"/>
        <v>0</v>
      </c>
      <c r="V41" s="1"/>
      <c r="W41" s="1"/>
      <c r="X41" s="1"/>
      <c r="Y41" s="1"/>
      <c r="Z41" s="1"/>
      <c r="AA41" s="1"/>
      <c r="AB41" s="1"/>
      <c r="AC41" s="1"/>
      <c r="AD41" s="2">
        <f t="shared" si="37"/>
        <v>0</v>
      </c>
      <c r="AE41" s="2">
        <f t="shared" si="38"/>
        <v>0</v>
      </c>
      <c r="AF41" s="2">
        <f t="shared" si="39"/>
        <v>0</v>
      </c>
      <c r="AG41" s="2">
        <f t="shared" si="40"/>
        <v>0</v>
      </c>
      <c r="AH41" s="2">
        <f t="shared" si="41"/>
        <v>0</v>
      </c>
      <c r="AI41" s="3"/>
    </row>
    <row r="42" spans="1:35" ht="22.5" customHeight="1" thickBot="1" x14ac:dyDescent="0.3">
      <c r="A42" s="3"/>
      <c r="B42" s="20" t="s">
        <v>45</v>
      </c>
      <c r="C42" s="21"/>
      <c r="D42" s="2">
        <f>SUM(D6:D41)</f>
        <v>417062</v>
      </c>
      <c r="E42" s="2">
        <f t="shared" ref="E42:AH42" si="42">SUM(E6:E41)</f>
        <v>436396</v>
      </c>
      <c r="F42" s="2">
        <f t="shared" si="42"/>
        <v>55240</v>
      </c>
      <c r="G42" s="2">
        <f t="shared" si="42"/>
        <v>60764</v>
      </c>
      <c r="H42" s="2">
        <f t="shared" si="42"/>
        <v>138100</v>
      </c>
      <c r="I42" s="2">
        <f t="shared" si="42"/>
        <v>179530</v>
      </c>
      <c r="J42" s="2">
        <f t="shared" si="42"/>
        <v>41430</v>
      </c>
      <c r="K42" s="2">
        <f t="shared" si="42"/>
        <v>46954</v>
      </c>
      <c r="L42" s="2">
        <f t="shared" si="42"/>
        <v>34525</v>
      </c>
      <c r="M42" s="2">
        <f t="shared" si="42"/>
        <v>41430</v>
      </c>
      <c r="N42" s="2">
        <f t="shared" si="42"/>
        <v>27620</v>
      </c>
      <c r="O42" s="2">
        <f t="shared" si="42"/>
        <v>33144</v>
      </c>
      <c r="P42" s="2">
        <f t="shared" si="42"/>
        <v>31710</v>
      </c>
      <c r="Q42" s="2">
        <f t="shared" si="42"/>
        <v>33180</v>
      </c>
      <c r="R42" s="2">
        <f t="shared" si="42"/>
        <v>22096</v>
      </c>
      <c r="S42" s="2">
        <f t="shared" si="42"/>
        <v>19334</v>
      </c>
      <c r="T42" s="2">
        <f t="shared" si="42"/>
        <v>767783</v>
      </c>
      <c r="U42" s="2">
        <f t="shared" si="42"/>
        <v>850732</v>
      </c>
      <c r="V42" s="2">
        <f t="shared" si="42"/>
        <v>50047.439999999981</v>
      </c>
      <c r="W42" s="2">
        <f t="shared" si="42"/>
        <v>52367.51999999999</v>
      </c>
      <c r="X42" s="2">
        <f t="shared" si="42"/>
        <v>55240</v>
      </c>
      <c r="Y42" s="2">
        <f t="shared" si="42"/>
        <v>60764</v>
      </c>
      <c r="Z42" s="2">
        <f t="shared" si="42"/>
        <v>37558.649999999994</v>
      </c>
      <c r="AA42" s="2">
        <f t="shared" si="42"/>
        <v>41667.600000000006</v>
      </c>
      <c r="AB42" s="2">
        <f t="shared" si="42"/>
        <v>0</v>
      </c>
      <c r="AC42" s="2">
        <f t="shared" si="42"/>
        <v>0</v>
      </c>
      <c r="AD42" s="2">
        <f t="shared" si="42"/>
        <v>142846.08999999997</v>
      </c>
      <c r="AE42" s="2">
        <f t="shared" si="42"/>
        <v>154799.12000000005</v>
      </c>
      <c r="AF42" s="2">
        <f t="shared" si="42"/>
        <v>624936.91</v>
      </c>
      <c r="AG42" s="2">
        <f t="shared" si="42"/>
        <v>695932.88000000035</v>
      </c>
      <c r="AH42" s="2">
        <f t="shared" si="42"/>
        <v>70995.970000000059</v>
      </c>
      <c r="AI42" s="3"/>
    </row>
    <row r="43" spans="1:3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</sheetData>
  <mergeCells count="11">
    <mergeCell ref="V4:AE4"/>
    <mergeCell ref="AF4:AG4"/>
    <mergeCell ref="AH4:AH5"/>
    <mergeCell ref="P2:AH3"/>
    <mergeCell ref="B42:C42"/>
    <mergeCell ref="B2:M2"/>
    <mergeCell ref="B3:M3"/>
    <mergeCell ref="N2:O3"/>
    <mergeCell ref="B4:B5"/>
    <mergeCell ref="C4:C5"/>
    <mergeCell ref="D4:U4"/>
  </mergeCells>
  <dataValidations disablePrompts="1" count="2">
    <dataValidation type="list" allowBlank="1" showInputMessage="1" showErrorMessage="1" sqref="B6:B41">
      <formula1>"January, February, March, April, May, June, July, August, September, October, November, December"</formula1>
    </dataValidation>
    <dataValidation type="list" allowBlank="1" showInputMessage="1" showErrorMessage="1" sqref="C6:C41">
      <formula1>"1990, 1991, 1992, 1993, 1994, 1995, 1996, 1997, 1998, 1999, 2000, 2001, 2002, 2003, 2004, 2005, 2006, 2007, 2008, 2009, 2010, 2011, 2012, 2013, 2014, 2015, 2016, 2017, 2018, 2019, 2020, 2021, 2023, 2024, 2025"</formula1>
    </dataValidation>
  </dataValidations>
  <printOptions horizontalCentered="1"/>
  <pageMargins left="0.19685039370078741" right="0.19685039370078741" top="0.19685039370078741" bottom="0.19685039370078741" header="0" footer="0.19685039370078741"/>
  <pageSetup paperSize="9" scale="36" orientation="landscape" r:id="rId1"/>
  <headerFooter>
    <oddFooter>&amp;LSalary Arrears Calculator Excel Template&amp;RBy: ExcelDataPro.com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Arrears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Salary Arrear Calculator;www.exceldatapro.com</cp:keywords>
  <cp:lastModifiedBy>Sabbir Rahman</cp:lastModifiedBy>
  <cp:lastPrinted>2019-06-09T18:49:29Z</cp:lastPrinted>
  <dcterms:created xsi:type="dcterms:W3CDTF">2019-06-09T14:16:26Z</dcterms:created>
  <dcterms:modified xsi:type="dcterms:W3CDTF">2020-09-10T02:28:17Z</dcterms:modified>
</cp:coreProperties>
</file>