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ropbox\Ingeniería Uchile\2017- Memoria\Simulador\"/>
    </mc:Choice>
  </mc:AlternateContent>
  <bookViews>
    <workbookView minimized="1" xWindow="0" yWindow="0" windowWidth="11490" windowHeight="4905" xr2:uid="{B7AEC317-8E24-4D82-ACF6-7F9FD83BD8DF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" i="1" l="1"/>
  <c r="P51" i="1"/>
  <c r="Q51" i="1"/>
  <c r="Q42" i="1"/>
  <c r="Q43" i="1"/>
  <c r="Q44" i="1"/>
  <c r="Q45" i="1"/>
  <c r="Q46" i="1"/>
  <c r="Q47" i="1"/>
  <c r="Q48" i="1"/>
  <c r="Q49" i="1"/>
  <c r="Q50" i="1"/>
  <c r="Q52" i="1"/>
  <c r="Q53" i="1"/>
  <c r="Q54" i="1"/>
  <c r="Q55" i="1"/>
  <c r="Q56" i="1"/>
  <c r="Q57" i="1"/>
  <c r="Q58" i="1"/>
  <c r="Q59" i="1"/>
  <c r="Q60" i="1"/>
  <c r="Q61" i="1"/>
  <c r="Q41" i="1"/>
  <c r="R34" i="1"/>
  <c r="S30" i="1"/>
  <c r="L40" i="1" l="1"/>
  <c r="K40" i="1"/>
  <c r="G31" i="1"/>
  <c r="G30" i="1"/>
  <c r="G39" i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B39" i="1"/>
  <c r="C40" i="1" s="1"/>
  <c r="F40" i="1" s="1"/>
  <c r="D33" i="1"/>
  <c r="D34" i="1" s="1"/>
  <c r="D35" i="1" s="1"/>
  <c r="D36" i="1" s="1"/>
  <c r="D31" i="1"/>
  <c r="D32" i="1" s="1"/>
  <c r="B30" i="1"/>
  <c r="C31" i="1" s="1"/>
  <c r="F31" i="1" s="1"/>
  <c r="I42" i="1" l="1"/>
  <c r="H41" i="1"/>
  <c r="H48" i="1"/>
  <c r="H44" i="1"/>
  <c r="H40" i="1"/>
  <c r="I45" i="1"/>
  <c r="I41" i="1"/>
  <c r="H47" i="1"/>
  <c r="H43" i="1"/>
  <c r="I48" i="1"/>
  <c r="I44" i="1"/>
  <c r="I40" i="1"/>
  <c r="I39" i="1"/>
  <c r="H46" i="1"/>
  <c r="H42" i="1"/>
  <c r="I47" i="1"/>
  <c r="I43" i="1"/>
  <c r="H39" i="1"/>
  <c r="H45" i="1"/>
  <c r="I46" i="1"/>
  <c r="B40" i="1"/>
  <c r="G40" i="1"/>
  <c r="B31" i="1"/>
  <c r="C32" i="1" s="1"/>
  <c r="I4" i="1"/>
  <c r="L4" i="1" s="1"/>
  <c r="H6" i="1"/>
  <c r="H7" i="1" s="1"/>
  <c r="M16" i="1"/>
  <c r="M17" i="1" s="1"/>
  <c r="M18" i="1" s="1"/>
  <c r="M19" i="1" s="1"/>
  <c r="M20" i="1" s="1"/>
  <c r="M21" i="1" s="1"/>
  <c r="M22" i="1" s="1"/>
  <c r="M23" i="1" s="1"/>
  <c r="M24" i="1" s="1"/>
  <c r="K15" i="1"/>
  <c r="L16" i="1" s="1"/>
  <c r="J41" i="1" l="1"/>
  <c r="C41" i="1"/>
  <c r="F41" i="1" s="1"/>
  <c r="G41" i="1" s="1"/>
  <c r="J42" i="1"/>
  <c r="J40" i="1"/>
  <c r="J44" i="1"/>
  <c r="J45" i="1"/>
  <c r="J43" i="1"/>
  <c r="J47" i="1"/>
  <c r="J48" i="1"/>
  <c r="J39" i="1"/>
  <c r="J46" i="1"/>
  <c r="B32" i="1"/>
  <c r="C33" i="1" s="1"/>
  <c r="F32" i="1"/>
  <c r="G32" i="1" s="1"/>
  <c r="E4" i="1"/>
  <c r="B4" i="1" s="1"/>
  <c r="C5" i="1" s="1"/>
  <c r="K16" i="1"/>
  <c r="L17" i="1" s="1"/>
  <c r="K17" i="1" s="1"/>
  <c r="L18" i="1" s="1"/>
  <c r="K18" i="1" s="1"/>
  <c r="L19" i="1" s="1"/>
  <c r="K19" i="1" s="1"/>
  <c r="L20" i="1" s="1"/>
  <c r="K20" i="1" s="1"/>
  <c r="L21" i="1" s="1"/>
  <c r="K21" i="1" s="1"/>
  <c r="L22" i="1" s="1"/>
  <c r="K22" i="1" s="1"/>
  <c r="L23" i="1" s="1"/>
  <c r="K23" i="1" s="1"/>
  <c r="L24" i="1" s="1"/>
  <c r="K24" i="1" s="1"/>
  <c r="B15" i="1"/>
  <c r="C16" i="1" s="1"/>
  <c r="F16" i="1" s="1"/>
  <c r="D16" i="1"/>
  <c r="D17" i="1" s="1"/>
  <c r="D18" i="1" s="1"/>
  <c r="D19" i="1" s="1"/>
  <c r="D20" i="1" s="1"/>
  <c r="D21" i="1" s="1"/>
  <c r="D22" i="1" s="1"/>
  <c r="D23" i="1" s="1"/>
  <c r="D24" i="1" s="1"/>
  <c r="D5" i="1"/>
  <c r="I6" i="1"/>
  <c r="B41" i="1" l="1"/>
  <c r="C42" i="1" s="1"/>
  <c r="F33" i="1"/>
  <c r="G33" i="1" s="1"/>
  <c r="B33" i="1"/>
  <c r="C34" i="1" s="1"/>
  <c r="E5" i="1"/>
  <c r="E6" i="1" s="1"/>
  <c r="E7" i="1" s="1"/>
  <c r="E8" i="1" s="1"/>
  <c r="B16" i="1"/>
  <c r="C17" i="1" s="1"/>
  <c r="F42" i="1" l="1"/>
  <c r="G42" i="1" s="1"/>
  <c r="B42" i="1"/>
  <c r="C43" i="1" s="1"/>
  <c r="B34" i="1"/>
  <c r="C35" i="1" s="1"/>
  <c r="F34" i="1"/>
  <c r="G34" i="1" s="1"/>
  <c r="B5" i="1"/>
  <c r="C6" i="1" s="1"/>
  <c r="B6" i="1" s="1"/>
  <c r="C7" i="1" s="1"/>
  <c r="B7" i="1" s="1"/>
  <c r="C8" i="1" s="1"/>
  <c r="B8" i="1" s="1"/>
  <c r="C9" i="1" s="1"/>
  <c r="B9" i="1" s="1"/>
  <c r="C10" i="1" s="1"/>
  <c r="B10" i="1" s="1"/>
  <c r="C11" i="1" s="1"/>
  <c r="D6" i="1"/>
  <c r="D7" i="1" s="1"/>
  <c r="D8" i="1" s="1"/>
  <c r="D9" i="1" s="1"/>
  <c r="D10" i="1" s="1"/>
  <c r="D11" i="1" s="1"/>
  <c r="B17" i="1"/>
  <c r="C18" i="1" s="1"/>
  <c r="F17" i="1"/>
  <c r="F43" i="1" l="1"/>
  <c r="G43" i="1" s="1"/>
  <c r="B43" i="1"/>
  <c r="C44" i="1" s="1"/>
  <c r="B35" i="1"/>
  <c r="C36" i="1" s="1"/>
  <c r="F35" i="1"/>
  <c r="G35" i="1" s="1"/>
  <c r="B11" i="1"/>
  <c r="B18" i="1"/>
  <c r="C19" i="1" s="1"/>
  <c r="F18" i="1"/>
  <c r="F44" i="1" l="1"/>
  <c r="G44" i="1" s="1"/>
  <c r="B44" i="1"/>
  <c r="C45" i="1" s="1"/>
  <c r="B36" i="1"/>
  <c r="F36" i="1"/>
  <c r="G36" i="1" s="1"/>
  <c r="B19" i="1"/>
  <c r="C20" i="1" s="1"/>
  <c r="F19" i="1"/>
  <c r="F45" i="1" l="1"/>
  <c r="G45" i="1" s="1"/>
  <c r="B45" i="1"/>
  <c r="C46" i="1" s="1"/>
  <c r="B20" i="1"/>
  <c r="C21" i="1" s="1"/>
  <c r="F20" i="1"/>
  <c r="F46" i="1" l="1"/>
  <c r="G46" i="1" s="1"/>
  <c r="B46" i="1"/>
  <c r="C47" i="1" s="1"/>
  <c r="B21" i="1"/>
  <c r="C22" i="1" s="1"/>
  <c r="F21" i="1"/>
  <c r="F47" i="1" l="1"/>
  <c r="G47" i="1" s="1"/>
  <c r="B47" i="1"/>
  <c r="C48" i="1" s="1"/>
  <c r="B22" i="1"/>
  <c r="C23" i="1" s="1"/>
  <c r="F22" i="1"/>
  <c r="F48" i="1" l="1"/>
  <c r="G48" i="1" s="1"/>
  <c r="B48" i="1"/>
  <c r="C49" i="1" s="1"/>
  <c r="B23" i="1"/>
  <c r="C24" i="1" s="1"/>
  <c r="F23" i="1"/>
  <c r="B49" i="1" l="1"/>
  <c r="C50" i="1" s="1"/>
  <c r="F49" i="1"/>
  <c r="F24" i="1"/>
  <c r="B24" i="1"/>
  <c r="B50" i="1" l="1"/>
  <c r="C51" i="1" s="1"/>
  <c r="F50" i="1"/>
  <c r="B51" i="1" l="1"/>
  <c r="C52" i="1" s="1"/>
  <c r="F51" i="1"/>
  <c r="B52" i="1" l="1"/>
  <c r="C53" i="1" s="1"/>
  <c r="F52" i="1"/>
  <c r="B53" i="1" l="1"/>
  <c r="F53" i="1"/>
</calcChain>
</file>

<file path=xl/sharedStrings.xml><?xml version="1.0" encoding="utf-8"?>
<sst xmlns="http://schemas.openxmlformats.org/spreadsheetml/2006/main" count="49" uniqueCount="19">
  <si>
    <t>Xf</t>
  </si>
  <si>
    <t>Xi</t>
  </si>
  <si>
    <t>Vi</t>
  </si>
  <si>
    <t>A</t>
  </si>
  <si>
    <t>Vf</t>
  </si>
  <si>
    <t>a</t>
  </si>
  <si>
    <t>D</t>
  </si>
  <si>
    <t>T</t>
  </si>
  <si>
    <t>Sumas D</t>
  </si>
  <si>
    <t>Vmax</t>
  </si>
  <si>
    <t>Ep</t>
  </si>
  <si>
    <t>Lsup</t>
  </si>
  <si>
    <t>Linf</t>
  </si>
  <si>
    <t>Cumple Inf</t>
  </si>
  <si>
    <t>Cumple Sup</t>
  </si>
  <si>
    <t>Cumple</t>
  </si>
  <si>
    <t>proy</t>
  </si>
  <si>
    <t>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</si>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</sst>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1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2CF0-B9A1-413F-8AF4-693F350A5D31}">
  <dimension ref="A3:W61"/>
  <sheetViews>
    <sheetView tabSelected="1" topLeftCell="H38" workbookViewId="0">
      <selection activeCell="O50" sqref="O50"/>
    </sheetView>
  </sheetViews>
  <sheetFormatPr baseColWidth="10" defaultRowHeight="15" x14ac:dyDescent="0.25"/>
  <cols>
    <col min="4" max="4" width="13.7109375" customWidth="1"/>
  </cols>
  <sheetData>
    <row r="3" spans="1:23" x14ac:dyDescent="0.25">
      <c r="B3" t="s">
        <v>0</v>
      </c>
      <c r="C3" t="s">
        <v>1</v>
      </c>
      <c r="D3" t="s">
        <v>2</v>
      </c>
      <c r="E3" t="s">
        <v>3</v>
      </c>
      <c r="G3" t="s">
        <v>4</v>
      </c>
      <c r="H3" t="s">
        <v>2</v>
      </c>
      <c r="I3" t="s">
        <v>5</v>
      </c>
      <c r="K3" t="s">
        <v>6</v>
      </c>
      <c r="L3" t="s">
        <v>7</v>
      </c>
      <c r="N3" s="4"/>
    </row>
    <row r="4" spans="1:23" x14ac:dyDescent="0.25">
      <c r="A4">
        <v>1</v>
      </c>
      <c r="B4">
        <f>C4+D4+0.5*E4</f>
        <v>16.175027777500002</v>
      </c>
      <c r="C4">
        <v>0</v>
      </c>
      <c r="D4">
        <v>16.667000000000002</v>
      </c>
      <c r="E4">
        <f>I4</f>
        <v>-0.98394444500000022</v>
      </c>
      <c r="G4" s="1">
        <v>9</v>
      </c>
      <c r="H4" s="1">
        <v>16.667000000000002</v>
      </c>
      <c r="I4">
        <f>(G4^2-H4^2)/(2*K4)</f>
        <v>-0.98394444500000022</v>
      </c>
      <c r="K4">
        <v>100</v>
      </c>
      <c r="L4">
        <f>(G4-H4)/I4</f>
        <v>7.7921065960182334</v>
      </c>
    </row>
    <row r="5" spans="1:23" x14ac:dyDescent="0.25">
      <c r="A5">
        <v>2</v>
      </c>
      <c r="B5">
        <f t="shared" ref="B5:B11" si="0">C5+D5+0.5*E5</f>
        <v>31.366111110000002</v>
      </c>
      <c r="C5">
        <f>B4</f>
        <v>16.175027777500002</v>
      </c>
      <c r="D5">
        <f>D4+E4</f>
        <v>15.683055555000001</v>
      </c>
      <c r="E5">
        <f>E4</f>
        <v>-0.98394444500000022</v>
      </c>
    </row>
    <row r="6" spans="1:23" x14ac:dyDescent="0.25">
      <c r="A6">
        <v>3</v>
      </c>
      <c r="B6">
        <f t="shared" si="0"/>
        <v>45.5732499975</v>
      </c>
      <c r="C6">
        <f t="shared" ref="C6:C24" si="1">B5</f>
        <v>31.366111110000002</v>
      </c>
      <c r="D6">
        <f t="shared" ref="D6:D11" si="2">D5+E5</f>
        <v>14.69911111</v>
      </c>
      <c r="E6">
        <f t="shared" ref="E6:E8" si="3">E5</f>
        <v>-0.98394444500000022</v>
      </c>
      <c r="H6">
        <f>(H4+G4)/(2*K4)</f>
        <v>0.128335</v>
      </c>
      <c r="I6">
        <f>1/L4</f>
        <v>0.128335</v>
      </c>
    </row>
    <row r="7" spans="1:23" x14ac:dyDescent="0.25">
      <c r="A7">
        <v>4</v>
      </c>
      <c r="B7">
        <f t="shared" si="0"/>
        <v>58.796444439999995</v>
      </c>
      <c r="C7">
        <f t="shared" si="1"/>
        <v>45.5732499975</v>
      </c>
      <c r="D7">
        <f t="shared" si="2"/>
        <v>13.715166665</v>
      </c>
      <c r="E7">
        <f t="shared" si="3"/>
        <v>-0.98394444500000022</v>
      </c>
      <c r="G7" s="1"/>
      <c r="H7" s="1">
        <f>1/H6</f>
        <v>7.7921065960182334</v>
      </c>
    </row>
    <row r="8" spans="1:23" x14ac:dyDescent="0.25">
      <c r="A8">
        <v>5</v>
      </c>
      <c r="B8">
        <f t="shared" si="0"/>
        <v>71.035694437499998</v>
      </c>
      <c r="C8">
        <f t="shared" si="1"/>
        <v>58.796444439999995</v>
      </c>
      <c r="D8">
        <f t="shared" si="2"/>
        <v>12.731222219999999</v>
      </c>
      <c r="E8">
        <f t="shared" si="3"/>
        <v>-0.98394444500000022</v>
      </c>
    </row>
    <row r="9" spans="1:23" x14ac:dyDescent="0.25">
      <c r="A9" s="2">
        <v>6</v>
      </c>
      <c r="B9" s="2">
        <f t="shared" si="0"/>
        <v>82.782972212499999</v>
      </c>
      <c r="C9" s="2">
        <f t="shared" si="1"/>
        <v>71.035694437499998</v>
      </c>
      <c r="D9" s="2">
        <f t="shared" si="2"/>
        <v>11.747277774999999</v>
      </c>
      <c r="E9" s="2">
        <v>0</v>
      </c>
    </row>
    <row r="10" spans="1:23" x14ac:dyDescent="0.25">
      <c r="A10">
        <v>7</v>
      </c>
      <c r="B10">
        <f t="shared" si="0"/>
        <v>94.5302499875</v>
      </c>
      <c r="C10">
        <f t="shared" si="1"/>
        <v>82.782972212499999</v>
      </c>
      <c r="D10">
        <f t="shared" si="2"/>
        <v>11.747277774999999</v>
      </c>
      <c r="E10">
        <v>0</v>
      </c>
    </row>
    <row r="11" spans="1:23" x14ac:dyDescent="0.25">
      <c r="A11">
        <v>8</v>
      </c>
      <c r="B11">
        <f t="shared" si="0"/>
        <v>106.2775277625</v>
      </c>
      <c r="C11">
        <f t="shared" si="1"/>
        <v>94.5302499875</v>
      </c>
      <c r="D11">
        <f t="shared" si="2"/>
        <v>11.747277774999999</v>
      </c>
      <c r="E11">
        <v>0</v>
      </c>
    </row>
    <row r="14" spans="1:23" x14ac:dyDescent="0.25">
      <c r="B14" t="s">
        <v>0</v>
      </c>
      <c r="C14" t="s">
        <v>1</v>
      </c>
      <c r="D14" t="s">
        <v>2</v>
      </c>
      <c r="E14" t="s">
        <v>3</v>
      </c>
      <c r="F14" t="s">
        <v>6</v>
      </c>
      <c r="K14" t="s">
        <v>0</v>
      </c>
      <c r="L14" t="s">
        <v>1</v>
      </c>
      <c r="M14" t="s">
        <v>2</v>
      </c>
      <c r="N14" t="s">
        <v>3</v>
      </c>
    </row>
    <row r="15" spans="1:23" x14ac:dyDescent="0.25">
      <c r="A15">
        <v>1</v>
      </c>
      <c r="B15">
        <f>C15+D15+0.5*E15</f>
        <v>16.667000000000002</v>
      </c>
      <c r="C15">
        <v>0</v>
      </c>
      <c r="D15">
        <v>16.667000000000002</v>
      </c>
      <c r="E15">
        <v>0</v>
      </c>
      <c r="F15">
        <v>50</v>
      </c>
      <c r="I15">
        <v>1</v>
      </c>
      <c r="K15">
        <f t="shared" ref="K15:K24" si="4">L15+M15+0.5*N15</f>
        <v>54.932680904818156</v>
      </c>
      <c r="L15">
        <v>40</v>
      </c>
      <c r="M15">
        <v>16.667000000000002</v>
      </c>
      <c r="N15">
        <v>-3.46863819036369</v>
      </c>
      <c r="P15">
        <v>-3.46863819036369</v>
      </c>
      <c r="Q15">
        <v>-3.5</v>
      </c>
      <c r="R15">
        <v>-3.5</v>
      </c>
      <c r="S15">
        <v>-2.7394984273019398</v>
      </c>
      <c r="T15">
        <v>-1.7412667053666799</v>
      </c>
      <c r="U15">
        <v>-0.95859930729891096</v>
      </c>
      <c r="V15">
        <v>-0.75899736966878095</v>
      </c>
      <c r="W15">
        <v>0</v>
      </c>
    </row>
    <row r="16" spans="1:23" x14ac:dyDescent="0.25">
      <c r="A16">
        <v>2</v>
      </c>
      <c r="B16">
        <f t="shared" ref="B16:B22" si="5">C16+D16+0.5*E16</f>
        <v>32.645350000000001</v>
      </c>
      <c r="C16">
        <f>B15</f>
        <v>16.667000000000002</v>
      </c>
      <c r="D16">
        <f>D15+E15</f>
        <v>16.667000000000002</v>
      </c>
      <c r="E16">
        <v>-1.3773</v>
      </c>
      <c r="F16">
        <f>$F$15-C16</f>
        <v>33.332999999999998</v>
      </c>
      <c r="I16">
        <v>2</v>
      </c>
      <c r="K16">
        <f t="shared" si="4"/>
        <v>66.381042714454466</v>
      </c>
      <c r="L16">
        <f>K15</f>
        <v>54.932680904818156</v>
      </c>
      <c r="M16">
        <f t="shared" ref="M16:M24" si="6">M15+N15</f>
        <v>13.198361809636312</v>
      </c>
      <c r="N16">
        <v>-3.5</v>
      </c>
    </row>
    <row r="17" spans="1:22" x14ac:dyDescent="0.25">
      <c r="A17">
        <v>3</v>
      </c>
      <c r="B17">
        <f t="shared" si="5"/>
        <v>46.7727</v>
      </c>
      <c r="C17">
        <f t="shared" si="1"/>
        <v>32.645350000000001</v>
      </c>
      <c r="D17">
        <f t="shared" ref="D17:D22" si="7">D16+E16</f>
        <v>15.289700000000002</v>
      </c>
      <c r="E17">
        <v>-2.3247</v>
      </c>
      <c r="F17">
        <f t="shared" ref="F17:F24" si="8">$F$15-C17</f>
        <v>17.354649999999999</v>
      </c>
      <c r="I17">
        <v>3</v>
      </c>
      <c r="K17">
        <f t="shared" si="4"/>
        <v>74.329404524090776</v>
      </c>
      <c r="L17">
        <f t="shared" ref="L17:L24" si="9">K16</f>
        <v>66.381042714454466</v>
      </c>
      <c r="M17">
        <f t="shared" si="6"/>
        <v>9.698361809636312</v>
      </c>
      <c r="N17">
        <v>-3.5</v>
      </c>
      <c r="P17">
        <v>-3.46863819036369</v>
      </c>
    </row>
    <row r="18" spans="1:22" x14ac:dyDescent="0.25">
      <c r="A18">
        <v>4</v>
      </c>
      <c r="B18">
        <f t="shared" si="5"/>
        <v>58.192875000000001</v>
      </c>
      <c r="C18">
        <f t="shared" si="1"/>
        <v>46.7727</v>
      </c>
      <c r="D18">
        <f t="shared" si="7"/>
        <v>12.965000000000002</v>
      </c>
      <c r="E18">
        <v>-3.0896499999999998</v>
      </c>
      <c r="F18">
        <f t="shared" si="8"/>
        <v>3.2272999999999996</v>
      </c>
      <c r="I18">
        <v>4</v>
      </c>
      <c r="K18">
        <f t="shared" si="4"/>
        <v>79.15801712007611</v>
      </c>
      <c r="L18">
        <f t="shared" si="9"/>
        <v>74.329404524090776</v>
      </c>
      <c r="M18">
        <f t="shared" si="6"/>
        <v>6.198361809636312</v>
      </c>
      <c r="N18">
        <v>-2.7394984273019398</v>
      </c>
      <c r="P18">
        <v>-3.5</v>
      </c>
    </row>
    <row r="19" spans="1:22" x14ac:dyDescent="0.25">
      <c r="A19">
        <v>5</v>
      </c>
      <c r="B19">
        <f t="shared" si="5"/>
        <v>68.068224999999998</v>
      </c>
      <c r="C19">
        <f t="shared" si="1"/>
        <v>58.192875000000001</v>
      </c>
      <c r="D19">
        <f t="shared" si="7"/>
        <v>9.875350000000001</v>
      </c>
      <c r="E19">
        <v>0</v>
      </c>
      <c r="F19">
        <f t="shared" si="8"/>
        <v>-8.1928750000000008</v>
      </c>
      <c r="I19">
        <v>5</v>
      </c>
      <c r="K19">
        <f t="shared" si="4"/>
        <v>81.746247149727139</v>
      </c>
      <c r="L19">
        <f t="shared" si="9"/>
        <v>79.15801712007611</v>
      </c>
      <c r="M19">
        <f t="shared" si="6"/>
        <v>3.4588633823343722</v>
      </c>
      <c r="N19">
        <v>-1.7412667053666799</v>
      </c>
      <c r="P19">
        <v>-3.5</v>
      </c>
    </row>
    <row r="20" spans="1:22" x14ac:dyDescent="0.25">
      <c r="A20" s="2">
        <v>6</v>
      </c>
      <c r="B20" s="2">
        <f t="shared" si="5"/>
        <v>77.943574999999996</v>
      </c>
      <c r="C20" s="2">
        <f t="shared" si="1"/>
        <v>68.068224999999998</v>
      </c>
      <c r="D20" s="2">
        <f t="shared" si="7"/>
        <v>9.875350000000001</v>
      </c>
      <c r="E20" s="2">
        <v>0</v>
      </c>
      <c r="F20">
        <f t="shared" si="8"/>
        <v>-18.068224999999998</v>
      </c>
      <c r="I20" s="3">
        <v>6</v>
      </c>
      <c r="J20" s="3"/>
      <c r="K20" s="3">
        <f t="shared" si="4"/>
        <v>82.984544173045379</v>
      </c>
      <c r="L20" s="3">
        <f t="shared" si="9"/>
        <v>81.746247149727139</v>
      </c>
      <c r="M20" s="3">
        <f t="shared" si="6"/>
        <v>1.7175966769676922</v>
      </c>
      <c r="N20">
        <v>-0.95859930729891096</v>
      </c>
      <c r="P20">
        <v>-2.7394984273019398</v>
      </c>
    </row>
    <row r="21" spans="1:22" x14ac:dyDescent="0.25">
      <c r="A21">
        <v>7</v>
      </c>
      <c r="B21">
        <f t="shared" si="5"/>
        <v>87.818924999999993</v>
      </c>
      <c r="C21">
        <f t="shared" si="1"/>
        <v>77.943574999999996</v>
      </c>
      <c r="D21">
        <f t="shared" si="7"/>
        <v>9.875350000000001</v>
      </c>
      <c r="E21">
        <v>0</v>
      </c>
      <c r="F21">
        <f t="shared" si="8"/>
        <v>-27.943574999999996</v>
      </c>
      <c r="I21">
        <v>7</v>
      </c>
      <c r="K21">
        <f t="shared" si="4"/>
        <v>83.364042857879767</v>
      </c>
      <c r="L21">
        <f t="shared" si="9"/>
        <v>82.984544173045379</v>
      </c>
      <c r="M21">
        <f t="shared" si="6"/>
        <v>0.75899736966878129</v>
      </c>
      <c r="N21">
        <v>-0.75899736966878095</v>
      </c>
      <c r="P21">
        <v>-1.7412667053666799</v>
      </c>
    </row>
    <row r="22" spans="1:22" x14ac:dyDescent="0.25">
      <c r="A22">
        <v>8</v>
      </c>
      <c r="B22">
        <f t="shared" si="5"/>
        <v>97.69427499999999</v>
      </c>
      <c r="C22">
        <f t="shared" si="1"/>
        <v>87.818924999999993</v>
      </c>
      <c r="D22">
        <f t="shared" si="7"/>
        <v>9.875350000000001</v>
      </c>
      <c r="E22">
        <v>0</v>
      </c>
      <c r="F22">
        <f t="shared" si="8"/>
        <v>-37.818924999999993</v>
      </c>
      <c r="I22">
        <v>8</v>
      </c>
      <c r="K22">
        <f t="shared" si="4"/>
        <v>83.364042857879767</v>
      </c>
      <c r="L22">
        <f t="shared" si="9"/>
        <v>83.364042857879767</v>
      </c>
      <c r="M22">
        <f t="shared" si="6"/>
        <v>0</v>
      </c>
      <c r="N22">
        <v>0</v>
      </c>
      <c r="P22">
        <v>-0.95859930729891096</v>
      </c>
    </row>
    <row r="23" spans="1:22" x14ac:dyDescent="0.25">
      <c r="A23">
        <v>9</v>
      </c>
      <c r="B23">
        <f>C23+D23+0.5*E23</f>
        <v>107.56962499999999</v>
      </c>
      <c r="C23">
        <f t="shared" si="1"/>
        <v>97.69427499999999</v>
      </c>
      <c r="D23">
        <f>D22+E22</f>
        <v>9.875350000000001</v>
      </c>
      <c r="E23">
        <v>0</v>
      </c>
      <c r="F23">
        <f t="shared" si="8"/>
        <v>-47.69427499999999</v>
      </c>
      <c r="I23">
        <v>9</v>
      </c>
      <c r="K23">
        <f t="shared" si="4"/>
        <v>83.364042857879767</v>
      </c>
      <c r="L23">
        <f t="shared" si="9"/>
        <v>83.364042857879767</v>
      </c>
      <c r="M23">
        <f t="shared" si="6"/>
        <v>0</v>
      </c>
      <c r="P23">
        <v>-0.75899736966878095</v>
      </c>
    </row>
    <row r="24" spans="1:22" x14ac:dyDescent="0.25">
      <c r="A24">
        <v>10</v>
      </c>
      <c r="B24">
        <f>C24+D24+0.5*E24</f>
        <v>117.44497499999999</v>
      </c>
      <c r="C24">
        <f t="shared" si="1"/>
        <v>107.56962499999999</v>
      </c>
      <c r="D24">
        <f>D23+E23</f>
        <v>9.875350000000001</v>
      </c>
      <c r="E24">
        <v>0</v>
      </c>
      <c r="F24">
        <f t="shared" si="8"/>
        <v>-57.569624999999988</v>
      </c>
      <c r="I24">
        <v>10</v>
      </c>
      <c r="K24">
        <f t="shared" si="4"/>
        <v>83.364042857879767</v>
      </c>
      <c r="L24">
        <f t="shared" si="9"/>
        <v>83.364042857879767</v>
      </c>
      <c r="M24">
        <f t="shared" si="6"/>
        <v>0</v>
      </c>
      <c r="P24">
        <v>0</v>
      </c>
    </row>
    <row r="27" spans="1:22" x14ac:dyDescent="0.25">
      <c r="S27" t="s">
        <v>1</v>
      </c>
      <c r="T27" t="s">
        <v>0</v>
      </c>
      <c r="U27" t="s">
        <v>2</v>
      </c>
      <c r="V27" t="s">
        <v>7</v>
      </c>
    </row>
    <row r="28" spans="1:22" x14ac:dyDescent="0.25">
      <c r="S28">
        <v>30</v>
      </c>
      <c r="T28">
        <v>50</v>
      </c>
      <c r="U28">
        <v>4</v>
      </c>
      <c r="V28">
        <v>3</v>
      </c>
    </row>
    <row r="29" spans="1:22" x14ac:dyDescent="0.25">
      <c r="B29" t="s">
        <v>0</v>
      </c>
      <c r="C29" t="s">
        <v>1</v>
      </c>
      <c r="D29" t="s">
        <v>2</v>
      </c>
      <c r="E29" t="s">
        <v>3</v>
      </c>
      <c r="F29" t="s">
        <v>6</v>
      </c>
      <c r="G29" t="s">
        <v>8</v>
      </c>
    </row>
    <row r="30" spans="1:22" x14ac:dyDescent="0.25">
      <c r="A30">
        <v>1</v>
      </c>
      <c r="B30">
        <f>C30+D30+0.5*E30</f>
        <v>15.376177633711421</v>
      </c>
      <c r="C30" s="5">
        <v>0</v>
      </c>
      <c r="D30">
        <v>16.667000000000002</v>
      </c>
      <c r="E30">
        <v>-2.5816447325771601</v>
      </c>
      <c r="F30">
        <v>50</v>
      </c>
      <c r="G30" s="5">
        <f>F30+C30</f>
        <v>50</v>
      </c>
      <c r="R30" t="s">
        <v>16</v>
      </c>
      <c r="S30">
        <f>S28+U28*V28</f>
        <v>42</v>
      </c>
    </row>
    <row r="31" spans="1:22" x14ac:dyDescent="0.25">
      <c r="A31">
        <v>2</v>
      </c>
      <c r="B31">
        <f t="shared" ref="B31:B36" si="10">C31+D31+0.5*E31</f>
        <v>27.775752206642323</v>
      </c>
      <c r="C31">
        <f>B30</f>
        <v>15.376177633711421</v>
      </c>
      <c r="D31">
        <f>D30+E30</f>
        <v>14.085355267422841</v>
      </c>
      <c r="E31">
        <v>-3.37156138898388</v>
      </c>
      <c r="F31">
        <f>$F$15-C31</f>
        <v>34.623822366288579</v>
      </c>
      <c r="G31" s="5">
        <f t="shared" ref="G31:G36" si="11">F31+C31</f>
        <v>50</v>
      </c>
    </row>
    <row r="32" spans="1:22" x14ac:dyDescent="0.25">
      <c r="A32">
        <v>3</v>
      </c>
      <c r="B32">
        <f t="shared" si="10"/>
        <v>37.015974006370648</v>
      </c>
      <c r="C32">
        <f t="shared" ref="C32:C36" si="12">B31</f>
        <v>27.775752206642323</v>
      </c>
      <c r="D32">
        <f t="shared" ref="D32:D36" si="13">D31+E31</f>
        <v>10.713793878438961</v>
      </c>
      <c r="E32">
        <v>-2.9471441574212802</v>
      </c>
      <c r="F32">
        <f t="shared" ref="F32:F36" si="14">$F$15-C32</f>
        <v>22.224247793357677</v>
      </c>
      <c r="G32" s="5">
        <f t="shared" si="11"/>
        <v>50</v>
      </c>
    </row>
    <row r="33" spans="1:21" x14ac:dyDescent="0.25">
      <c r="A33">
        <v>4</v>
      </c>
      <c r="B33">
        <f t="shared" si="10"/>
        <v>43.967361218387474</v>
      </c>
      <c r="C33">
        <f t="shared" si="12"/>
        <v>37.015974006370648</v>
      </c>
      <c r="D33">
        <f t="shared" si="13"/>
        <v>7.7666497210176813</v>
      </c>
      <c r="E33">
        <v>-1.6305250180016999</v>
      </c>
      <c r="F33">
        <f t="shared" si="14"/>
        <v>12.984025993629352</v>
      </c>
      <c r="G33" s="5">
        <f t="shared" si="11"/>
        <v>50</v>
      </c>
      <c r="R33" t="s">
        <v>17</v>
      </c>
      <c r="S33" t="s">
        <v>1</v>
      </c>
      <c r="T33" t="s">
        <v>2</v>
      </c>
      <c r="U33" t="s">
        <v>5</v>
      </c>
    </row>
    <row r="34" spans="1:21" x14ac:dyDescent="0.25">
      <c r="A34">
        <v>5</v>
      </c>
      <c r="B34">
        <f t="shared" si="10"/>
        <v>50.068990614268976</v>
      </c>
      <c r="C34">
        <f t="shared" si="12"/>
        <v>43.967361218387474</v>
      </c>
      <c r="D34">
        <f t="shared" si="13"/>
        <v>6.1361247030159811</v>
      </c>
      <c r="E34">
        <v>-6.8990614268951603E-2</v>
      </c>
      <c r="F34">
        <f t="shared" si="14"/>
        <v>6.0326387816125262</v>
      </c>
      <c r="G34" s="5">
        <f t="shared" si="11"/>
        <v>50</v>
      </c>
      <c r="R34">
        <f>S34+T34+U34*0.5</f>
        <v>36.5</v>
      </c>
      <c r="S34">
        <v>30</v>
      </c>
      <c r="T34">
        <v>5</v>
      </c>
      <c r="U34">
        <v>3</v>
      </c>
    </row>
    <row r="35" spans="1:21" x14ac:dyDescent="0.25">
      <c r="A35">
        <v>6</v>
      </c>
      <c r="B35">
        <f t="shared" si="10"/>
        <v>56.136124703016009</v>
      </c>
      <c r="C35">
        <f t="shared" si="12"/>
        <v>50.068990614268976</v>
      </c>
      <c r="D35">
        <f t="shared" si="13"/>
        <v>6.0671340887470295</v>
      </c>
      <c r="E35">
        <v>0</v>
      </c>
      <c r="F35">
        <f t="shared" si="14"/>
        <v>-6.8990614268976458E-2</v>
      </c>
      <c r="G35" s="5">
        <f t="shared" si="11"/>
        <v>50</v>
      </c>
    </row>
    <row r="36" spans="1:21" x14ac:dyDescent="0.25">
      <c r="A36">
        <v>7</v>
      </c>
      <c r="B36">
        <f t="shared" si="10"/>
        <v>62.203258791763041</v>
      </c>
      <c r="C36">
        <f t="shared" si="12"/>
        <v>56.136124703016009</v>
      </c>
      <c r="D36">
        <f t="shared" si="13"/>
        <v>6.0671340887470295</v>
      </c>
      <c r="E36">
        <v>0</v>
      </c>
      <c r="F36">
        <f t="shared" si="14"/>
        <v>-6.1361247030160087</v>
      </c>
      <c r="G36" s="5">
        <f t="shared" si="11"/>
        <v>50</v>
      </c>
    </row>
    <row r="37" spans="1:21" x14ac:dyDescent="0.25">
      <c r="K37" t="s">
        <v>9</v>
      </c>
      <c r="L37" t="s">
        <v>10</v>
      </c>
      <c r="O37" s="6">
        <v>-0.5464</v>
      </c>
    </row>
    <row r="38" spans="1:21" x14ac:dyDescent="0.25">
      <c r="B38" t="s">
        <v>0</v>
      </c>
      <c r="C38" t="s">
        <v>1</v>
      </c>
      <c r="D38" t="s">
        <v>2</v>
      </c>
      <c r="E38" t="s">
        <v>3</v>
      </c>
      <c r="F38" t="s">
        <v>6</v>
      </c>
      <c r="G38" t="s">
        <v>8</v>
      </c>
      <c r="H38" t="s">
        <v>13</v>
      </c>
      <c r="I38" t="s">
        <v>14</v>
      </c>
      <c r="J38" t="s">
        <v>15</v>
      </c>
      <c r="K38">
        <v>0</v>
      </c>
      <c r="L38">
        <v>0.7</v>
      </c>
      <c r="O38" s="6">
        <v>-1.1192</v>
      </c>
    </row>
    <row r="39" spans="1:21" x14ac:dyDescent="0.25">
      <c r="A39">
        <v>1</v>
      </c>
      <c r="B39">
        <f>C39+D39+0.5*E39</f>
        <v>33</v>
      </c>
      <c r="C39" s="5">
        <v>20</v>
      </c>
      <c r="D39">
        <v>13</v>
      </c>
      <c r="E39">
        <v>0</v>
      </c>
      <c r="F39">
        <v>50</v>
      </c>
      <c r="G39" s="5">
        <f>F39+C39</f>
        <v>70</v>
      </c>
      <c r="H39">
        <f>IF($L$40&lt;D39,1,0)</f>
        <v>1</v>
      </c>
      <c r="I39">
        <f>IF(D39&lt;$K$40,1,0)</f>
        <v>0</v>
      </c>
      <c r="J39">
        <f>H39*I39</f>
        <v>0</v>
      </c>
      <c r="K39" t="s">
        <v>11</v>
      </c>
      <c r="L39" t="s">
        <v>12</v>
      </c>
      <c r="O39" s="6">
        <v>-2.2978999999999998</v>
      </c>
      <c r="R39" t="s">
        <v>17</v>
      </c>
      <c r="S39" t="s">
        <v>18</v>
      </c>
      <c r="T39" t="s">
        <v>5</v>
      </c>
    </row>
    <row r="40" spans="1:21" x14ac:dyDescent="0.25">
      <c r="A40">
        <v>2</v>
      </c>
      <c r="B40">
        <f t="shared" ref="B40:B53" si="15">C40+D40+0.5*E40</f>
        <v>44.842149999999997</v>
      </c>
      <c r="C40">
        <f>B39</f>
        <v>33</v>
      </c>
      <c r="D40">
        <f>D39+E39</f>
        <v>13</v>
      </c>
      <c r="E40">
        <v>-2.3157000000000001</v>
      </c>
      <c r="F40">
        <f>$F$39-C40</f>
        <v>17</v>
      </c>
      <c r="G40" s="5">
        <f t="shared" ref="G40:G48" si="16">F40+C40</f>
        <v>50</v>
      </c>
      <c r="H40">
        <f t="shared" ref="H40:H48" si="17">IF($L$40&lt;D40,1,0)</f>
        <v>1</v>
      </c>
      <c r="I40">
        <f t="shared" ref="I40:I48" si="18">IF(D40&lt;$K$40,1,0)</f>
        <v>0</v>
      </c>
      <c r="J40">
        <f t="shared" ref="J40:J48" si="19">H40*I40</f>
        <v>0</v>
      </c>
      <c r="K40">
        <f>K38+L38</f>
        <v>0.7</v>
      </c>
      <c r="L40">
        <f>K38-L38</f>
        <v>-0.7</v>
      </c>
      <c r="O40" s="6">
        <v>-3.5</v>
      </c>
      <c r="R40">
        <v>0</v>
      </c>
      <c r="S40">
        <v>0</v>
      </c>
      <c r="T40">
        <v>0</v>
      </c>
    </row>
    <row r="41" spans="1:21" x14ac:dyDescent="0.25">
      <c r="A41">
        <v>3</v>
      </c>
      <c r="B41">
        <f t="shared" si="15"/>
        <v>54.438499999999998</v>
      </c>
      <c r="C41">
        <f t="shared" ref="C41:C53" si="20">B40</f>
        <v>44.842149999999997</v>
      </c>
      <c r="D41">
        <f t="shared" ref="D41:D53" si="21">D40+E40</f>
        <v>10.6843</v>
      </c>
      <c r="E41">
        <v>-2.1758999999999999</v>
      </c>
      <c r="F41">
        <f t="shared" ref="F41:F53" si="22">$F$39-C41</f>
        <v>5.1578500000000034</v>
      </c>
      <c r="G41" s="5">
        <f t="shared" si="16"/>
        <v>50</v>
      </c>
      <c r="H41">
        <f t="shared" si="17"/>
        <v>1</v>
      </c>
      <c r="I41">
        <f t="shared" si="18"/>
        <v>0</v>
      </c>
      <c r="J41">
        <f t="shared" si="19"/>
        <v>0</v>
      </c>
      <c r="Q41">
        <f>R40+S40+T40*0.5</f>
        <v>0</v>
      </c>
      <c r="R41">
        <v>0</v>
      </c>
      <c r="S41">
        <v>0</v>
      </c>
      <c r="T41">
        <v>1</v>
      </c>
    </row>
    <row r="42" spans="1:21" x14ac:dyDescent="0.25">
      <c r="A42">
        <v>4</v>
      </c>
      <c r="B42">
        <f t="shared" si="15"/>
        <v>61.950200000000002</v>
      </c>
      <c r="C42">
        <f t="shared" si="20"/>
        <v>54.438499999999998</v>
      </c>
      <c r="D42">
        <f t="shared" si="21"/>
        <v>8.5084</v>
      </c>
      <c r="E42">
        <v>-1.9934000000000001</v>
      </c>
      <c r="F42">
        <f t="shared" si="22"/>
        <v>-4.4384999999999977</v>
      </c>
      <c r="G42" s="5">
        <f t="shared" si="16"/>
        <v>50</v>
      </c>
      <c r="H42">
        <f t="shared" si="17"/>
        <v>1</v>
      </c>
      <c r="I42">
        <f t="shared" si="18"/>
        <v>0</v>
      </c>
      <c r="J42">
        <f t="shared" si="19"/>
        <v>0</v>
      </c>
      <c r="Q42">
        <f t="shared" ref="Q42:Q61" si="23">R41+S41+T41*0.5</f>
        <v>0.5</v>
      </c>
      <c r="R42">
        <v>0.5</v>
      </c>
      <c r="S42">
        <v>0.5</v>
      </c>
      <c r="T42">
        <v>2</v>
      </c>
    </row>
    <row r="43" spans="1:21" x14ac:dyDescent="0.25">
      <c r="A43">
        <v>5</v>
      </c>
      <c r="B43">
        <f t="shared" si="15"/>
        <v>67.592299999999994</v>
      </c>
      <c r="C43">
        <f t="shared" si="20"/>
        <v>61.950200000000002</v>
      </c>
      <c r="D43">
        <f t="shared" si="21"/>
        <v>6.5149999999999997</v>
      </c>
      <c r="E43">
        <v>-1.7458</v>
      </c>
      <c r="F43">
        <f t="shared" si="22"/>
        <v>-11.950200000000002</v>
      </c>
      <c r="G43" s="5">
        <f t="shared" si="16"/>
        <v>50</v>
      </c>
      <c r="H43">
        <f t="shared" si="17"/>
        <v>1</v>
      </c>
      <c r="I43">
        <f t="shared" si="18"/>
        <v>0</v>
      </c>
      <c r="J43">
        <f t="shared" si="19"/>
        <v>0</v>
      </c>
      <c r="M43">
        <v>-1.58610491541499</v>
      </c>
      <c r="Q43">
        <f t="shared" si="23"/>
        <v>2</v>
      </c>
      <c r="R43">
        <v>2</v>
      </c>
      <c r="S43">
        <v>1.5</v>
      </c>
      <c r="T43">
        <v>2.964</v>
      </c>
    </row>
    <row r="44" spans="1:21" x14ac:dyDescent="0.25">
      <c r="A44">
        <v>6</v>
      </c>
      <c r="B44">
        <f t="shared" si="15"/>
        <v>-615.63850000000002</v>
      </c>
      <c r="C44">
        <f t="shared" si="20"/>
        <v>67.592299999999994</v>
      </c>
      <c r="D44">
        <f t="shared" si="21"/>
        <v>4.7691999999999997</v>
      </c>
      <c r="E44" s="5">
        <v>-1376</v>
      </c>
      <c r="F44">
        <f t="shared" si="22"/>
        <v>-17.592299999999994</v>
      </c>
      <c r="G44" s="5">
        <f t="shared" si="16"/>
        <v>50</v>
      </c>
      <c r="H44">
        <f t="shared" si="17"/>
        <v>1</v>
      </c>
      <c r="I44">
        <f t="shared" si="18"/>
        <v>0</v>
      </c>
      <c r="J44">
        <f t="shared" si="19"/>
        <v>0</v>
      </c>
      <c r="M44">
        <v>-2.7196534412117499</v>
      </c>
      <c r="Q44">
        <f t="shared" si="23"/>
        <v>4.9820000000000002</v>
      </c>
      <c r="R44">
        <v>4.9820000000000002</v>
      </c>
      <c r="S44">
        <v>2.9820000000000002</v>
      </c>
      <c r="T44">
        <v>3.8559999999999999</v>
      </c>
    </row>
    <row r="45" spans="1:21" x14ac:dyDescent="0.25">
      <c r="A45">
        <v>7</v>
      </c>
      <c r="B45">
        <f t="shared" si="15"/>
        <v>-1986.8693000000001</v>
      </c>
      <c r="C45">
        <f t="shared" si="20"/>
        <v>-615.63850000000002</v>
      </c>
      <c r="D45">
        <f t="shared" si="21"/>
        <v>-1371.2308</v>
      </c>
      <c r="E45">
        <v>0</v>
      </c>
      <c r="F45">
        <f t="shared" si="22"/>
        <v>665.63850000000002</v>
      </c>
      <c r="G45" s="5">
        <f t="shared" si="16"/>
        <v>50</v>
      </c>
      <c r="H45">
        <f t="shared" si="17"/>
        <v>0</v>
      </c>
      <c r="I45">
        <f t="shared" si="18"/>
        <v>1</v>
      </c>
      <c r="J45">
        <f t="shared" si="19"/>
        <v>0</v>
      </c>
      <c r="M45">
        <v>-3.5</v>
      </c>
      <c r="Q45">
        <f t="shared" si="23"/>
        <v>9.8919999999999995</v>
      </c>
      <c r="R45">
        <v>9.8919999999999995</v>
      </c>
      <c r="S45">
        <v>4.91</v>
      </c>
      <c r="T45">
        <v>4.6412959999999996</v>
      </c>
    </row>
    <row r="46" spans="1:21" x14ac:dyDescent="0.25">
      <c r="A46">
        <v>8</v>
      </c>
      <c r="B46">
        <f t="shared" si="15"/>
        <v>-3358.1001000000001</v>
      </c>
      <c r="C46">
        <f t="shared" si="20"/>
        <v>-1986.8693000000001</v>
      </c>
      <c r="D46">
        <f t="shared" si="21"/>
        <v>-1371.2308</v>
      </c>
      <c r="E46">
        <v>0</v>
      </c>
      <c r="F46">
        <f t="shared" si="22"/>
        <v>2036.8693000000001</v>
      </c>
      <c r="G46" s="5">
        <f>F46+C46</f>
        <v>50</v>
      </c>
      <c r="H46">
        <f t="shared" si="17"/>
        <v>0</v>
      </c>
      <c r="I46">
        <f t="shared" si="18"/>
        <v>1</v>
      </c>
      <c r="J46">
        <f t="shared" si="19"/>
        <v>0</v>
      </c>
      <c r="M46">
        <v>-3.5</v>
      </c>
      <c r="Q46">
        <f t="shared" si="23"/>
        <v>17.122647999999998</v>
      </c>
      <c r="R46">
        <v>17.122648000000002</v>
      </c>
      <c r="S46">
        <v>7.2306480000000004</v>
      </c>
      <c r="T46">
        <v>5.287776</v>
      </c>
    </row>
    <row r="47" spans="1:21" x14ac:dyDescent="0.25">
      <c r="A47">
        <v>9</v>
      </c>
      <c r="B47">
        <f t="shared" si="15"/>
        <v>-4729.3308999999999</v>
      </c>
      <c r="C47">
        <f t="shared" si="20"/>
        <v>-3358.1001000000001</v>
      </c>
      <c r="D47">
        <f t="shared" si="21"/>
        <v>-1371.2308</v>
      </c>
      <c r="E47">
        <v>0</v>
      </c>
      <c r="F47">
        <f t="shared" si="22"/>
        <v>3408.1001000000001</v>
      </c>
      <c r="G47" s="5">
        <f t="shared" si="16"/>
        <v>50</v>
      </c>
      <c r="H47">
        <f t="shared" si="17"/>
        <v>0</v>
      </c>
      <c r="I47">
        <f t="shared" si="18"/>
        <v>1</v>
      </c>
      <c r="J47">
        <f t="shared" si="19"/>
        <v>0</v>
      </c>
      <c r="M47">
        <v>-5.3574816727828498</v>
      </c>
      <c r="Q47">
        <f t="shared" si="23"/>
        <v>26.997184000000001</v>
      </c>
      <c r="R47">
        <v>26.997184000000001</v>
      </c>
      <c r="S47">
        <v>9.8745360000000009</v>
      </c>
      <c r="T47">
        <v>5.767169344</v>
      </c>
    </row>
    <row r="48" spans="1:21" x14ac:dyDescent="0.25">
      <c r="A48">
        <v>10</v>
      </c>
      <c r="B48">
        <f t="shared" si="15"/>
        <v>-6100.5617000000002</v>
      </c>
      <c r="C48">
        <f t="shared" si="20"/>
        <v>-4729.3308999999999</v>
      </c>
      <c r="D48">
        <f t="shared" si="21"/>
        <v>-1371.2308</v>
      </c>
      <c r="E48">
        <v>0</v>
      </c>
      <c r="F48">
        <f t="shared" si="22"/>
        <v>4779.3308999999999</v>
      </c>
      <c r="G48" s="5">
        <f t="shared" si="16"/>
        <v>50</v>
      </c>
      <c r="H48">
        <f t="shared" si="17"/>
        <v>0</v>
      </c>
      <c r="I48">
        <f t="shared" si="18"/>
        <v>1</v>
      </c>
      <c r="J48">
        <f t="shared" si="19"/>
        <v>0</v>
      </c>
      <c r="M48">
        <v>0</v>
      </c>
      <c r="Q48">
        <f t="shared" si="23"/>
        <v>39.755304672000001</v>
      </c>
      <c r="R48">
        <v>39.755304672000001</v>
      </c>
      <c r="S48">
        <v>12.758120672</v>
      </c>
      <c r="T48">
        <v>1.13076821688889</v>
      </c>
    </row>
    <row r="49" spans="1:20" x14ac:dyDescent="0.25">
      <c r="A49">
        <v>11</v>
      </c>
      <c r="B49">
        <f>C49+D49+0.5*E49</f>
        <v>-7471.7925000000005</v>
      </c>
      <c r="C49">
        <f t="shared" si="20"/>
        <v>-6100.5617000000002</v>
      </c>
      <c r="D49">
        <f t="shared" si="21"/>
        <v>-1371.2308</v>
      </c>
      <c r="E49">
        <v>0</v>
      </c>
      <c r="F49">
        <f t="shared" si="22"/>
        <v>6150.5617000000002</v>
      </c>
      <c r="M49">
        <v>0</v>
      </c>
      <c r="Q49">
        <f t="shared" si="23"/>
        <v>53.078809452444446</v>
      </c>
      <c r="R49">
        <v>53.078809452444403</v>
      </c>
      <c r="S49">
        <v>13.8888888888889</v>
      </c>
      <c r="T49">
        <v>0</v>
      </c>
    </row>
    <row r="50" spans="1:20" x14ac:dyDescent="0.25">
      <c r="A50">
        <v>12</v>
      </c>
      <c r="B50">
        <f t="shared" si="15"/>
        <v>-8843.0233000000007</v>
      </c>
      <c r="C50">
        <f t="shared" si="20"/>
        <v>-7471.7925000000005</v>
      </c>
      <c r="D50">
        <f t="shared" si="21"/>
        <v>-1371.2308</v>
      </c>
      <c r="E50">
        <v>0</v>
      </c>
      <c r="F50">
        <f t="shared" si="22"/>
        <v>7521.7925000000005</v>
      </c>
      <c r="Q50">
        <f t="shared" si="23"/>
        <v>66.967698341333303</v>
      </c>
      <c r="R50">
        <v>66.967698341333303</v>
      </c>
      <c r="S50">
        <v>13.8888888888889</v>
      </c>
      <c r="T50">
        <v>0</v>
      </c>
    </row>
    <row r="51" spans="1:20" x14ac:dyDescent="0.25">
      <c r="A51">
        <v>13</v>
      </c>
      <c r="B51">
        <f t="shared" si="15"/>
        <v>-10214.2541</v>
      </c>
      <c r="C51">
        <f t="shared" si="20"/>
        <v>-8843.0233000000007</v>
      </c>
      <c r="D51">
        <f t="shared" si="21"/>
        <v>-1371.2308</v>
      </c>
      <c r="E51">
        <v>0</v>
      </c>
      <c r="F51">
        <f t="shared" si="22"/>
        <v>8893.0233000000007</v>
      </c>
      <c r="P51">
        <f>Q51-Q50</f>
        <v>13.8888888888889</v>
      </c>
      <c r="Q51">
        <f>R50+S50+T50*0.5</f>
        <v>80.856587230222203</v>
      </c>
      <c r="R51">
        <v>7.9815872302222202</v>
      </c>
      <c r="S51">
        <v>13.8888888888889</v>
      </c>
      <c r="T51">
        <v>0</v>
      </c>
    </row>
    <row r="52" spans="1:20" x14ac:dyDescent="0.25">
      <c r="A52">
        <v>14</v>
      </c>
      <c r="B52">
        <f t="shared" si="15"/>
        <v>-11585.484899999999</v>
      </c>
      <c r="C52">
        <f t="shared" si="20"/>
        <v>-10214.2541</v>
      </c>
      <c r="D52">
        <f t="shared" si="21"/>
        <v>-1371.2308</v>
      </c>
      <c r="E52">
        <v>0</v>
      </c>
      <c r="F52">
        <f t="shared" si="22"/>
        <v>10264.2541</v>
      </c>
      <c r="P52">
        <f>P51-R51</f>
        <v>5.9073016586666798</v>
      </c>
      <c r="Q52">
        <f t="shared" si="23"/>
        <v>21.870476119111121</v>
      </c>
      <c r="R52">
        <v>21.8704761191111</v>
      </c>
      <c r="S52">
        <v>13.8888888888889</v>
      </c>
      <c r="T52">
        <v>-1.7679352584853401</v>
      </c>
    </row>
    <row r="53" spans="1:20" x14ac:dyDescent="0.25">
      <c r="A53">
        <v>15</v>
      </c>
      <c r="B53">
        <f t="shared" si="15"/>
        <v>-12956.715699999999</v>
      </c>
      <c r="C53">
        <f t="shared" si="20"/>
        <v>-11585.484899999999</v>
      </c>
      <c r="D53">
        <f t="shared" si="21"/>
        <v>-1371.2308</v>
      </c>
      <c r="E53">
        <v>0</v>
      </c>
      <c r="F53">
        <f t="shared" si="22"/>
        <v>11635.484899999999</v>
      </c>
      <c r="Q53">
        <f t="shared" si="23"/>
        <v>34.875397378757334</v>
      </c>
      <c r="R53">
        <v>34.875397378757299</v>
      </c>
      <c r="S53">
        <v>13.004921259646199</v>
      </c>
      <c r="T53">
        <v>-2.04539923351222</v>
      </c>
    </row>
    <row r="54" spans="1:20" x14ac:dyDescent="0.25">
      <c r="Q54">
        <f t="shared" si="23"/>
        <v>46.857619021647388</v>
      </c>
      <c r="R54">
        <v>46.857619021647402</v>
      </c>
      <c r="S54">
        <v>11.982221642890099</v>
      </c>
      <c r="T54">
        <v>0</v>
      </c>
    </row>
    <row r="55" spans="1:20" x14ac:dyDescent="0.25">
      <c r="Q55">
        <f t="shared" si="23"/>
        <v>58.839840664537505</v>
      </c>
      <c r="R55">
        <v>0</v>
      </c>
      <c r="S55">
        <v>0</v>
      </c>
      <c r="T55">
        <v>0</v>
      </c>
    </row>
    <row r="56" spans="1:20" x14ac:dyDescent="0.25">
      <c r="Q56">
        <f t="shared" si="23"/>
        <v>0</v>
      </c>
      <c r="R56">
        <v>0</v>
      </c>
      <c r="S56">
        <v>0</v>
      </c>
      <c r="T56">
        <v>0</v>
      </c>
    </row>
    <row r="57" spans="1:20" x14ac:dyDescent="0.25">
      <c r="Q57">
        <f t="shared" si="23"/>
        <v>0</v>
      </c>
      <c r="R57">
        <v>0</v>
      </c>
      <c r="S57">
        <v>0</v>
      </c>
      <c r="T57">
        <v>0</v>
      </c>
    </row>
    <row r="58" spans="1:20" x14ac:dyDescent="0.25">
      <c r="Q58">
        <f t="shared" si="23"/>
        <v>0</v>
      </c>
      <c r="R58">
        <v>0</v>
      </c>
      <c r="S58">
        <v>0</v>
      </c>
      <c r="T58">
        <v>0</v>
      </c>
    </row>
    <row r="59" spans="1:20" x14ac:dyDescent="0.25">
      <c r="Q59">
        <f t="shared" si="23"/>
        <v>0</v>
      </c>
      <c r="R59">
        <v>0</v>
      </c>
      <c r="S59">
        <v>0</v>
      </c>
      <c r="T59">
        <v>0</v>
      </c>
    </row>
    <row r="60" spans="1:20" x14ac:dyDescent="0.25">
      <c r="Q60">
        <f t="shared" si="23"/>
        <v>0</v>
      </c>
      <c r="R60">
        <v>0</v>
      </c>
      <c r="S60">
        <v>0</v>
      </c>
      <c r="T60">
        <v>0</v>
      </c>
    </row>
    <row r="61" spans="1:20" x14ac:dyDescent="0.25">
      <c r="Q61">
        <f t="shared" si="23"/>
        <v>0</v>
      </c>
      <c r="R61">
        <v>0</v>
      </c>
      <c r="S61">
        <v>0</v>
      </c>
      <c r="T6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2017-12-01T11:51:11Z</dcterms:created>
  <dcterms:modified xsi:type="dcterms:W3CDTF">2017-12-03T03:47:03Z</dcterms:modified>
</cp:coreProperties>
</file>