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esktop\Data Analysis Udemy\statistics_excel\"/>
    </mc:Choice>
  </mc:AlternateContent>
  <bookViews>
    <workbookView xWindow="0" yWindow="0" windowWidth="19200" windowHeight="7310" activeTab="4"/>
  </bookViews>
  <sheets>
    <sheet name="Sheet4" sheetId="14" r:id="rId1"/>
    <sheet name="sales_data" sheetId="1" r:id="rId2"/>
    <sheet name="Task 1" sheetId="7" r:id="rId3"/>
    <sheet name="Tasks 2,3,4" sheetId="8" r:id="rId4"/>
    <sheet name="Task 5" sheetId="9" r:id="rId5"/>
    <sheet name="Tasks 6,7" sheetId="10" r:id="rId6"/>
  </sheets>
  <definedNames>
    <definedName name="_xlnm._FilterDatabase" localSheetId="1" hidden="1">sales_data!$M$1:$M$920</definedName>
  </definedNames>
  <calcPr calcId="152511"/>
  <pivotCaches>
    <pivotCache cacheId="0" r:id="rId7"/>
    <pivotCache cacheId="1" r:id="rId8"/>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8" l="1"/>
  <c r="C18" i="8" s="1"/>
  <c r="C19" i="8" s="1"/>
  <c r="C20" i="8" s="1"/>
  <c r="C21" i="8" s="1"/>
  <c r="C22" i="8" s="1"/>
  <c r="C23" i="8" s="1"/>
  <c r="D13" i="8"/>
  <c r="G272" i="1"/>
  <c r="G271" i="1"/>
  <c r="G270" i="1"/>
  <c r="G269" i="1"/>
  <c r="G268" i="1"/>
  <c r="G267" i="1"/>
  <c r="G266" i="1"/>
  <c r="G265" i="1"/>
  <c r="G264" i="1"/>
  <c r="G263" i="1"/>
  <c r="G262" i="1"/>
  <c r="G261" i="1"/>
  <c r="G260" i="1"/>
  <c r="G259" i="1"/>
  <c r="G258" i="1"/>
  <c r="G257" i="1"/>
  <c r="G256" i="1"/>
  <c r="G255" i="1"/>
  <c r="G254" i="1"/>
  <c r="G253" i="1"/>
  <c r="G252" i="1"/>
  <c r="G251" i="1"/>
  <c r="G250" i="1"/>
  <c r="G249" i="1"/>
  <c r="G247"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0" i="1"/>
  <c r="G209" i="1"/>
  <c r="G208" i="1"/>
  <c r="G207" i="1"/>
  <c r="G206" i="1"/>
  <c r="G205" i="1"/>
  <c r="B201" i="1"/>
  <c r="B200" i="1"/>
  <c r="B199" i="1"/>
  <c r="B198" i="1"/>
  <c r="B197" i="1"/>
  <c r="B196" i="1"/>
  <c r="B195" i="1"/>
  <c r="B194" i="1"/>
  <c r="B193" i="1"/>
  <c r="B192" i="1"/>
  <c r="B191" i="1"/>
  <c r="B190" i="1"/>
  <c r="B189" i="1"/>
  <c r="B188" i="1"/>
  <c r="B185" i="1"/>
  <c r="G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59" i="14"/>
  <c r="C60" i="14"/>
  <c r="C58" i="14"/>
  <c r="C61" i="14" l="1"/>
  <c r="Q161" i="1"/>
  <c r="P159" i="1"/>
  <c r="P170" i="1"/>
  <c r="P180" i="1"/>
  <c r="P6" i="1" l="1"/>
  <c r="P184" i="1" l="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<sst xmlns="http://schemas.openxmlformats.org/spreadsheetml/2006/main" count="2592" uniqueCount="588">
  <si>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</si>
  <si>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</si>
  <si>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</si>
  <si>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</si>
  <si>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</si>
  <si>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</si>
  <si>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</si>
  <si>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</si>
  <si>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</si>
  <si>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</si>
  <si>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</si>
  <si>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</si>
  <si>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</si>
  <si>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</si>
  <si>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</si>
  <si>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</si>
  <si>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</si>
  <si>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</si>
  <si>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</si>
  <si>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</si>
  <si>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</si>
  <si>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</si>
  <si>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</si>
  <si>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</si>
  <si>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</si>
  <si>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</si>
  <si>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</si>
  <si>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</si>
  <si>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</si>
  <si>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</si>
  <si>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</si>
  <si>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</si>
  <si>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</si>
  <si>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</si>
  <si>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</si>
  <si>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</si>
  <si>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</si>
  <si>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</si>
  <si>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</si>
  <si>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</si>
  <si>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</si>
  <si>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</si>
  <si>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</si>
  <si>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</si>
  <si>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</si>
  <si>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</si>
  <si>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</si>
  <si>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</si>
  <si>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</si>
  <si>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</si>
  <si>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</si>
  <si>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</si>
  <si>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</si>
  <si>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</si>
  <si>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</si>
  <si>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</si>
  <si>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</si>
  <si>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</si>
  <si>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</si>
  <si>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</si>
  <si>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</si>
  <si>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</si>
  <si>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</si>
  <si>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</si>
  <si>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</si>
  <si>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</si>
  <si>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</si>
  <si>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</si>
  <si>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</si>
  <si>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</si>
  <si>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</si>
  <si>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</si>
  <si>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</si>
  <si>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</si>
  <si>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</si>
  <si>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</si>
  <si>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</si>
  <si>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</si>
  <si>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</si>
  <si>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</si>
  <si>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</si>
  <si>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</si>
  <si>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</si>
  <si>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</si>
  <si>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</si>
  <si>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</si>
  <si>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</si>
  <si>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</si>
  <si>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</si>
  <si>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</si>
  <si>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</si>
  <si>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</si>
  <si>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</si>
  <si>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</si>
  <si>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</si>
  <si>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</si>
  <si>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</si>
  <si>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</si>
  <si>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</si>
  <si>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</si>
  <si>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</si>
  <si>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</si>
  <si>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</si>
  <si>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</si>
  <si>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</si>
  <si>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</si>
  <si>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</si>
  <si>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</si>
  <si>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</si>
  <si>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</si>
  <si>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</si>
  <si>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</si>
  <si>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</si>
  <si>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</si>
  <si>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</si>
  <si>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</si>
  <si>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</si>
  <si>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</si>
  <si>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</si>
  <si>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</si>
  <si>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</si>
  <si>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</si>
  <si>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</si>
  <si>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</si>
  <si>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</si>
  <si>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</si>
  <si>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</si>
  <si>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</si>
  <si>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</si>
  <si>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</si>
  <si>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</si>
  <si>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</si>
  <si>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</si>
  <si>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</si>
  <si>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</si>
  <si>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</si>
  <si>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</si>
  <si>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</si>
  <si>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</si>
  <si>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</si>
  <si>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</si>
  <si>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</si>
  <si>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</si>
  <si>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</si>
  <si>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</si>
  <si>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</si>
  <si>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</si>
  <si>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</si>
  <si>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</si>
  <si>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</si>
  <si>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</si>
  <si>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</si>
  <si>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</si>
  <si>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</si>
  <si>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</si>
  <si>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</si>
  <si>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</si>
  <si>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</si>
  <si>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</si>
  <si>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</si>
  <si>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</si>
  <si>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</si>
  <si>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</si>
  <si>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</si>
  <si>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</si>
  <si>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</si>
  <si>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</si>
  <si>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</si>
  <si>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</si>
  <si>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</si>
  <si>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</si>
  <si>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</si>
  <si>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</si>
  <si>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</si>
  <si>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</si>
  <si>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</si>
  <si>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</si>
  <si>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</si>
  <si>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</si>
  <si>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</si>
  <si>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</si>
  <si>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</si>
  <si>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</si>
  <si>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</si>
  <si>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</si>
  <si>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</si>
  <si>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</si>
  <si>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</si>
  <si>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</si>
  <si>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</si>
  <si>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</si>
  <si>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</si>
  <si>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</si>
  <si>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</si>
  <si>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</si>
  <si>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</si>
  <si>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</si>
  <si>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</si>
  <si>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</si>
  <si>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</si>
  <si>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</si>
  <si>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</si>
  <si>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</si>
  <si>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</si>
  <si>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</si>
  <si>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</si>
  <si>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</si>
  <si>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</si>
  <si>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</si>
  <si>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</si>
  <si>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</si>
  <si>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</si>
  <si>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</si>
  <si>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</si>
  <si>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</si>
  <si>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</si>
  <si>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</si>
  <si>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</si>
  <si>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</si>
  <si>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</si>
  <si>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</si>
  <si>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</si>
  <si>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</si>
  <si>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</si>
  <si>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</si>
  <si>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</si>
  <si>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</si>
  <si>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</si>
  <si>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</si>
  <si>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</si>
  <si>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</si>
  <si>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</si>
  <si>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</si>
  <si>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</si>
  <si>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</si>
  <si>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</si>
  <si>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</si>
  <si>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</si>
  <si>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</si>
  <si>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</si>
  <si>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</si>
  <si>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</si>
  <si>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</si>
  <si>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</si>
  <si>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</si>
  <si>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</si>
  <si>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</si>
  <si>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</si>
  <si>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</si>
  <si>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</si>
  <si>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</si>
  <si>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</si>
  <si>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</si>
  <si>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</si>
  <si>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</si>
  <si>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</si>
  <si>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</si>
  <si>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</si>
  <si>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</si>
  <si>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</si>
  <si>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</si>
  <si>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</si>
  <si>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</si>
  <si>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</si>
  <si>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</si>
  <si>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</si>
  <si>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</si>
  <si>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</si>
  <si>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</si>
  <si>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</si>
  <si>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</si>
  <si>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</si>
  <si>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</si>
  <si>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</si>
  <si>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</si>
  <si>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</si>
  <si>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</si>
  <si>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</si>
  <si>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</si>
  <si>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</si>
  <si>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</si>
  <si>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</si>
  <si>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</si>
  <si>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</si>
  <si>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</si>
  <si>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</si>
  <si>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</si>
  <si>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</si>
  <si>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</si>
  <si>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</si>
  <si>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</si>
  <si>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</si>
  <si>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</si>
  <si>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</si>
  <si>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</si>
  <si>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</si>
  <si>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</si>
  <si>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</si>
  <si>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</si>
  <si>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</si>
  <si>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</si>
  <si>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</si>
  <si>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</si>
  <si>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</si>
  <si>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</si>
  <si>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</si>
  <si>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</si>
  <si>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</si>
  <si>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</si>
  <si>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</si>
  <si>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</si>
  <si>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</si>
  <si>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</si>
  <si>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</si>
  <si>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</si>
  <si>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</si>
  <si>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</si>
  <si>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</si>
  <si>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</si>
  <si>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</si>
  <si>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</si>
  <si>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</si>
  <si>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</si>
  <si>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</si>
  <si>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</si>
  <si>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</si>
  <si>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</si>
  <si>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</si>
  <si>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</si>
  <si>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</si>
  <si>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</si>
  <si>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</si>
  <si>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</si>
  <si>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</si>
  <si>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</si>
  <si>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</si>
  <si>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</si>
  <si>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</si>
  <si>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</si>
  <si>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</si>
  <si>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</si>
  <si>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</si>
  <si>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</si>
  <si>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</si>
  <si>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</si>
  <si>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</si>
  <si>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</si>
  <si>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</si>
  <si>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</si>
  <si>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</si>
  <si>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</si>
  <si>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</si>
  <si>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</si>
  <si>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</si>
  <si>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</si>
  <si>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</si>
  <si>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</si>
  <si>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</si>
  <si>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</si>
  <si>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</si>
  <si>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</si>
  <si>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</si>
  <si>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</si>
  <si>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</si>
  <si>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</si>
  <si>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</si>
  <si>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</si>
  <si>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</si>
  <si>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</si>
  <si>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</si>
  <si>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</si>
  <si>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</si>
  <si>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</si>
  <si>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</si>
  <si>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</si>
  <si>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</si>
  <si>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</si>
  <si>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</si>
  <si>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</si>
  <si>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</si>
  <si>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</si>
  <si>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</si>
  <si>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</si>
  <si>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</si>
  <si>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</si>
  <si>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</si>
  <si>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</si>
  <si>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</si>
  <si>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</si>
  <si>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</si>
  <si>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</si>
  <si>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</si>
  <si>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</si>
  <si>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</si>
  <si>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</si>
  <si>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</si>
  <si>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</si>
  <si>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</si>
  <si>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</si>
  <si>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</si>
  <si>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</si>
  <si>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</si>
  <si>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</si>
  <si>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</si>
  <si>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</si>
  <si>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</si>
  <si>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</si>
  <si>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</si>
  <si>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</si>
  <si>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</si>
  <si>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</si>
  <si>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</si>
  <si>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</si>
  <si>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</si>
  <si>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</si>
  <si>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</si>
  <si>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</si>
  <si>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</si>
  <si>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</si>
  <si>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</si>
  <si>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</si>
  <si>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</si>
  <si>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</si>
  <si>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</si>
  <si>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</si>
  <si>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</si>
  <si>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</si>
  <si>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</si>
  <si>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</si>
  <si>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</si>
  <si>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</si>
  <si>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</si>
  <si>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</si>
  <si>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</si>
  <si>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</si>
  <si>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</si>
  <si>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</si>
  <si>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</si>
  <si>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</si>
  <si>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</si>
  <si>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</si>
  <si>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</si>
  <si>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</si>
  <si>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</si>
  <si>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</si>
  <si>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</si>
  <si>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</si>
  <si>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</si>
  <si>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</si>
  <si>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</si>
  <si>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</si>
  <si>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</si>
  <si>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</si>
  <si>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</si>
  <si>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</si>
  <si>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</si>
  <si>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</si>
  <si>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</si>
  <si>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</si>
  <si>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</si>
  <si>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</si>
  <si>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</si>
  <si>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</si>
  <si>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</si>
  <si>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</si>
  <si>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</si>
  <si>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</si>
  <si>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</si>
  <si>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</si>
  <si>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</si>
  <si>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</si>
  <si>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</si>
  <si>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</si>
  <si>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</si>
  <si>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</si>
  <si>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</si>
  <si>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</si>
  <si>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</si>
  <si>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</si>
  <si>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</si>
  <si>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</si>
  <si>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</si>
  <si>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</si>
  <si>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</si>
  <si>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</si>
  <si>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</si>
  <si>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</si>
  <si>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</si>
  <si>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</si>
  <si>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</si>
  <si>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</si>
  <si>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</si>
  <si>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</si>
  <si>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</si>
  <si>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</si>
  <si>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</si>
  <si>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</si>
  <si>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</si>
  <si>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</si>
  <si>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</si>
  <si>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</si>
  <si>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</si>
  <si>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</si>
  <si>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</si>
  <si>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</si>
  <si>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</si>
  <si>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</si>
  <si>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</si>
  <si>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</si>
  <si>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</si>
  <si>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</si>
  <si>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</si>
  <si>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</si>
  <si>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</si>
  <si>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</si>
  <si>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</si>
  <si>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</si>
  <si>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</si>
  <si>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</si>
  <si>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</si>
  <si>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</si>
  <si>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</si>
  <si>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</si>
  <si>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</si>
  <si>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</si>
  <si>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</si>
  <si>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</si>
  <si>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</si>
  <si>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</si>
  <si>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</si>
  <si>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</si>
  <si>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</si>
  <si>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</si>
  <si>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</si>
  <si>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</si>
  <si>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</si>
  <si>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</si>
  <si>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</si>
  <si>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</si>
  <si>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</si>
  <si>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</si>
  <si>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</si>
  <si>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t>Row Labels</t>
  </si>
  <si>
    <t>Grand Total</t>
  </si>
  <si>
    <t>Sum of Price</t>
  </si>
  <si>
    <t>(blank)</t>
  </si>
  <si>
    <t>1.Each year total number of sells of different tyes of property</t>
  </si>
  <si>
    <t>2.Total amount of sales over the past years</t>
  </si>
  <si>
    <t>18-25</t>
  </si>
  <si>
    <t>26-35</t>
  </si>
  <si>
    <t>36-45</t>
  </si>
  <si>
    <t>46-55</t>
  </si>
  <si>
    <t>56-65</t>
  </si>
  <si>
    <t>65+</t>
  </si>
  <si>
    <t>Count of Gender</t>
  </si>
  <si>
    <r>
      <rPr>
        <b/>
        <sz val="11"/>
        <color rgb="FFFF0000"/>
        <rFont val="Calibri"/>
        <family val="2"/>
      </rPr>
      <t>3.</t>
    </r>
    <r>
      <rPr>
        <sz val="11"/>
        <color rgb="FFFF0000"/>
        <rFont val="Calibri"/>
        <family val="2"/>
      </rPr>
      <t xml:space="preserve"> </t>
    </r>
    <r>
      <rPr>
        <b/>
        <sz val="11"/>
        <color rgb="FFFF0000"/>
        <rFont val="Calibri"/>
        <family val="2"/>
      </rPr>
      <t>Sales comparision according to gender</t>
    </r>
  </si>
  <si>
    <t>Count of Interval</t>
  </si>
  <si>
    <t>4. Sales comparision according to age group</t>
  </si>
  <si>
    <t>Cust ID</t>
  </si>
  <si>
    <t>Mortage</t>
  </si>
  <si>
    <t>Year of sales</t>
  </si>
  <si>
    <t>Categorical variable (Nominal)</t>
  </si>
  <si>
    <t>Categorical Variable (Nominal)</t>
  </si>
  <si>
    <t>Numerical,Discrete(Interval)</t>
  </si>
  <si>
    <t>Task 2</t>
  </si>
  <si>
    <t>Frequency</t>
  </si>
  <si>
    <r>
      <t xml:space="preserve">Task 2: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</si>
  <si>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3: </t>
    </r>
    <r>
      <rPr>
        <sz val="9"/>
        <color theme="1"/>
        <rFont val="Arial"/>
        <family val="2"/>
      </rPr>
      <t>Interpret the results.</t>
    </r>
  </si>
  <si>
    <t>interval</t>
  </si>
  <si>
    <t xml:space="preserve">min sales </t>
  </si>
  <si>
    <t>max sales</t>
  </si>
  <si>
    <t>Bins</t>
  </si>
  <si>
    <t>Bin range</t>
  </si>
  <si>
    <t>This histogram depicts that most of the properties are of</t>
  </si>
  <si>
    <t>from range  ~$210000 t0 ~ 310000</t>
  </si>
  <si>
    <t>The area and price has a strong positive correlation with each other,</t>
  </si>
  <si>
    <t>with the  sq ft of area the prices are also going up</t>
  </si>
  <si>
    <t>Count of Country</t>
  </si>
  <si>
    <t>Frequency distribution table</t>
  </si>
  <si>
    <t>Relative frequency</t>
  </si>
  <si>
    <t>Cumulative frequency</t>
  </si>
  <si>
    <t>Total</t>
  </si>
  <si>
    <t>almost 91% of the customer are from USA, followed by canada 4%. Rest 5 % customers are from the different countries</t>
  </si>
  <si>
    <t>5.  Sales according to country</t>
  </si>
  <si>
    <t>5.1 sales from all states in the countries</t>
  </si>
  <si>
    <t>frequency (%)</t>
  </si>
  <si>
    <t>Country Name</t>
  </si>
  <si>
    <t xml:space="preserve">                                PIVOT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</si>
</sst>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b/>
      <sz val="10"/>
      <color theme="0"/>
      <name val="Arial"/>
      <family val="2"/>
    </font>
    <font>
      <b/>
      <sz val="11"/>
      <color rgb="FFFF0000"/>
      <name val="Calibri"/>
      <family val="2"/>
    </font>
    <font>
      <sz val="11"/>
      <color rgb="FF000000"/>
      <name val="Calibri"/>
    </font>
    <font>
      <sz val="11"/>
      <color rgb="FFFF0000"/>
      <name val="Calibri"/>
      <family val="2"/>
    </font>
    <font>
      <i/>
      <sz val="11"/>
      <color rgb="FF000000"/>
      <name val="Calibri"/>
      <family val="2"/>
    </font>
    <font>
      <b/>
      <sz val="11"/>
      <color rgb="FF000000"/>
      <name val="Calibri"/>
      <family val="2"/>
    </font>
    <font>
      <b/>
      <sz val="9"/>
      <color rgb="FF000000"/>
      <name val="Arial"/>
      <family val="2"/>
    </font>
    <font>
      <b/>
      <sz val="9"/>
      <color rgb="FFFF000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7"/>
        <bgColor indexed="64"/>
      </patternFill>
    </fill>
    <fill>
      <patternFill patternType="solid">
        <fgColor rgb="FFFFC000"/>
        <bgColor indexed="64"/>
      </patternFill>
    </fill>
  </fills>
  <borders count="11">
    <border>
      <left/>
      <right/>
      <top/>
      <bottom/>
      <diagonal/>
    </border>
    <border>
      <left/>
      <right/>
      <top/>
      <bottom style="medium">
        <color rgb="FF002060"/>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43" fontId="10"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7"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9" fillId="0" borderId="0" xfId="0" applyFont="1" applyAlignment="1"/>
    <xf numFmtId="0" fontId="11" fillId="0" borderId="0" xfId="0" applyFont="1" applyAlignment="1"/>
    <xf numFmtId="0" fontId="0" fillId="7" borderId="2" xfId="0" applyFont="1" applyFill="1" applyBorder="1" applyAlignment="1"/>
    <xf numFmtId="43" fontId="0" fillId="0" borderId="0" xfId="2" applyFont="1" applyAlignment="1"/>
    <xf numFmtId="0" fontId="0" fillId="8" borderId="4" xfId="0" applyFont="1" applyFill="1" applyBorder="1" applyAlignment="1"/>
    <xf numFmtId="0" fontId="0" fillId="8" borderId="5" xfId="0" applyFont="1" applyFill="1" applyBorder="1" applyAlignment="1"/>
    <xf numFmtId="0" fontId="0" fillId="8" borderId="3" xfId="0" applyFont="1" applyFill="1" applyBorder="1" applyAlignment="1"/>
    <xf numFmtId="0" fontId="0" fillId="8" borderId="6" xfId="0" applyFont="1" applyFill="1" applyBorder="1" applyAlignment="1"/>
    <xf numFmtId="0" fontId="0" fillId="8" borderId="7" xfId="0" applyFont="1" applyFill="1" applyBorder="1" applyAlignment="1"/>
    <xf numFmtId="0" fontId="0" fillId="0" borderId="8" xfId="0" applyFont="1" applyFill="1" applyBorder="1" applyAlignment="1"/>
    <xf numFmtId="0" fontId="0" fillId="0" borderId="0" xfId="0" applyFill="1" applyBorder="1" applyAlignment="1"/>
    <xf numFmtId="0" fontId="0" fillId="0" borderId="9" xfId="0" applyFill="1" applyBorder="1" applyAlignment="1"/>
    <xf numFmtId="0" fontId="12" fillId="0" borderId="10" xfId="0" applyFont="1" applyFill="1" applyBorder="1" applyAlignment="1">
      <alignment horizontal="center"/>
    </xf>
    <xf numFmtId="44" fontId="2" fillId="4" borderId="0" xfId="0" applyNumberFormat="1" applyFont="1" applyFill="1" applyAlignment="1"/>
    <xf numFmtId="44" fontId="0" fillId="0" borderId="0" xfId="0" applyNumberFormat="1" applyFont="1" applyAlignment="1"/>
    <xf numFmtId="44" fontId="0" fillId="0" borderId="0" xfId="0" applyNumberFormat="1" applyFill="1" applyBorder="1" applyAlignment="1"/>
    <xf numFmtId="9" fontId="2" fillId="4" borderId="0" xfId="0" applyNumberFormat="1" applyFont="1" applyFill="1" applyAlignment="1"/>
    <xf numFmtId="0" fontId="8" fillId="6" borderId="0" xfId="0" applyFont="1" applyFill="1" applyAlignment="1">
      <alignment horizontal="center" vertical="center"/>
    </xf>
    <xf numFmtId="0" fontId="13" fillId="0" borderId="0" xfId="0" applyFont="1" applyAlignment="1"/>
    <xf numFmtId="0" fontId="14" fillId="4" borderId="0" xfId="0" applyFont="1" applyFill="1" applyAlignment="1"/>
    <xf numFmtId="0" fontId="15" fillId="4" borderId="0" xfId="0" applyFont="1" applyFill="1" applyAlignment="1"/>
    <xf numFmtId="0" fontId="2" fillId="4" borderId="0" xfId="0" applyFont="1" applyFill="1" applyAlignment="1">
      <alignment horizontal="left"/>
    </xf>
    <xf numFmtId="9" fontId="2" fillId="4" borderId="0" xfId="0" applyNumberFormat="1" applyFont="1" applyFill="1" applyAlignment="1">
      <alignment horizontal="left"/>
    </xf>
  </cellXfs>
  <cellStyles count="3">
    <cellStyle name="Comma" xfId="2" builtinId="3"/>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C66666"/>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[2.13.Practical-example.Descriptive-statistics-exercise.xlsx]Sheet4!PivotTable7</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Sheet4!$B$6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Sheet4!$A$7:$A$24</c:f>
              <c:multiLvlStrCache>
                <c:ptCount val="10"/>
                <c:lvl>
                  <c:pt idx="0">
                    <c:v>Apartment</c:v>
                  </c:pt>
                  <c:pt idx="1">
                    <c:v>Office</c:v>
                  </c:pt>
                  <c:pt idx="2">
                    <c:v>Apartment</c:v>
                  </c:pt>
                  <c:pt idx="3">
                    <c:v>Office</c:v>
                  </c:pt>
                  <c:pt idx="4">
                    <c:v>Apartment</c:v>
                  </c:pt>
                  <c:pt idx="5">
                    <c:v>Apartment</c:v>
                  </c:pt>
                  <c:pt idx="6">
                    <c:v>Apartment</c:v>
                  </c:pt>
                  <c:pt idx="7">
                    <c:v>Apartment</c:v>
                  </c:pt>
                  <c:pt idx="8">
                    <c:v>Apartment</c:v>
                  </c:pt>
                  <c:pt idx="9">
                    <c:v>Office</c:v>
                  </c:pt>
                </c:lvl>
                <c:lvl>
                  <c:pt idx="0">
                    <c:v>2004</c:v>
                  </c:pt>
                  <c:pt idx="2">
                    <c:v>2005</c:v>
                  </c:pt>
                  <c:pt idx="4">
                    <c:v>2006</c:v>
                  </c:pt>
                  <c:pt idx="5">
                    <c:v>2007</c:v>
                  </c:pt>
                  <c:pt idx="6">
                    <c:v>2008</c:v>
                  </c:pt>
                  <c:pt idx="7">
                    <c:v>2010</c:v>
                  </c:pt>
                  <c:pt idx="8">
                    <c:v>(blank)</c:v>
                  </c:pt>
                </c:lvl>
              </c:multiLvlStrCache>
            </c:multiLvlStrRef>
          </c:cat>
          <c:val>
            <c:numRef>
              <c:f>Sheet4!$B$7:$B$24</c:f>
              <c:numCache>
                <c:formatCode>General</c:formatCode>
                <c:ptCount val="10"/>
                <c:pt idx="0">
                  <c:v>3287174.51</c:v>
                </c:pt>
                <c:pt idx="1">
                  <c:v>1109835.3048</c:v>
                </c:pt>
                <c:pt idx="2">
                  <c:v>6552574.1579999989</c:v>
                </c:pt>
                <c:pt idx="3">
                  <c:v>662658.23359999992</c:v>
                </c:pt>
                <c:pt idx="4">
                  <c:v>10906000.592799999</c:v>
                </c:pt>
                <c:pt idx="5">
                  <c:v>27451798.354399994</c:v>
                </c:pt>
                <c:pt idx="6">
                  <c:v>2212160.0532</c:v>
                </c:pt>
                <c:pt idx="7">
                  <c:v>357538.19519999996</c:v>
                </c:pt>
                <c:pt idx="8">
                  <c:v>22315370.588399995</c:v>
                </c:pt>
                <c:pt idx="9">
                  <c:v>217787.71039999998</c:v>
                </c:pt>
              </c:numCache>
            </c:numRef>
          </c:val>
        </c:ser>
        <c:dLbls>
          <c:showLegendKey val="0"/>
          <c:showVal val="0"/>
          <c:showCatName val="0"/>
          <c:showSerName val="0"/>
          <c:showPercent val="0"/>
          <c:showBubbleSize val="0"/>
        </c:dLbls>
        <c:gapWidth val="100"/>
        <c:overlap val="-24"/>
        <c:axId val="2007722480"/>
        <c:axId val="2007723024"/>
      </c:barChart>
      <c:catAx>
        <c:axId val="200772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23024"/>
        <c:crosses val="autoZero"/>
        <c:auto val="1"/>
        <c:lblAlgn val="ctr"/>
        <c:lblOffset val="100"/>
        <c:noMultiLvlLbl val="0"/>
      </c:catAx>
      <c:valAx>
        <c:axId val="2007723024"/>
        <c:scaling>
          <c:orientation val="minMax"/>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2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[2.13.Practical-example.Descriptive-statistics-exercise.xlsx]Sheet4!PivotTable1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s>
    <c:plotArea>
      <c:layout/>
      <c:barChart>
        <c:barDir val="col"/>
        <c:grouping val="clustered"/>
        <c:varyColors val="0"/>
        <c:ser>
          <c:idx val="0"/>
          <c:order val="0"/>
          <c:tx>
            <c:strRef>
              <c:f>Sheet4!$F$6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Sheet4!$E$7:$E$9</c:f>
              <c:strCache>
                <c:ptCount val="2"/>
                <c:pt idx="0">
                  <c:v>Apartment</c:v>
                </c:pt>
                <c:pt idx="1">
                  <c:v>Office</c:v>
                </c:pt>
              </c:strCache>
            </c:strRef>
          </c:cat>
          <c:val>
            <c:numRef>
              <c:f>Sheet4!$F$7:$F$9</c:f>
              <c:numCache>
                <c:formatCode>General</c:formatCode>
                <c:ptCount val="2"/>
                <c:pt idx="0">
                  <c:v>73082616.451999992</c:v>
                </c:pt>
                <c:pt idx="1">
                  <c:v>1990281.2488000002</c:v>
                </c:pt>
              </c:numCache>
            </c:numRef>
          </c:val>
        </c:ser>
        <c:dLbls>
          <c:dLblPos val="outEnd"/>
          <c:showLegendKey val="0"/>
          <c:showVal val="1"/>
          <c:showCatName val="0"/>
          <c:showSerName val="0"/>
          <c:showPercent val="0"/>
          <c:showBubbleSize val="0"/>
        </c:dLbls>
        <c:gapWidth val="100"/>
        <c:overlap val="-24"/>
        <c:axId val="2007723568"/>
        <c:axId val="2007730096"/>
      </c:barChart>
      <c:catAx>
        <c:axId val="200772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30096"/>
        <c:crosses val="autoZero"/>
        <c:auto val="1"/>
        <c:lblAlgn val="ctr"/>
        <c:lblOffset val="100"/>
        <c:noMultiLvlLbl val="0"/>
      </c:catAx>
      <c:valAx>
        <c:axId val="200773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23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[2.13.Practical-example.Descriptive-statistics-exercise.xlsx]Sheet4!PivotTable5</c:name>
    <c:fmtId val="0"/>
  </c:pivotSource>
  <c:chart>
    <c:autoTitleDeleted val="1"/>
    <c:pivotFmts>
      <c:pivotFmt>
        <c:idx val="0"/>
        <c:spPr>
          <a:solidFill>
            <a:schemeClr val="accent1"/>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08DC0D2-B7D5-4533-BB6A-1D01BA9D3FD5}"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
        <c:spPr>
          <a:solidFill>
            <a:schemeClr val="accent1"/>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2FD5FE3-FBB2-4514-B81F-B3065DD83FB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3"/>
        <c:spPr>
          <a:solidFill>
            <a:schemeClr val="accent1"/>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6FA9097-5EA9-4428-9076-AE415E1F741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42341061533975"/>
          <c:w val="0.88366229221347337"/>
          <c:h val="0.7048399679206766"/>
        </c:manualLayout>
      </c:layout>
      <c:pie3DChart>
        <c:varyColors val="1"/>
        <c:ser>
          <c:idx val="0"/>
          <c:order val="0"/>
          <c:tx>
            <c:strRef>
              <c:f>Sheet4!$B$57</c:f>
              <c:strCache>
                <c:ptCount val="1"/>
                <c:pt idx="0">
                  <c:v>Total</c:v>
                </c:pt>
              </c:strCache>
            </c:strRef>
          </c:tx>
          <c:spPr>
            <a:ln>
              <a:solidFill>
                <a:sysClr val="windowText" lastClr="000000"/>
              </a:solidFill>
            </a:ln>
          </c:spPr>
          <c:explosion val="44"/>
          <c:dPt>
            <c:idx val="0"/>
            <c:bubble3D val="0"/>
            <c:explosion val="0"/>
            <c:spPr>
              <a:solidFill>
                <a:schemeClr val="accent1"/>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Pt>
          <c:dPt>
            <c:idx val="1"/>
            <c:bubble3D val="0"/>
            <c:explosion val="50"/>
            <c:spPr>
              <a:solidFill>
                <a:schemeClr val="accent2"/>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Pt>
          <c:dPt>
            <c:idx val="2"/>
            <c:bubble3D val="0"/>
            <c:explosion val="0"/>
            <c:spPr>
              <a:solidFill>
                <a:schemeClr val="accent3"/>
              </a:solidFill>
              <a:ln>
                <a:solidFill>
                  <a:sysClr val="windowText" lastClr="000000"/>
                </a:solidFill>
              </a:ln>
              <a:effectLst>
                <a:outerShdw blurRad="88900" sx="102000" sy="102000" algn="ctr" rotWithShape="0">
                  <a:prstClr val="black">
                    <a:alpha val="20000"/>
                  </a:prstClr>
                </a:outerShdw>
              </a:effectLst>
              <a:scene3d>
                <a:camera prst="orthographicFront"/>
                <a:lightRig rig="threePt" dir="t"/>
              </a:scene3d>
              <a:sp3d prstMaterial="matte">
                <a:contourClr>
                  <a:sysClr val="windowText" lastClr="000000"/>
                </a:contourClr>
              </a:sp3d>
            </c:spPr>
          </c:dPt>
          <c:dLbls>
            <c:dLbl>
              <c:idx val="0"/>
              <c:layout/>
              <c:tx>
                <c:rich>
                  <a:bodyPr/>
                  <a:lstStyle/>
                  <a:p>
                    <a:fld id="{62FD5FE3-FBB2-4514-B81F-B3065DD83FBA}" type="PERCENTAGE">
                      <a:rPr lang="en-US"/>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508DC0D2-B7D5-4533-BB6A-1D01BA9D3FD5}" type="PERCENTAGE">
                      <a:rPr lang="en-US"/>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A6FA9097-5EA9-4428-9076-AE415E1F7411}" type="PERCENTAGE">
                      <a:rPr lang="en-US"/>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Sheet4!$A$58:$A$61</c:f>
              <c:strCache>
                <c:ptCount val="3"/>
                <c:pt idx="0">
                  <c:v>F</c:v>
                </c:pt>
                <c:pt idx="1">
                  <c:v>M</c:v>
                </c:pt>
                <c:pt idx="2">
                  <c:v>N/A</c:v>
                </c:pt>
              </c:strCache>
            </c:strRef>
          </c:cat>
          <c:val>
            <c:numRef>
              <c:f>Sheet4!$B$58:$B$61</c:f>
              <c:numCache>
                <c:formatCode>General</c:formatCode>
                <c:ptCount val="3"/>
                <c:pt idx="0">
                  <c:v>70</c:v>
                </c:pt>
                <c:pt idx="1">
                  <c:v>108</c:v>
                </c:pt>
                <c:pt idx="2">
                  <c:v>17</c:v>
                </c:pt>
              </c:numCache>
            </c:numRef>
          </c:val>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[2.13.Practical-example.Descriptive-statistics-exercise.xlsx]Sheet4!PivotTable8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Sheet4!$F$31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Sheet4!$E$32:$E$39</c:f>
              <c:strCache>
                <c:ptCount val="7"/>
                <c:pt idx="0">
                  <c:v>18-25</c:v>
                </c:pt>
                <c:pt idx="1">
                  <c:v>26-35</c:v>
                </c:pt>
                <c:pt idx="2">
                  <c:v>36-45</c:v>
                </c:pt>
                <c:pt idx="3">
                  <c:v>46-55</c:v>
                </c:pt>
                <c:pt idx="4">
                  <c:v>56-65</c:v>
                </c:pt>
                <c:pt idx="5">
                  <c:v>65+</c:v>
                </c:pt>
                <c:pt idx="6">
                  <c:v>N/A</c:v>
                </c:pt>
              </c:strCache>
            </c:strRef>
          </c:cat>
          <c:val>
            <c:numRef>
              <c:f>Sheet4!$F$32:$F$39</c:f>
              <c:numCache>
                <c:formatCode>General</c:formatCode>
                <c:ptCount val="7"/>
                <c:pt idx="0">
                  <c:v>5</c:v>
                </c:pt>
                <c:pt idx="1">
                  <c:v>36</c:v>
                </c:pt>
                <c:pt idx="2">
                  <c:v>52</c:v>
                </c:pt>
                <c:pt idx="3">
                  <c:v>41</c:v>
                </c:pt>
                <c:pt idx="4">
                  <c:v>26</c:v>
                </c:pt>
                <c:pt idx="5">
                  <c:v>18</c:v>
                </c:pt>
                <c:pt idx="6">
                  <c:v>17</c:v>
                </c:pt>
              </c:numCache>
            </c:numRef>
          </c:val>
          <c:shape val="cylinder"/>
        </c:ser>
        <c:dLbls>
          <c:showLegendKey val="0"/>
          <c:showVal val="0"/>
          <c:showCatName val="0"/>
          <c:showSerName val="0"/>
          <c:showPercent val="0"/>
          <c:showBubbleSize val="0"/>
        </c:dLbls>
        <c:gapWidth val="65"/>
        <c:shape val="box"/>
        <c:axId val="2007724112"/>
        <c:axId val="2007724656"/>
        <c:axId val="0"/>
      </c:bar3DChart>
      <c:catAx>
        <c:axId val="20077241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7724656"/>
        <c:crosses val="autoZero"/>
        <c:auto val="1"/>
        <c:lblAlgn val="ctr"/>
        <c:lblOffset val="100"/>
        <c:noMultiLvlLbl val="0"/>
      </c:catAx>
      <c:valAx>
        <c:axId val="20077246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in"/>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077241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[2.13.Practical-example.Descriptive-statistics-exercise.xlsx]Sheet4!PivotTable6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Sheet4!$F$56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Sheet4!$E$57:$E$65</c:f>
              <c:strCache>
                <c:ptCount val="8"/>
                <c:pt idx="0">
                  <c:v>Belgium</c:v>
                </c:pt>
                <c:pt idx="1">
                  <c:v>Canada</c:v>
                </c:pt>
                <c:pt idx="2">
                  <c:v>Denmark</c:v>
                </c:pt>
                <c:pt idx="3">
                  <c:v>Germany</c:v>
                </c:pt>
                <c:pt idx="4">
                  <c:v>Mexico</c:v>
                </c:pt>
                <c:pt idx="5">
                  <c:v>Russia</c:v>
                </c:pt>
                <c:pt idx="6">
                  <c:v>UK</c:v>
                </c:pt>
                <c:pt idx="7">
                  <c:v>USA</c:v>
                </c:pt>
              </c:strCache>
            </c:strRef>
          </c:cat>
          <c:val>
            <c:numRef>
              <c:f>Sheet4!$F$57:$F$65</c:f>
              <c:numCache>
                <c:formatCode>General</c:formatCode>
                <c:ptCount val="8"/>
                <c:pt idx="0">
                  <c:v>2</c:v>
                </c:pt>
                <c:pt idx="1">
                  <c:v>7</c:v>
                </c:pt>
                <c:pt idx="2">
                  <c:v>1</c:v>
                </c:pt>
                <c:pt idx="3">
                  <c:v>1</c:v>
                </c:pt>
                <c:pt idx="4">
                  <c:v>1</c:v>
                </c:pt>
                <c:pt idx="5">
                  <c:v>4</c:v>
                </c:pt>
                <c:pt idx="6">
                  <c:v>2</c:v>
                </c:pt>
                <c:pt idx="7">
                  <c:v>177</c:v>
                </c:pt>
              </c:numCache>
            </c:numRef>
          </c:val>
        </c:ser>
        <c:dLbls>
          <c:showLegendKey val="0"/>
          <c:showVal val="1"/>
          <c:showCatName val="0"/>
          <c:showSerName val="0"/>
          <c:showPercent val="0"/>
          <c:showBubbleSize val="0"/>
        </c:dLbls>
        <c:gapWidth val="150"/>
        <c:shape val="box"/>
        <c:axId val="2007730640"/>
        <c:axId val="2007719760"/>
        <c:axId val="0"/>
      </c:bar3DChart>
      <c:catAx>
        <c:axId val="2007730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19760"/>
        <c:crosses val="autoZero"/>
        <c:auto val="1"/>
        <c:lblAlgn val="ctr"/>
        <c:lblOffset val="100"/>
        <c:noMultiLvlLbl val="0"/>
      </c:catAx>
      <c:valAx>
        <c:axId val="200771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3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[2.13.Practical-example.Descriptive-statistics-exercise.xlsx]Sheet4!PivotTable9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USa</a:t>
            </a:r>
            <a:r>
              <a:rPr lang="en-US" baseline="0"/>
              <a:t> state VS Buyers</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4">
                  <a:alpha val="0"/>
                </a:schemeClr>
              </a:gs>
              <a:gs pos="50000">
                <a:schemeClr val="accent4"/>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Sheet4!$F$72</c:f>
              <c:strCache>
                <c:ptCount val="1"/>
                <c:pt idx="0">
                  <c:v>Total</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Sheet4!$E$73:$E$83</c:f>
              <c:multiLvlStrCache>
                <c:ptCount val="9"/>
                <c:lvl>
                  <c:pt idx="0">
                    <c:v>Arizona</c:v>
                  </c:pt>
                  <c:pt idx="1">
                    <c:v>California</c:v>
                  </c:pt>
                  <c:pt idx="2">
                    <c:v>Colorado</c:v>
                  </c:pt>
                  <c:pt idx="3">
                    <c:v>Kansas</c:v>
                  </c:pt>
                  <c:pt idx="4">
                    <c:v>Nevada</c:v>
                  </c:pt>
                  <c:pt idx="5">
                    <c:v>Oregon</c:v>
                  </c:pt>
                  <c:pt idx="6">
                    <c:v>Utah</c:v>
                  </c:pt>
                  <c:pt idx="7">
                    <c:v>Virginia</c:v>
                  </c:pt>
                  <c:pt idx="8">
                    <c:v>Wyoming</c:v>
                  </c:pt>
                </c:lvl>
                <c:lvl>
                  <c:pt idx="0">
                    <c:v>USA</c:v>
                  </c:pt>
                </c:lvl>
              </c:multiLvlStrCache>
            </c:multiLvlStrRef>
          </c:cat>
          <c:val>
            <c:numRef>
              <c:f>Sheet4!$F$73:$F$83</c:f>
              <c:numCache>
                <c:formatCode>General</c:formatCode>
                <c:ptCount val="9"/>
                <c:pt idx="0">
                  <c:v>9</c:v>
                </c:pt>
                <c:pt idx="1">
                  <c:v>117</c:v>
                </c:pt>
                <c:pt idx="2">
                  <c:v>11</c:v>
                </c:pt>
                <c:pt idx="3">
                  <c:v>1</c:v>
                </c:pt>
                <c:pt idx="4">
                  <c:v>17</c:v>
                </c:pt>
                <c:pt idx="5">
                  <c:v>11</c:v>
                </c:pt>
                <c:pt idx="6">
                  <c:v>6</c:v>
                </c:pt>
                <c:pt idx="7">
                  <c:v>4</c:v>
                </c:pt>
                <c:pt idx="8">
                  <c:v>1</c:v>
                </c:pt>
              </c:numCache>
            </c:numRef>
          </c:val>
        </c:ser>
        <c:dLbls>
          <c:showLegendKey val="0"/>
          <c:showVal val="1"/>
          <c:showCatName val="0"/>
          <c:showSerName val="0"/>
          <c:showPercent val="0"/>
          <c:showBubbleSize val="0"/>
        </c:dLbls>
        <c:gapWidth val="150"/>
        <c:gapDepth val="0"/>
        <c:shape val="box"/>
        <c:axId val="653760832"/>
        <c:axId val="653764096"/>
        <c:axId val="574995824"/>
      </c:bar3DChart>
      <c:catAx>
        <c:axId val="65376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64096"/>
        <c:crosses val="autoZero"/>
        <c:auto val="1"/>
        <c:lblAlgn val="ctr"/>
        <c:lblOffset val="100"/>
        <c:noMultiLvlLbl val="0"/>
      </c:catAx>
      <c:valAx>
        <c:axId val="65376409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60832"/>
        <c:crosses val="autoZero"/>
        <c:crossBetween val="between"/>
      </c:valAx>
      <c:serAx>
        <c:axId val="574995824"/>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6409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Available property price range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4.2119530140699628E-2"/>
          <c:y val="0.18450566756078568"/>
          <c:w val="0.93211934573752053"/>
          <c:h val="0.63007320238816289"/>
        </c:manualLayout>
      </c:layout>
      <c:barChart>
        <c:barDir val="col"/>
        <c:grouping val="clustered"/>
        <c:varyColors val="0"/>
        <c:ser>
          <c:idx val="0"/>
          <c:order val="0"/>
          <c:tx>
            <c:v>Frequency</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'Tasks 2,3,4'!$G$10:$G$16</c:f>
              <c:numCache>
                <c:formatCode>_("$"* #,##0.00_);_("$"* \(#,##0.00\);_("$"* "-"??_);_(@_)</c:formatCode>
                <c:ptCount val="7"/>
                <c:pt idx="0">
                  <c:v>117564.0716</c:v>
                </c:pt>
                <c:pt idx="1">
                  <c:v>217564.0716</c:v>
                </c:pt>
                <c:pt idx="2">
                  <c:v>317564.07160000002</c:v>
                </c:pt>
                <c:pt idx="3">
                  <c:v>417564.07160000002</c:v>
                </c:pt>
                <c:pt idx="4">
                  <c:v>517564.07160000002</c:v>
                </c:pt>
                <c:pt idx="5">
                  <c:v>617564.07160000002</c:v>
                </c:pt>
              </c:numCache>
            </c:numRef>
          </c:cat>
          <c:val>
            <c:numRef>
              <c:f>'Tasks 2,3,4'!$H$10:$H$16</c:f>
              <c:numCache>
                <c:formatCode>General</c:formatCode>
                <c:ptCount val="7"/>
                <c:pt idx="0">
                  <c:v>1</c:v>
                </c:pt>
                <c:pt idx="1">
                  <c:v>66</c:v>
                </c:pt>
                <c:pt idx="2">
                  <c:v>129</c:v>
                </c:pt>
                <c:pt idx="3">
                  <c:v>46</c:v>
                </c:pt>
                <c:pt idx="4">
                  <c:v>20</c:v>
                </c:pt>
                <c:pt idx="5">
                  <c:v>5</c:v>
                </c:pt>
              </c:numCache>
            </c:numRef>
          </c:val>
        </c:ser>
        <c:dLbls>
          <c:dLblPos val="inEnd"/>
          <c:showLegendKey val="0"/>
          <c:showVal val="1"/>
          <c:showCatName val="0"/>
          <c:showSerName val="0"/>
          <c:showPercent val="0"/>
          <c:showBubbleSize val="0"/>
        </c:dLbls>
        <c:gapWidth val="0"/>
        <c:axId val="2007733904"/>
        <c:axId val="2007725744"/>
      </c:barChart>
      <c:catAx>
        <c:axId val="2007733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7725744"/>
        <c:crosses val="autoZero"/>
        <c:auto val="1"/>
        <c:lblAlgn val="ctr"/>
        <c:lblOffset val="100"/>
        <c:noMultiLvlLbl val="0"/>
      </c:catAx>
      <c:valAx>
        <c:axId val="2007725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077339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v>scatter plot</c:v>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sales_data!$I$6:$I$272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sales_data!$H$6:$H$272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ser>
        <c:dLbls>
          <c:showLegendKey val="0"/>
          <c:showVal val="0"/>
          <c:showCatName val="0"/>
          <c:showSerName val="0"/>
          <c:showPercent val="0"/>
          <c:showBubbleSize val="0"/>
        </c:dLbls>
        <c:axId val="2007719216"/>
        <c:axId val="2007731184"/>
      </c:scatterChart>
      <c:valAx>
        <c:axId val="2007719216"/>
        <c:scaling>
          <c:orientation val="minMax"/>
          <c:min val="50000"/>
        </c:scaling>
        <c:delete val="0"/>
        <c:axPos val="b"/>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7731184"/>
        <c:crosses val="autoZero"/>
        <c:crossBetween val="midCat"/>
      </c:valAx>
      <c:valAx>
        <c:axId val="200773118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7719216"/>
        <c:crosses val="autoZero"/>
        <c:crossBetween val="midCat"/>
      </c:valAx>
      <c:spPr>
        <a:noFill/>
        <a:ln>
          <a:noFill/>
        </a:ln>
        <a:effectLst/>
      </c:spPr>
    </c:plotArea>
    <c:plotVisOnly val="1"/>
    <c:dispBlanksAs val="gap"/>
    <c:showDLblsOverMax val="0"/>
  </c:chart>
  <c:spPr>
    <a:pattFill prst="divot">
      <a:fgClr>
        <a:srgbClr val="00B0F0"/>
      </a:fgClr>
      <a:bgClr>
        <a:schemeClr val="bg1"/>
      </a:bgClr>
    </a:patt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819630358705163"/>
          <c:h val="0.61498432487605714"/>
        </c:manualLayout>
      </c:layout>
      <c:barChart>
        <c:barDir val="col"/>
        <c:grouping val="clustered"/>
        <c:varyColors val="0"/>
        <c:ser>
          <c:idx val="0"/>
          <c:order val="0"/>
          <c:spPr>
            <a:solidFill>
              <a:schemeClr val="accent1"/>
            </a:solidFill>
            <a:ln>
              <a:noFill/>
            </a:ln>
            <a:effectLst/>
          </c:spPr>
          <c:invertIfNegative val="0"/>
          <c:cat>
            <c:strRef>
              <c:f>'Tasks 6,7'!$C$11:$C$18</c:f>
              <c:strCache>
                <c:ptCount val="8"/>
                <c:pt idx="0">
                  <c:v>USA</c:v>
                </c:pt>
                <c:pt idx="1">
                  <c:v>Canada</c:v>
                </c:pt>
                <c:pt idx="2">
                  <c:v>Russia</c:v>
                </c:pt>
                <c:pt idx="3">
                  <c:v>Belgium</c:v>
                </c:pt>
                <c:pt idx="4">
                  <c:v>UK</c:v>
                </c:pt>
                <c:pt idx="5">
                  <c:v>Denmark</c:v>
                </c:pt>
                <c:pt idx="6">
                  <c:v>Germany</c:v>
                </c:pt>
                <c:pt idx="7">
                  <c:v>Mexico</c:v>
                </c:pt>
              </c:strCache>
            </c:strRef>
          </c:cat>
          <c:val>
            <c:numRef>
              <c:f>'Tasks 6,7'!$D$11:$D$18</c:f>
              <c:numCache>
                <c:formatCode>General</c:formatCode>
                <c:ptCount val="8"/>
                <c:pt idx="0">
                  <c:v>177</c:v>
                </c:pt>
                <c:pt idx="1">
                  <c:v>7</c:v>
                </c:pt>
                <c:pt idx="2">
                  <c:v>4</c:v>
                </c:pt>
                <c:pt idx="3">
                  <c:v>2</c:v>
                </c:pt>
                <c:pt idx="4">
                  <c:v>2</c:v>
                </c:pt>
                <c:pt idx="5">
                  <c:v>1</c:v>
                </c:pt>
                <c:pt idx="6">
                  <c:v>1</c:v>
                </c:pt>
                <c:pt idx="7">
                  <c:v>1</c:v>
                </c:pt>
              </c:numCache>
            </c:numRef>
          </c:val>
        </c:ser>
        <c:dLbls>
          <c:showLegendKey val="0"/>
          <c:showVal val="0"/>
          <c:showCatName val="0"/>
          <c:showSerName val="0"/>
          <c:showPercent val="0"/>
          <c:showBubbleSize val="0"/>
        </c:dLbls>
        <c:gapWidth val="219"/>
        <c:overlap val="-27"/>
        <c:axId val="2007726288"/>
        <c:axId val="2007726832"/>
      </c:barChart>
      <c:lineChart>
        <c:grouping val="standard"/>
        <c:varyColors val="0"/>
        <c:ser>
          <c:idx val="1"/>
          <c:order val="1"/>
          <c:spPr>
            <a:ln w="28575" cap="rnd">
              <a:solidFill>
                <a:schemeClr val="accent2"/>
              </a:solidFill>
              <a:round/>
            </a:ln>
            <a:effectLst>
              <a:glow rad="228600">
                <a:schemeClr val="accent4">
                  <a:satMod val="175000"/>
                  <a:alpha val="40000"/>
                </a:schemeClr>
              </a:glow>
            </a:effectLst>
          </c:spPr>
          <c:marker>
            <c:symbol val="square"/>
            <c:size val="8"/>
            <c:spPr>
              <a:solidFill>
                <a:schemeClr val="accent2"/>
              </a:solidFill>
              <a:ln w="9525"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
                <a:tailEnd type="triangle"/>
              </a:ln>
              <a:effectLst>
                <a:glow rad="228600">
                  <a:schemeClr val="accent4">
                    <a:satMod val="175000"/>
                    <a:alpha val="40000"/>
                  </a:schemeClr>
                </a:glow>
              </a:effectLst>
              <a:scene3d>
                <a:camera prst="orthographicFront"/>
                <a:lightRig rig="threePt" dir="t"/>
              </a:scene3d>
              <a:sp3d>
                <a:bevelT h="1143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 6,7'!$C$11:$C$18</c:f>
              <c:strCache>
                <c:ptCount val="8"/>
                <c:pt idx="0">
                  <c:v>USA</c:v>
                </c:pt>
                <c:pt idx="1">
                  <c:v>Canada</c:v>
                </c:pt>
                <c:pt idx="2">
                  <c:v>Russia</c:v>
                </c:pt>
                <c:pt idx="3">
                  <c:v>Belgium</c:v>
                </c:pt>
                <c:pt idx="4">
                  <c:v>UK</c:v>
                </c:pt>
                <c:pt idx="5">
                  <c:v>Denmark</c:v>
                </c:pt>
                <c:pt idx="6">
                  <c:v>Germany</c:v>
                </c:pt>
                <c:pt idx="7">
                  <c:v>Mexico</c:v>
                </c:pt>
              </c:strCache>
            </c:strRef>
          </c:cat>
          <c:val>
            <c:numRef>
              <c:f>'Tasks 6,7'!$F$11:$F$18</c:f>
              <c:numCache>
                <c:formatCode>0%</c:formatCode>
                <c:ptCount val="8"/>
                <c:pt idx="0">
                  <c:v>0.91</c:v>
                </c:pt>
                <c:pt idx="1">
                  <c:v>0.94</c:v>
                </c:pt>
                <c:pt idx="2">
                  <c:v>0.96</c:v>
                </c:pt>
                <c:pt idx="3">
                  <c:v>0.97</c:v>
                </c:pt>
                <c:pt idx="4">
                  <c:v>0.98</c:v>
                </c:pt>
                <c:pt idx="5">
                  <c:v>0.99</c:v>
                </c:pt>
                <c:pt idx="6">
                  <c:v>0.99</c:v>
                </c:pt>
                <c:pt idx="7">
                  <c:v>1</c:v>
                </c:pt>
              </c:numCache>
            </c:numRef>
          </c:val>
          <c:smooth val="0"/>
        </c:ser>
        <c:dLbls>
          <c:showLegendKey val="0"/>
          <c:showVal val="0"/>
          <c:showCatName val="0"/>
          <c:showSerName val="0"/>
          <c:showPercent val="0"/>
          <c:showBubbleSize val="0"/>
        </c:dLbls>
        <c:marker val="1"/>
        <c:smooth val="0"/>
        <c:axId val="2007732272"/>
        <c:axId val="2007729008"/>
      </c:lineChart>
      <c:catAx>
        <c:axId val="200772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26832"/>
        <c:crosses val="autoZero"/>
        <c:auto val="1"/>
        <c:lblAlgn val="ctr"/>
        <c:lblOffset val="100"/>
        <c:noMultiLvlLbl val="0"/>
      </c:catAx>
      <c:valAx>
        <c:axId val="200772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26288"/>
        <c:crosses val="autoZero"/>
        <c:crossBetween val="between"/>
      </c:valAx>
      <c:valAx>
        <c:axId val="200772900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32272"/>
        <c:crosses val="max"/>
        <c:crossBetween val="between"/>
      </c:valAx>
      <c:catAx>
        <c:axId val="2007732272"/>
        <c:scaling>
          <c:orientation val="minMax"/>
        </c:scaling>
        <c:delete val="1"/>
        <c:axPos val="b"/>
        <c:numFmt formatCode="General" sourceLinked="1"/>
        <c:majorTickMark val="out"/>
        <c:minorTickMark val="none"/>
        <c:tickLblPos val="nextTo"/>
        <c:crossAx val="200772900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44450</xdr:rowOff>
    </xdr:from>
    <xdr:to>
      <xdr:col>2</xdr:col>
      <xdr:colOff>2584450</xdr:colOff>
      <xdr:row>42</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92075</xdr:colOff>
      <xdr:row>9</xdr:row>
      <xdr:rowOff>165100</xdr:rowOff>
    </xdr:from>
    <xdr:to>
      <xdr:col>7</xdr:col>
      <xdr:colOff>1104900</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31750</xdr:rowOff>
    </xdr:from>
    <xdr:to>
      <xdr:col>2</xdr:col>
      <xdr:colOff>2673350</xdr:colOff>
      <xdr:row>76</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xdr:colOff>
      <xdr:row>39</xdr:row>
      <xdr:rowOff>38100</xdr:rowOff>
    </xdr:from>
    <xdr:to>
      <xdr:col>7</xdr:col>
      <xdr:colOff>819150</xdr:colOff>
      <xdr:row>50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38099</xdr:colOff>
      <xdr:row>52</xdr:row>
      <xdr:rowOff>171450</xdr:rowOff>
    </xdr:from>
    <xdr:to>
      <xdr:col>11</xdr:col>
      <xdr:colOff>238124</xdr:colOff>
      <xdr:row>66</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139701</xdr:colOff>
      <xdr:row>85</xdr:row>
      <xdr:rowOff>69850</xdr:rowOff>
    </xdr:from>
    <xdr:to>
      <xdr:col>7</xdr:col>
      <xdr:colOff>1085851</xdr:colOff>
      <xdr:row>103</xdr:row>
      <xdr:rowOff>12700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158750</xdr:colOff>
      <xdr:row>7</xdr:row>
      <xdr:rowOff>44450</xdr:rowOff>
    </xdr:from>
    <xdr:to>
      <xdr:col>16</xdr:col>
      <xdr:colOff>0</xdr:colOff>
      <xdr:row>20</xdr:row>
      <xdr:rowOff>6350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330200</xdr:colOff>
      <xdr:row>4</xdr:row>
      <xdr:rowOff>88900</xdr:rowOff>
    </xdr:from>
    <xdr:to>
      <xdr:col>11</xdr:col>
      <xdr:colOff>222250</xdr:colOff>
      <xdr:row>22</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133349</xdr:colOff>
      <xdr:row>4</xdr:row>
      <xdr:rowOff>139700</xdr:rowOff>
    </xdr:from>
    <xdr:to>
      <xdr:col>14</xdr:col>
      <xdr:colOff>565150</xdr:colOff>
      <xdr:row>21</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415.876281249999" createdVersion="5" refreshedVersion="5" minRefreshableVersion="3" recordCount="267">
  <cacheSource type="worksheet">
    <worksheetSource ref="B5:J272" sheet="sales_data"/>
  </cacheSource>
  <cacheFields count="9">
    <cacheField name="ID" numFmtId="1">
      <sharedItems containsSemiMixedTypes="0" containsString="0" containsNumber="1" containsInteger="1" minValue="1002" maxValue="5052"/>
    </cacheField>
    <cacheField name="Building" numFmtId="0">
      <sharedItems containsSemiMixedTypes="0" containsString="0" containsNumber="1" containsInteger="1" minValue="1" maxValue="5"/>
    </cacheField>
    <cacheField name="Year of sale" numFmtId="0">
      <sharedItems containsString="0" containsBlank="1" containsNumber="1" containsInteger="1" minValue="2004" maxValue="2010" count="7">
        <n v="2005"/>
        <n v="2007"/>
        <n v="2004"/>
        <n v="2008"/>
        <n v="2006"/>
        <n v="2010"/>
        <m/>
      </sharedItems>
    </cacheField>
    <cacheField name="Month of sale" numFmtId="0">
      <sharedItems containsString="0" containsBlank="1" containsNumber="1" containsInteger="1" minValue="1" maxValue="12"/>
    </cacheField>
    <cacheField name="Type of property" numFmtId="0">
      <sharedItems count="2">
        <s v="Apartment"/>
        <s v="Office"/>
      </sharedItems>
    </cacheField>
    <cacheField name="Property #" numFmtId="0">
      <sharedItems containsMixedTypes="1" containsNumber="1" containsInteger="1" minValue="1" maxValue="59" count="102">
        <n v="30"/>
        <n v="29"/>
        <n v="2"/>
        <n v="31"/>
        <n v="49"/>
        <n v="11"/>
        <n v="26"/>
        <n v="23"/>
        <n v="36"/>
        <n v="46"/>
        <n v="35"/>
        <n v="56"/>
        <n v="47"/>
        <n v="51"/>
        <n v="7"/>
        <n v="20"/>
        <n v="15"/>
        <n v="4"/>
        <n v="6"/>
        <n v="13"/>
        <n v="54"/>
        <n v="33"/>
        <n v="25"/>
        <n v="27"/>
        <n v="43"/>
        <n v="34"/>
        <n v="16"/>
        <n v="18"/>
        <n v="50"/>
        <n v="44"/>
        <n v="39"/>
        <n v="53"/>
        <n v="41"/>
        <n v="5"/>
        <n v="32"/>
        <n v="12"/>
        <n v="40"/>
        <n v="3"/>
        <n v="9"/>
        <n v="24"/>
        <n v="17"/>
        <n v="14"/>
        <n v="10"/>
        <n v="22"/>
        <n v="38"/>
        <n v="45"/>
        <n v="42"/>
        <n v="48"/>
        <n v="55"/>
        <n v="1"/>
        <n v="59"/>
        <n v="28"/>
        <n v="37"/>
        <n v="57"/>
        <n v="19"/>
        <n v="21"/>
        <n v="8"/>
        <n v="52"/>
        <s v="52"/>
        <s v="19"/>
        <s v="42"/>
        <s v="47"/>
        <s v="45"/>
        <s v="53"/>
        <s v="24"/>
        <s v="29"/>
        <s v="31"/>
        <s v="38"/>
        <s v="49"/>
        <s v="50"/>
        <s v="51"/>
        <s v="56"/>
        <s v="58"/>
        <s v="09"/>
        <s v="13"/>
        <s v="14"/>
        <s v="15"/>
        <s v="20"/>
        <s v="21"/>
        <s v="23"/>
        <s v="26"/>
        <s v="27"/>
        <s v="32"/>
        <s v="33"/>
        <s v="34"/>
        <s v="36"/>
        <s v="39"/>
        <s v="44"/>
        <s v="46"/>
        <s v="48"/>
        <s v="08"/>
        <s v="10"/>
        <s v="11"/>
        <s v="12"/>
        <s v="16"/>
        <s v="17"/>
        <s v="18"/>
        <s v="25"/>
        <s v="30"/>
        <s v="37"/>
        <s v="41"/>
        <s v="43"/>
      </sharedItems>
    </cacheField>
    <cacheField name="Area (ft.)" numFmtId="2">
      <sharedItems containsSemiMixedTypes="0" containsString="0" containsNumber="1" minValue="410.70920000000001" maxValue="1942.5028"/>
    </cacheField>
    <cacheField name="Price" numFmtId="44">
      <sharedItems containsSemiMixedTypes="0" containsString="0" containsNumber="1" minValue="117564.0716" maxValue="538271.73560000001"/>
    </cacheField>
    <cacheField name="Status" numFmtId="44">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415.911456018519" createdVersion="5" refreshedVersion="5" minRefreshableVersion="3" recordCount="196">
  <cacheSource type="worksheet">
    <worksheetSource ref="L5:AA201" sheet="sales_data"/>
  </cacheSource>
  <cacheFields count="16">
    <cacheField name="Customer ID" numFmtId="0">
      <sharedItems containsBlank="1"/>
    </cacheField>
    <cacheField name="Entity" numFmtId="0">
      <sharedItems containsBlank="1" count="3">
        <s v="Individual"/>
        <m/>
        <s v="Firm"/>
      </sharedItems>
    </cacheField>
    <cacheField name="Name" numFmtId="0">
      <sharedItems containsBlank="1" count="160">
        <s v="Madalyn"/>
        <s v="Lara"/>
        <s v="Donavan"/>
        <s v="Darien"/>
        <s v="Alessandra"/>
        <s v="Kaitlin"/>
        <s v="Terry"/>
        <s v="Kole"/>
        <s v="Emmy"/>
        <s v="Arabella"/>
        <s v="Christian"/>
        <s v="Michelle"/>
        <s v="Enrique"/>
        <s v="Amanda"/>
        <s v="Kamden"/>
        <s v="Skylar"/>
        <s v="Michael"/>
        <s v="Antonio"/>
        <s v="Conner"/>
        <s v="Joaquin"/>
        <s v="Kyla"/>
        <s v="Victor"/>
        <s v="Tyler"/>
        <s v="Maia"/>
        <s v="Rodrigo"/>
        <s v="Gianni"/>
        <s v="Janelle"/>
        <s v="Julio"/>
        <s v="Melanie"/>
        <s v="Gordon"/>
        <s v="Jaelyn"/>
        <s v="Adriana"/>
        <s v="Mara"/>
        <s v="Kael"/>
        <s v="Belinda"/>
        <s v="Mohammad"/>
        <s v="Warren"/>
        <s v="Kassidy"/>
        <s v="Lauryn"/>
        <s v="Brock"/>
        <s v="Memphis"/>
        <s v="Grant"/>
        <s v="Jace"/>
        <s v="Emmett"/>
        <s v="Isis"/>
        <s v="Mason"/>
        <s v="Zain"/>
        <s v="Dayton"/>
        <s v="Annabel"/>
        <s v="Kayden"/>
        <s v="Davion"/>
        <s v="Kevin"/>
        <s v="Kareem"/>
        <s v="Grace"/>
        <s v="Lydia"/>
        <s v="Aleksandra"/>
        <s v="Sincere"/>
        <s v="Luke"/>
        <s v="Myla"/>
        <s v="Morgan"/>
        <s v="Camille"/>
        <s v="Alejandra"/>
        <s v="Valentina"/>
        <s v="Helen"/>
        <s v="Nicolas"/>
        <s v="Case"/>
        <s v="Iris"/>
        <s v="Araceli"/>
        <s v="Trystan"/>
        <s v="Erik"/>
        <s v="Emely"/>
        <s v="Jordyn"/>
        <s v="Diego"/>
        <s v="Harley"/>
        <s v="Emilie"/>
        <s v="Jaylen"/>
        <s v="Frank"/>
        <s v="Jakobe"/>
        <s v="Laci"/>
        <s v="Scarlet"/>
        <s v="Alonso"/>
        <s v="Hazel"/>
        <s v="Brisa"/>
        <s v="Johanna"/>
        <s v="Curtis"/>
        <s v="Kamila"/>
        <s v="Joseph"/>
        <s v="Oswaldo"/>
        <s v="Ezra"/>
        <s v="Melany"/>
        <s v="Jacqueline"/>
        <s v="Violet"/>
        <s v="Anya"/>
        <s v="Kale"/>
        <s v="Russell"/>
        <s v="Laurel"/>
        <s v="Aniyah"/>
        <s v="Derick"/>
        <s v="Cole"/>
        <s v="Ava"/>
        <s v="Nyla"/>
        <s v="Tristian"/>
        <s v="Piotr"/>
        <s v="Yurem"/>
        <s v="Luis"/>
        <s v="Anahi"/>
        <s v="Ramiro"/>
        <s v="Erika"/>
        <s v="Dangelo"/>
        <s v="Miguel"/>
        <s v="Alanna"/>
        <s v="Simon"/>
        <s v="Ivan"/>
        <s v="Madeline"/>
        <s v="Arthur"/>
        <s v="Bennett"/>
        <s v="Van"/>
        <s v="Rachel"/>
        <s v="Augustus"/>
        <s v="Avah"/>
        <s v="Nora"/>
        <s v="Irvin"/>
        <s v="Aiyana"/>
        <s v="Parker"/>
        <s v="Jack"/>
        <s v="Cedric"/>
        <s v="Elena"/>
        <s v="Aniya"/>
        <s v="Kayley"/>
        <s v="Zaiden"/>
        <s v="Sonia"/>
        <s v="Trey"/>
        <s v="Xavier"/>
        <s v="Franklin"/>
        <s v="Logan"/>
        <s v="Sidney"/>
        <s v="Matilda"/>
        <s v="Yesenia"/>
        <s v="Colin"/>
        <s v="Jair"/>
        <s v="Jaylynn"/>
        <s v="Rodolfo"/>
        <s v="Olivia"/>
        <s v="Crystal"/>
        <s v="Ruben"/>
        <s v="Issac"/>
        <s v="Jesus"/>
        <s v="Jamal"/>
        <s v="Kaylin"/>
        <s v="Myah"/>
        <s v="Henry"/>
        <s v="Diana"/>
        <m/>
        <s v="Kamd"/>
        <s v="Bridger CAL"/>
        <s v="Abdiel"/>
        <s v="Kenyon"/>
        <s v="Kylax"/>
        <s v="Esther"/>
        <s v="Marleez"/>
      </sharedItems>
    </cacheField>
    <cacheField name="Surname" numFmtId="0">
      <sharedItems containsBlank="1" count="157">
        <s v="Mercer"/>
        <s v="Carrillo"/>
        <s v="Flowers"/>
        <s v="Dorsey"/>
        <s v="Perry"/>
        <s v="Owen"/>
        <s v="Forbes"/>
        <s v="Shannon"/>
        <s v="Singh"/>
        <s v="Ferrell"/>
        <s v="Costa"/>
        <s v="Cameron"/>
        <s v="Cardenas"/>
        <s v="Simon"/>
        <s v="Stewart"/>
        <s v="Buchanan"/>
        <s v="Juarez"/>
        <s v="Porter"/>
        <s v="Huff"/>
        <s v="Mullins"/>
        <s v="Walker"/>
        <s v="Jensen"/>
        <s v="Carr"/>
        <s v="Chandler"/>
        <s v="Ramirez"/>
        <s v="Fritz"/>
        <s v="Espinoza"/>
        <s v="Leonard"/>
        <s v="Holland"/>
        <s v="Brown"/>
        <s v="Berger"/>
        <s v="Shaffer"/>
        <s v="Franco"/>
        <s v="Hurley"/>
        <s v="Hogan"/>
        <s v="Irwin"/>
        <s v="Pugh"/>
        <s v="Vega"/>
        <s v="Patrick"/>
        <s v="Fischer"/>
        <s v="Mcconnell"/>
        <s v="Weber"/>
        <s v="Riggs"/>
        <s v="Estes"/>
        <s v="Rios"/>
        <s v="Gilbert"/>
        <s v="Horne"/>
        <s v="Hatfield"/>
        <s v="Robles"/>
        <s v="Olsen"/>
        <s v="Stout"/>
        <s v="Mata"/>
        <s v="Liu"/>
        <s v="Stein"/>
        <s v="Tate"/>
        <s v="Karenina"/>
        <s v="Hansen"/>
        <s v="Lynn"/>
        <s v="Ewing"/>
        <s v="Glass"/>
        <s v="Sharp"/>
        <s v="Greer"/>
        <s v="Simpson"/>
        <s v="Williamson"/>
        <s v="Navarro"/>
        <s v="Sanchez"/>
        <s v="Robinson"/>
        <s v="Larsen"/>
        <s v="Nelson"/>
        <s v="Oconnor"/>
        <s v="Mora"/>
        <s v="Watts"/>
        <s v="Park"/>
        <s v="Mendez"/>
        <s v="Lucero"/>
        <s v="Morrison"/>
        <s v="Turner"/>
        <s v="Meyer"/>
        <s v="Bailey"/>
        <s v="Guerra"/>
        <s v="Hendricks"/>
        <s v="Terrell"/>
        <s v="Ayers"/>
        <s v="Mckee"/>
        <s v="Fisher"/>
        <s v="Howard"/>
        <s v="Collier"/>
        <s v="Reeves"/>
        <s v="Palmer"/>
        <s v="Lozano"/>
        <s v="Glover"/>
        <s v="Grant"/>
        <s v="Nixon"/>
        <s v="Stephenson"/>
        <s v="Gay"/>
        <s v="Gross"/>
        <s v="Benitez"/>
        <s v="Ali"/>
        <s v="Li"/>
        <s v="Taylor"/>
        <s v="Phelps"/>
        <s v="Blake"/>
        <s v="Fuller"/>
        <s v="Aleksandrov"/>
        <s v="Wright"/>
        <s v="Crane"/>
        <s v="Curry"/>
        <s v="Oneill"/>
        <s v="Steward"/>
        <s v="Shea"/>
        <s v="Walter"/>
        <s v="Hess"/>
        <s v="Bennett"/>
        <s v="Bright"/>
        <s v="Michael"/>
        <s v="Bray"/>
        <s v="Chen"/>
        <s v="Charles"/>
        <s v="Cross"/>
        <s v="Hinton"/>
        <s v="Huang"/>
        <s v="Lynch"/>
        <s v="Ellis"/>
        <s v="Christensen"/>
        <s v="Poole"/>
        <s v="Anderson"/>
        <s v="Goodwin"/>
        <s v="Petrova"/>
        <s v="Miller"/>
        <s v="Nielsen"/>
        <s v="Merritt"/>
        <s v="Choi"/>
        <s v="Strong"/>
        <s v="Faulkner"/>
        <s v="Mack"/>
        <s v="Simmons"/>
        <s v="Cline"/>
        <s v="Madden"/>
        <s v="Marquez"/>
        <s v="Campos"/>
        <s v="Gallagher"/>
        <s v="Johns"/>
        <s v="Hickman"/>
        <s v="Hanson"/>
        <s v="Gibson"/>
        <s v="Oconnell"/>
        <s v="Wyatt"/>
        <s v="Melton"/>
        <s v="Edwards"/>
        <s v="Obrien"/>
        <s v="Mueller"/>
        <s v="Villarreal"/>
        <s v="Roman"/>
        <s v="Kennedy"/>
        <s v="Hunt"/>
        <m/>
        <s v="Co"/>
      </sharedItems>
    </cacheField>
    <cacheField name="Age at time of purchase" numFmtId="0">
      <sharedItems containsMixedTypes="1" containsNumber="1" containsInteger="1" minValue="19" maxValue="76" count="48">
        <n v="19"/>
        <n v="22"/>
        <n v="25"/>
        <n v="26"/>
        <n v="27"/>
        <n v="28"/>
        <n v="29"/>
        <n v="30"/>
        <n v="31"/>
        <n v="32"/>
        <n v="33"/>
        <n v="34"/>
        <n v="35"/>
        <n v="36"/>
        <n v="37"/>
        <n v="38"/>
        <n v="39"/>
        <n v="40"/>
        <n v="41"/>
        <n v="42"/>
        <n v="43"/>
        <n v="49"/>
        <n v="48"/>
        <n v="44"/>
        <n v="45"/>
        <n v="47"/>
        <n v="50"/>
        <n v="51"/>
        <n v="52"/>
        <n v="53"/>
        <n v="54"/>
        <n v="55"/>
        <n v="56"/>
        <n v="57"/>
        <n v="59"/>
        <n v="60"/>
        <n v="61"/>
        <n v="64"/>
        <n v="65"/>
        <n v="66"/>
        <n v="67"/>
        <n v="68"/>
        <n v="69"/>
        <n v="71"/>
        <n v="73"/>
        <n v="76"/>
        <s v=" "/>
        <s v="N/A"/>
      </sharedItems>
    </cacheField>
    <cacheField name="Interval" numFmtId="0">
      <sharedItems containsBlank="1" count="8">
        <s v="18-25"/>
        <s v="26-35"/>
        <s v="36-45"/>
        <s v="46-55"/>
        <s v="56-65"/>
        <s v="65+"/>
        <m/>
        <s v="N/A"/>
      </sharedItems>
    </cacheField>
    <cacheField name="Y" numFmtId="0">
      <sharedItems containsBlank="1" containsMixedTypes="1" containsNumber="1" containsInteger="1" minValue="1931" maxValue="1986" count="52">
        <n v="1986"/>
        <n v="1983"/>
        <n v="1985"/>
        <n v="1979"/>
        <n v="1981"/>
        <n v="1982"/>
        <n v="1976"/>
        <n v="1980"/>
        <n v="1978"/>
        <n v="1977"/>
        <n v="1975"/>
        <n v="1973"/>
        <n v="1974"/>
        <n v="1972"/>
        <n v="1970"/>
        <n v="1971"/>
        <n v="1969"/>
        <n v="1968"/>
        <n v="1967"/>
        <n v="1965"/>
        <n v="1966"/>
        <n v="1962"/>
        <n v="1964"/>
        <n v="1957"/>
        <n v="1963"/>
        <n v="1956"/>
        <n v="1959"/>
        <n v="1960"/>
        <n v="1958"/>
        <n v="1955"/>
        <n v="1954"/>
        <n v="1952"/>
        <n v="1953"/>
        <n v="1949"/>
        <n v="1950"/>
        <n v="1948"/>
        <n v="1951"/>
        <n v="1947"/>
        <n v="1943"/>
        <n v="1946"/>
        <n v="1941"/>
        <n v="1942"/>
        <n v="1940"/>
        <n v="1937"/>
        <n v="1939"/>
        <n v="1938"/>
        <n v="1936"/>
        <n v="1932"/>
        <n v="1933"/>
        <n v="1931"/>
        <m/>
        <s v="N/A"/>
      </sharedItems>
    </cacheField>
    <cacheField name="M" numFmtId="0">
      <sharedItems containsString="0" containsBlank="1" containsNumber="1" minValue="1" maxValue="15" count="15">
        <n v="6"/>
        <n v="2"/>
        <n v="12"/>
        <n v="5"/>
        <n v="8"/>
        <n v="9"/>
        <n v="1"/>
        <n v="3"/>
        <n v="10"/>
        <n v="7.0000000000000009"/>
        <n v="7"/>
        <n v="4"/>
        <n v="11"/>
        <n v="15"/>
        <m/>
      </sharedItems>
    </cacheField>
    <cacheField name="D" numFmtId="0">
      <sharedItems containsString="0" containsBlank="1" containsNumber="1" minValue="1" maxValue="31" count="36">
        <n v="21"/>
        <n v="23.999999999999996"/>
        <n v="27"/>
        <n v="15"/>
        <n v="26"/>
        <n v="3"/>
        <n v="17"/>
        <n v="14"/>
        <n v="4"/>
        <n v="10"/>
        <n v="2.9999999999999996"/>
        <n v="25"/>
        <n v="8"/>
        <n v="22"/>
        <n v="5"/>
        <n v="1"/>
        <n v="11.999999999999998"/>
        <n v="18"/>
        <n v="11"/>
        <n v="7"/>
        <n v="2"/>
        <n v="30"/>
        <n v="28.999999999999996"/>
        <n v="20"/>
        <n v="31"/>
        <n v="13"/>
        <n v="19"/>
        <n v="12"/>
        <n v="16"/>
        <n v="5.9999999999999991"/>
        <n v="24"/>
        <n v="23"/>
        <n v="28"/>
        <n v="6"/>
        <n v="9"/>
        <m/>
      </sharedItems>
    </cacheField>
    <cacheField name="Gender" numFmtId="0">
      <sharedItems containsBlank="1" count="4">
        <s v="F"/>
        <s v="M"/>
        <m/>
        <s v="N/A"/>
      </sharedItems>
    </cacheField>
    <cacheField name="Country" numFmtId="0">
      <sharedItems containsBlank="1" count="9">
        <s v="USA"/>
        <s v="UK"/>
        <s v="Belgium"/>
        <s v="Russia"/>
        <s v="Denmark"/>
        <s v="Germany"/>
        <s v="Mexico"/>
        <s v="Canada"/>
        <m/>
      </sharedItems>
    </cacheField>
    <cacheField name="State" numFmtId="0">
      <sharedItems containsBlank="1" count="10">
        <s v="California"/>
        <s v="Virginia"/>
        <s v="Arizona"/>
        <s v="Oregon"/>
        <s v="Nevada"/>
        <s v="Colorado"/>
        <s v="Utah"/>
        <m/>
        <s v="Kansas"/>
        <s v="Wyoming"/>
      </sharedItems>
    </cacheField>
    <cacheField name="Purpose" numFmtId="0">
      <sharedItems containsBlank="1"/>
    </cacheField>
    <cacheField name="Deal satisfaction" numFmtId="0">
      <sharedItems containsString="0" containsBlank="1" containsNumber="1" containsInteger="1" minValue="1" maxValue="5" count="6">
        <n v="5"/>
        <n v="1"/>
        <n v="3"/>
        <n v="4"/>
        <n v="2"/>
        <m/>
      </sharedItems>
    </cacheField>
    <cacheField name="Mortgage" numFmtId="0">
      <sharedItems containsBlank="1"/>
    </cacheField>
    <cacheField name="Source" numFmtId="0">
      <sharedItems containsBlank="1" count="4">
        <s v="Website"/>
        <s v="Client"/>
        <s v="Agenc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n v="1030"/>
    <n v="1"/>
    <x v="0"/>
    <n v="11"/>
    <x v="0"/>
    <x v="0"/>
    <n v="743.0856"/>
    <n v="246172.67600000001"/>
    <s v="Sold"/>
  </r>
  <r>
    <n v="1029"/>
    <n v="1"/>
    <x v="0"/>
    <n v="10"/>
    <x v="0"/>
    <x v="1"/>
    <n v="756.21280000000002"/>
    <n v="246331.90400000001"/>
    <s v="Sold"/>
  </r>
  <r>
    <n v="2002"/>
    <n v="2"/>
    <x v="1"/>
    <n v="7"/>
    <x v="0"/>
    <x v="2"/>
    <n v="587.2808"/>
    <n v="209280.91039999999"/>
    <s v="Sold"/>
  </r>
  <r>
    <n v="2031"/>
    <n v="2"/>
    <x v="1"/>
    <n v="12"/>
    <x v="0"/>
    <x v="3"/>
    <n v="1604.7463999999998"/>
    <n v="452667.00639999995"/>
    <s v="Sold"/>
  </r>
  <r>
    <n v="1049"/>
    <n v="1"/>
    <x v="2"/>
    <n v="11"/>
    <x v="0"/>
    <x v="4"/>
    <n v="1375.4507999999998"/>
    <n v="467083.31319999998"/>
    <s v="Sold"/>
  </r>
  <r>
    <n v="3011"/>
    <n v="3"/>
    <x v="1"/>
    <n v="9"/>
    <x v="0"/>
    <x v="5"/>
    <n v="675.18999999999994"/>
    <n v="203491.84999999998"/>
    <s v="Sold"/>
  </r>
  <r>
    <n v="3026"/>
    <n v="3"/>
    <x v="1"/>
    <n v="9"/>
    <x v="0"/>
    <x v="6"/>
    <n v="670.88599999999997"/>
    <n v="212520.826"/>
    <s v="Sold"/>
  </r>
  <r>
    <n v="3023"/>
    <n v="3"/>
    <x v="3"/>
    <n v="1"/>
    <x v="0"/>
    <x v="7"/>
    <n v="720.81239999999991"/>
    <n v="198591.84879999998"/>
    <s v="Sold"/>
  </r>
  <r>
    <n v="1031"/>
    <n v="1"/>
    <x v="4"/>
    <n v="6"/>
    <x v="0"/>
    <x v="3"/>
    <n v="782.25200000000007"/>
    <n v="265467.68000000005"/>
    <s v="Sold"/>
  </r>
  <r>
    <n v="4023"/>
    <n v="4"/>
    <x v="4"/>
    <n v="3"/>
    <x v="0"/>
    <x v="7"/>
    <n v="794.51840000000004"/>
    <n v="235633.2592"/>
    <s v="Sold"/>
  </r>
  <r>
    <n v="1036"/>
    <n v="1"/>
    <x v="2"/>
    <n v="10"/>
    <x v="0"/>
    <x v="8"/>
    <n v="1160.3584000000001"/>
    <n v="317473.86080000002"/>
    <s v="Sold"/>
  </r>
  <r>
    <n v="1046"/>
    <n v="1"/>
    <x v="4"/>
    <n v="8"/>
    <x v="0"/>
    <x v="9"/>
    <n v="1942.5028"/>
    <n v="503790.23080000002"/>
    <s v="Sold"/>
  </r>
  <r>
    <n v="4035"/>
    <n v="4"/>
    <x v="1"/>
    <n v="10"/>
    <x v="0"/>
    <x v="10"/>
    <n v="794.51840000000004"/>
    <n v="217786.37600000002"/>
    <s v="Sold"/>
  </r>
  <r>
    <n v="2036"/>
    <n v="2"/>
    <x v="4"/>
    <n v="11"/>
    <x v="0"/>
    <x v="8"/>
    <n v="1109.2483999999999"/>
    <n v="460001.25599999994"/>
    <s v="Sold"/>
  </r>
  <r>
    <n v="2056"/>
    <n v="2"/>
    <x v="1"/>
    <n v="4"/>
    <x v="0"/>
    <x v="11"/>
    <n v="1400.9519999999998"/>
    <n v="460001.25599999994"/>
    <s v="Sold"/>
  </r>
  <r>
    <n v="1047"/>
    <n v="1"/>
    <x v="1"/>
    <n v="12"/>
    <x v="0"/>
    <x v="12"/>
    <n v="1479.7152000000001"/>
    <n v="448134.26880000002"/>
    <s v="Sold"/>
  </r>
  <r>
    <n v="5051"/>
    <n v="5"/>
    <x v="4"/>
    <n v="3"/>
    <x v="0"/>
    <x v="13"/>
    <n v="790.53719999999998"/>
    <n v="249591.99479999999"/>
    <s v="Sold"/>
  </r>
  <r>
    <n v="2007"/>
    <n v="2"/>
    <x v="4"/>
    <n v="8"/>
    <x v="0"/>
    <x v="14"/>
    <n v="723.93280000000004"/>
    <n v="196142.19200000001"/>
    <s v="Sold"/>
  </r>
  <r>
    <n v="3020"/>
    <n v="3"/>
    <x v="1"/>
    <n v="4"/>
    <x v="0"/>
    <x v="15"/>
    <n v="781.0684"/>
    <n v="258572.47760000001"/>
    <s v="Sold"/>
  </r>
  <r>
    <n v="3029"/>
    <n v="3"/>
    <x v="1"/>
    <n v="4"/>
    <x v="0"/>
    <x v="1"/>
    <n v="1127.7556"/>
    <n v="310831.21159999998"/>
    <s v="Sold"/>
  </r>
  <r>
    <n v="3015"/>
    <n v="3"/>
    <x v="4"/>
    <n v="10"/>
    <x v="0"/>
    <x v="16"/>
    <n v="720.70479999999998"/>
    <n v="207281.5912"/>
    <s v="Sold"/>
  </r>
  <r>
    <n v="2004"/>
    <n v="2"/>
    <x v="4"/>
    <n v="12"/>
    <x v="0"/>
    <x v="17"/>
    <n v="649.68880000000001"/>
    <n v="168834.04240000001"/>
    <s v="Sold"/>
  </r>
  <r>
    <n v="2006"/>
    <n v="2"/>
    <x v="4"/>
    <n v="12"/>
    <x v="0"/>
    <x v="18"/>
    <n v="1307.4476"/>
    <n v="396973.83240000001"/>
    <s v="Sold"/>
  </r>
  <r>
    <n v="5013"/>
    <n v="5"/>
    <x v="1"/>
    <n v="9"/>
    <x v="0"/>
    <x v="19"/>
    <n v="618.37720000000002"/>
    <n v="188743.1072"/>
    <s v="Sold"/>
  </r>
  <r>
    <n v="1026"/>
    <n v="1"/>
    <x v="0"/>
    <n v="3"/>
    <x v="0"/>
    <x v="6"/>
    <n v="625.80160000000001"/>
    <n v="179674.07519999999"/>
    <s v="Sold"/>
  </r>
  <r>
    <n v="2054"/>
    <n v="2"/>
    <x v="4"/>
    <n v="6"/>
    <x v="0"/>
    <x v="20"/>
    <n v="1203.2908"/>
    <n v="306363.64360000001"/>
    <s v="Sold"/>
  </r>
  <r>
    <n v="3033"/>
    <n v="3"/>
    <x v="1"/>
    <n v="9"/>
    <x v="0"/>
    <x v="21"/>
    <n v="670.88599999999997"/>
    <n v="200300.63399999999"/>
    <s v="Sold"/>
  </r>
  <r>
    <n v="1025"/>
    <n v="1"/>
    <x v="0"/>
    <n v="3"/>
    <x v="0"/>
    <x v="22"/>
    <n v="1434.0927999999999"/>
    <n v="382041.12799999997"/>
    <s v="Sold"/>
  </r>
  <r>
    <n v="3027"/>
    <n v="3"/>
    <x v="4"/>
    <n v="8"/>
    <x v="0"/>
    <x v="23"/>
    <n v="781.0684"/>
    <n v="245572.7936"/>
    <s v="Sold"/>
  </r>
  <r>
    <n v="3031"/>
    <n v="3"/>
    <x v="1"/>
    <n v="3"/>
    <x v="0"/>
    <x v="3"/>
    <n v="1596.3536000000001"/>
    <n v="407214.28960000002"/>
    <s v="Sold"/>
  </r>
  <r>
    <n v="2043"/>
    <n v="2"/>
    <x v="1"/>
    <n v="4"/>
    <x v="0"/>
    <x v="24"/>
    <n v="1110.3244"/>
    <n v="355073.4032"/>
    <s v="Sold"/>
  </r>
  <r>
    <n v="3034"/>
    <n v="3"/>
    <x v="1"/>
    <n v="4"/>
    <x v="0"/>
    <x v="25"/>
    <n v="781.0684"/>
    <n v="256821.6404"/>
    <s v="Sold"/>
  </r>
  <r>
    <n v="3016"/>
    <n v="3"/>
    <x v="1"/>
    <n v="4"/>
    <x v="0"/>
    <x v="26"/>
    <n v="697.89359999999999"/>
    <n v="226342.80319999999"/>
    <s v="Sold"/>
  </r>
  <r>
    <n v="1018"/>
    <n v="1"/>
    <x v="2"/>
    <n v="10"/>
    <x v="0"/>
    <x v="27"/>
    <n v="625.80160000000001"/>
    <n v="191389.8688"/>
    <s v="Sold"/>
  </r>
  <r>
    <n v="2050"/>
    <n v="2"/>
    <x v="4"/>
    <n v="9"/>
    <x v="0"/>
    <x v="28"/>
    <n v="957.53239999999994"/>
    <n v="297008.96519999998"/>
    <s v="Sold"/>
  </r>
  <r>
    <n v="2044"/>
    <n v="2"/>
    <x v="1"/>
    <n v="1"/>
    <x v="0"/>
    <x v="29"/>
    <n v="722.96439999999996"/>
    <n v="250773.1452"/>
    <s v="Sold"/>
  </r>
  <r>
    <n v="3039"/>
    <n v="3"/>
    <x v="1"/>
    <n v="5"/>
    <x v="0"/>
    <x v="30"/>
    <n v="923.20799999999997"/>
    <n v="312211.14399999997"/>
    <s v="Sold"/>
  </r>
  <r>
    <n v="3053"/>
    <n v="3"/>
    <x v="1"/>
    <n v="12"/>
    <x v="0"/>
    <x v="31"/>
    <n v="670.24040000000002"/>
    <n v="190119.50400000002"/>
    <s v="Sold"/>
  </r>
  <r>
    <n v="2041"/>
    <n v="2"/>
    <x v="4"/>
    <n v="7"/>
    <x v="0"/>
    <x v="32"/>
    <n v="785.48"/>
    <n v="225050.52000000002"/>
    <s v="Sold"/>
  </r>
  <r>
    <n v="5035"/>
    <n v="5"/>
    <x v="3"/>
    <n v="5"/>
    <x v="0"/>
    <x v="10"/>
    <n v="798.28440000000001"/>
    <n v="261742.742"/>
    <s v="Sold"/>
  </r>
  <r>
    <n v="4005"/>
    <n v="4"/>
    <x v="1"/>
    <n v="11"/>
    <x v="0"/>
    <x v="33"/>
    <n v="1121.9451999999999"/>
    <n v="344530.88879999996"/>
    <s v="Sold"/>
  </r>
  <r>
    <n v="1032"/>
    <n v="1"/>
    <x v="0"/>
    <n v="1"/>
    <x v="0"/>
    <x v="34"/>
    <n v="782.25200000000007"/>
    <n v="215410.27600000001"/>
    <s v="Sold"/>
  </r>
  <r>
    <n v="3046"/>
    <n v="3"/>
    <x v="1"/>
    <n v="8"/>
    <x v="0"/>
    <x v="9"/>
    <n v="923.20799999999997"/>
    <n v="252185.992"/>
    <s v="Sold"/>
  </r>
  <r>
    <n v="1041"/>
    <n v="1"/>
    <x v="0"/>
    <n v="3"/>
    <x v="0"/>
    <x v="32"/>
    <n v="1434.0927999999999"/>
    <n v="480545.80959999998"/>
    <s v="Sold"/>
  </r>
  <r>
    <n v="1012"/>
    <n v="1"/>
    <x v="0"/>
    <n v="3"/>
    <x v="0"/>
    <x v="35"/>
    <n v="1160.3584000000001"/>
    <n v="300385.6176"/>
    <s v="Sold"/>
  </r>
  <r>
    <n v="5033"/>
    <n v="5"/>
    <x v="3"/>
    <n v="5"/>
    <x v="0"/>
    <x v="21"/>
    <n v="798.28440000000001"/>
    <n v="240539.34760000001"/>
    <s v="Sold"/>
  </r>
  <r>
    <n v="4006"/>
    <n v="4"/>
    <x v="4"/>
    <n v="7"/>
    <x v="0"/>
    <x v="18"/>
    <n v="733.18639999999994"/>
    <n v="222138.71599999999"/>
    <s v="Sold"/>
  </r>
  <r>
    <n v="5040"/>
    <n v="5"/>
    <x v="1"/>
    <n v="12"/>
    <x v="0"/>
    <x v="36"/>
    <n v="798.28440000000001"/>
    <n v="228410.054"/>
    <s v="Sold"/>
  </r>
  <r>
    <n v="4013"/>
    <n v="4"/>
    <x v="1"/>
    <n v="1"/>
    <x v="0"/>
    <x v="19"/>
    <n v="733.18639999999994"/>
    <n v="197053.51439999999"/>
    <s v="Sold"/>
  </r>
  <r>
    <n v="1003"/>
    <n v="1"/>
    <x v="0"/>
    <n v="6"/>
    <x v="1"/>
    <x v="37"/>
    <n v="717.04639999999995"/>
    <n v="193660.62079999998"/>
    <s v="Sold"/>
  </r>
  <r>
    <n v="2009"/>
    <n v="2"/>
    <x v="1"/>
    <n v="3"/>
    <x v="0"/>
    <x v="38"/>
    <n v="747.49720000000002"/>
    <n v="237060.1488"/>
    <s v="Sold"/>
  </r>
  <r>
    <n v="4024"/>
    <n v="4"/>
    <x v="1"/>
    <n v="11"/>
    <x v="0"/>
    <x v="39"/>
    <n v="1121.9451999999999"/>
    <n v="372001.69679999998"/>
    <s v="Sold"/>
  </r>
  <r>
    <n v="4012"/>
    <n v="4"/>
    <x v="1"/>
    <n v="11"/>
    <x v="0"/>
    <x v="35"/>
    <n v="1121.9451999999999"/>
    <n v="290031.25879999995"/>
    <s v="Sold"/>
  </r>
  <r>
    <n v="1035"/>
    <n v="1"/>
    <x v="2"/>
    <n v="10"/>
    <x v="0"/>
    <x v="10"/>
    <n v="827.87439999999992"/>
    <n v="238811.06399999998"/>
    <s v="Sold"/>
  </r>
  <r>
    <n v="2017"/>
    <n v="2"/>
    <x v="1"/>
    <n v="3"/>
    <x v="0"/>
    <x v="40"/>
    <n v="747.49720000000002"/>
    <n v="199054.1992"/>
    <s v="Sold"/>
  </r>
  <r>
    <n v="4051"/>
    <n v="4"/>
    <x v="1"/>
    <n v="3"/>
    <x v="0"/>
    <x v="13"/>
    <n v="1608.8352"/>
    <n v="496266.40639999998"/>
    <s v="Sold"/>
  </r>
  <r>
    <n v="3014"/>
    <n v="3"/>
    <x v="1"/>
    <n v="7"/>
    <x v="0"/>
    <x v="41"/>
    <n v="1132.0595999999998"/>
    <n v="346906.89319999993"/>
    <s v="Sold"/>
  </r>
  <r>
    <n v="2051"/>
    <n v="2"/>
    <x v="1"/>
    <n v="9"/>
    <x v="0"/>
    <x v="13"/>
    <n v="1383.8436000000002"/>
    <n v="376964.61560000002"/>
    <s v="Sold"/>
  </r>
  <r>
    <n v="2025"/>
    <n v="2"/>
    <x v="1"/>
    <n v="2"/>
    <x v="0"/>
    <x v="22"/>
    <n v="927.83479999999997"/>
    <n v="315733.15360000002"/>
    <s v="Sold"/>
  </r>
  <r>
    <n v="3047"/>
    <n v="3"/>
    <x v="1"/>
    <n v="3"/>
    <x v="0"/>
    <x v="12"/>
    <n v="669.1644"/>
    <n v="188273.7304"/>
    <s v="Sold"/>
  </r>
  <r>
    <n v="2046"/>
    <n v="2"/>
    <x v="1"/>
    <n v="3"/>
    <x v="0"/>
    <x v="9"/>
    <n v="928.1576"/>
    <n v="253831.02480000001"/>
    <s v="Sold"/>
  </r>
  <r>
    <n v="5016"/>
    <n v="5"/>
    <x v="1"/>
    <n v="6"/>
    <x v="0"/>
    <x v="26"/>
    <n v="798.49959999999987"/>
    <n v="278575.86879999994"/>
    <s v="Sold"/>
  </r>
  <r>
    <n v="4041"/>
    <n v="4"/>
    <x v="1"/>
    <n v="10"/>
    <x v="0"/>
    <x v="32"/>
    <n v="1305.6184000000001"/>
    <n v="402081.79600000003"/>
    <s v="Sold"/>
  </r>
  <r>
    <n v="4018"/>
    <n v="4"/>
    <x v="1"/>
    <n v="11"/>
    <x v="0"/>
    <x v="27"/>
    <n v="1121.9451999999999"/>
    <n v="310832.58759999997"/>
    <s v="Sold"/>
  </r>
  <r>
    <n v="2005"/>
    <n v="2"/>
    <x v="4"/>
    <n v="9"/>
    <x v="0"/>
    <x v="33"/>
    <n v="785.48"/>
    <n v="257183.48"/>
    <s v="Sold"/>
  </r>
  <r>
    <n v="2010"/>
    <n v="2"/>
    <x v="4"/>
    <n v="11"/>
    <x v="0"/>
    <x v="42"/>
    <n v="927.08159999999998"/>
    <n v="326885.33600000001"/>
    <s v="Sold"/>
  </r>
  <r>
    <n v="2022"/>
    <n v="2"/>
    <x v="1"/>
    <n v="1"/>
    <x v="0"/>
    <x v="43"/>
    <n v="1109.2483999999999"/>
    <n v="344568.74280000001"/>
    <s v="Sold"/>
  </r>
  <r>
    <n v="2047"/>
    <n v="2"/>
    <x v="1"/>
    <n v="2"/>
    <x v="0"/>
    <x v="12"/>
    <n v="649.79639999999995"/>
    <n v="214631.68039999998"/>
    <s v="Sold"/>
  </r>
  <r>
    <n v="2012"/>
    <n v="2"/>
    <x v="1"/>
    <n v="4"/>
    <x v="0"/>
    <x v="35"/>
    <n v="785.48"/>
    <n v="237207.67999999999"/>
    <s v="Sold"/>
  </r>
  <r>
    <n v="3038"/>
    <n v="3"/>
    <x v="1"/>
    <n v="5"/>
    <x v="0"/>
    <x v="44"/>
    <n v="1596.3536000000001"/>
    <n v="464549.19040000002"/>
    <s v="Sold"/>
  </r>
  <r>
    <n v="4030"/>
    <n v="4"/>
    <x v="1"/>
    <n v="11"/>
    <x v="0"/>
    <x v="0"/>
    <n v="1121.9451999999999"/>
    <n v="310577.03959999996"/>
    <s v="Sold"/>
  </r>
  <r>
    <n v="3017"/>
    <n v="3"/>
    <x v="1"/>
    <n v="12"/>
    <x v="0"/>
    <x v="40"/>
    <n v="743.40840000000003"/>
    <n v="205098.2108"/>
    <s v="Sold"/>
  </r>
  <r>
    <n v="1045"/>
    <n v="1"/>
    <x v="2"/>
    <n v="10"/>
    <x v="0"/>
    <x v="45"/>
    <n v="756.21280000000002"/>
    <n v="248525.11680000002"/>
    <s v="Sold"/>
  </r>
  <r>
    <n v="2040"/>
    <n v="2"/>
    <x v="4"/>
    <n v="10"/>
    <x v="0"/>
    <x v="36"/>
    <n v="649.79639999999995"/>
    <n v="224463.86599999998"/>
    <s v="Sold"/>
  </r>
  <r>
    <n v="2042"/>
    <n v="2"/>
    <x v="4"/>
    <n v="11"/>
    <x v="0"/>
    <x v="46"/>
    <n v="785.48"/>
    <n v="220606.28"/>
    <s v="Sold"/>
  </r>
  <r>
    <n v="2048"/>
    <n v="2"/>
    <x v="1"/>
    <n v="3"/>
    <x v="0"/>
    <x v="47"/>
    <n v="785.48"/>
    <n v="220865"/>
    <s v="Sold"/>
  </r>
  <r>
    <n v="3049"/>
    <n v="3"/>
    <x v="1"/>
    <n v="4"/>
    <x v="0"/>
    <x v="4"/>
    <n v="1283.4528"/>
    <n v="338181.18080000003"/>
    <s v="Sold"/>
  </r>
  <r>
    <n v="1017"/>
    <n v="1"/>
    <x v="0"/>
    <n v="2"/>
    <x v="0"/>
    <x v="40"/>
    <n v="1434.0927999999999"/>
    <n v="432679.91199999995"/>
    <s v="Sold"/>
  </r>
  <r>
    <n v="1039"/>
    <n v="1"/>
    <x v="4"/>
    <n v="6"/>
    <x v="0"/>
    <x v="30"/>
    <n v="782.25200000000007"/>
    <n v="196220.04800000001"/>
    <s v="Sold"/>
  </r>
  <r>
    <n v="2049"/>
    <n v="2"/>
    <x v="4"/>
    <n v="11"/>
    <x v="0"/>
    <x v="4"/>
    <n v="1288.6176"/>
    <n v="323915.8112"/>
    <s v="Sold"/>
  </r>
  <r>
    <n v="3054"/>
    <n v="3"/>
    <x v="1"/>
    <n v="5"/>
    <x v="0"/>
    <x v="20"/>
    <n v="781.0684"/>
    <n v="200719.01519999999"/>
    <s v="Sold"/>
  </r>
  <r>
    <n v="3055"/>
    <n v="3"/>
    <x v="1"/>
    <n v="5"/>
    <x v="0"/>
    <x v="48"/>
    <n v="1222.336"/>
    <n v="380809.52"/>
    <s v="Sold"/>
  </r>
  <r>
    <n v="3042"/>
    <n v="3"/>
    <x v="1"/>
    <n v="7"/>
    <x v="0"/>
    <x v="46"/>
    <n v="781.0684"/>
    <n v="213942.5624"/>
    <s v="Sold"/>
  </r>
  <r>
    <n v="1038"/>
    <n v="1"/>
    <x v="2"/>
    <n v="8"/>
    <x v="0"/>
    <x v="44"/>
    <n v="743.0856"/>
    <n v="207581.42720000001"/>
    <s v="Sold"/>
  </r>
  <r>
    <n v="2020"/>
    <n v="2"/>
    <x v="4"/>
    <n v="10"/>
    <x v="0"/>
    <x v="15"/>
    <n v="785.48"/>
    <n v="241671.52000000002"/>
    <s v="Sold"/>
  </r>
  <r>
    <n v="2014"/>
    <n v="2"/>
    <x v="1"/>
    <n v="2"/>
    <x v="0"/>
    <x v="41"/>
    <n v="1109.2483999999999"/>
    <n v="336695.2524"/>
    <s v="Sold"/>
  </r>
  <r>
    <n v="3001"/>
    <n v="3"/>
    <x v="1"/>
    <n v="8"/>
    <x v="0"/>
    <x v="49"/>
    <n v="579.74879999999996"/>
    <n v="171262.6544"/>
    <s v="Sold"/>
  </r>
  <r>
    <n v="3043"/>
    <n v="3"/>
    <x v="1"/>
    <n v="11"/>
    <x v="0"/>
    <x v="24"/>
    <n v="1128.4012"/>
    <n v="299159.1384"/>
    <s v="Sold"/>
  </r>
  <r>
    <n v="2016"/>
    <n v="2"/>
    <x v="1"/>
    <n v="3"/>
    <x v="0"/>
    <x v="26"/>
    <n v="701.65959999999995"/>
    <n v="212265.66799999998"/>
    <s v="Sold"/>
  </r>
  <r>
    <n v="4049"/>
    <n v="4"/>
    <x v="3"/>
    <n v="1"/>
    <x v="0"/>
    <x v="4"/>
    <n v="1336.93"/>
    <n v="388515.14"/>
    <s v="Sold"/>
  </r>
  <r>
    <n v="4022"/>
    <n v="4"/>
    <x v="1"/>
    <n v="8"/>
    <x v="0"/>
    <x v="43"/>
    <n v="794.51840000000004"/>
    <n v="263790.81440000003"/>
    <s v="Sold"/>
  </r>
  <r>
    <n v="3059"/>
    <n v="3"/>
    <x v="1"/>
    <n v="6"/>
    <x v="0"/>
    <x v="50"/>
    <n v="1171.5488"/>
    <n v="367976.45760000002"/>
    <s v="Sold"/>
  </r>
  <r>
    <n v="4034"/>
    <n v="4"/>
    <x v="1"/>
    <n v="10"/>
    <x v="0"/>
    <x v="25"/>
    <n v="794.51840000000004"/>
    <n v="243052.59039999999"/>
    <s v="Sold"/>
  </r>
  <r>
    <n v="5027"/>
    <n v="5"/>
    <x v="1"/>
    <n v="11"/>
    <x v="0"/>
    <x v="23"/>
    <n v="798.28440000000001"/>
    <n v="269075.30160000001"/>
    <s v="Sold"/>
  </r>
  <r>
    <n v="5028"/>
    <n v="5"/>
    <x v="1"/>
    <n v="11"/>
    <x v="0"/>
    <x v="51"/>
    <n v="798.28440000000001"/>
    <n v="223577.32"/>
    <s v="Sold"/>
  </r>
  <r>
    <n v="2026"/>
    <n v="2"/>
    <x v="4"/>
    <n v="9"/>
    <x v="0"/>
    <x v="6"/>
    <n v="649.79639999999995"/>
    <n v="198075.992"/>
    <s v="Sold"/>
  </r>
  <r>
    <n v="3022"/>
    <n v="3"/>
    <x v="1"/>
    <n v="5"/>
    <x v="0"/>
    <x v="43"/>
    <n v="1137.4395999999999"/>
    <n v="354553.23239999998"/>
    <s v="Sold"/>
  </r>
  <r>
    <n v="2024"/>
    <n v="2"/>
    <x v="0"/>
    <n v="6"/>
    <x v="0"/>
    <x v="39"/>
    <n v="1604.7463999999998"/>
    <n v="456919.45599999995"/>
    <s v="Sold"/>
  </r>
  <r>
    <n v="3003"/>
    <n v="3"/>
    <x v="1"/>
    <n v="11"/>
    <x v="0"/>
    <x v="37"/>
    <n v="675.18999999999994"/>
    <n v="233142.8"/>
    <s v="Sold"/>
  </r>
  <r>
    <n v="2011"/>
    <n v="2"/>
    <x v="1"/>
    <n v="1"/>
    <x v="0"/>
    <x v="5"/>
    <n v="649.68880000000001"/>
    <n v="225401.6152"/>
    <s v="Sold"/>
  </r>
  <r>
    <n v="2028"/>
    <n v="2"/>
    <x v="1"/>
    <n v="4"/>
    <x v="0"/>
    <x v="51"/>
    <n v="785.48"/>
    <n v="195153.16"/>
    <s v="Sold"/>
  </r>
  <r>
    <n v="3028"/>
    <n v="3"/>
    <x v="1"/>
    <n v="7"/>
    <x v="0"/>
    <x v="51"/>
    <n v="781.0684"/>
    <n v="206631.81"/>
    <s v="Sold"/>
  </r>
  <r>
    <n v="3036"/>
    <n v="3"/>
    <x v="1"/>
    <n v="10"/>
    <x v="0"/>
    <x v="8"/>
    <n v="1127.7556"/>
    <n v="358525.59239999996"/>
    <s v="Sold"/>
  </r>
  <r>
    <n v="4010"/>
    <n v="4"/>
    <x v="1"/>
    <n v="11"/>
    <x v="0"/>
    <x v="42"/>
    <n v="794.51840000000004"/>
    <n v="223917.33600000001"/>
    <s v="Sold"/>
  </r>
  <r>
    <n v="4011"/>
    <n v="4"/>
    <x v="1"/>
    <n v="11"/>
    <x v="0"/>
    <x v="5"/>
    <n v="794.51840000000004"/>
    <n v="201518.89440000002"/>
    <s v="Sold"/>
  </r>
  <r>
    <n v="3035"/>
    <n v="3"/>
    <x v="1"/>
    <n v="12"/>
    <x v="0"/>
    <x v="10"/>
    <n v="781.0684"/>
    <n v="269278.57199999999"/>
    <s v="Sold"/>
  </r>
  <r>
    <n v="3037"/>
    <n v="3"/>
    <x v="1"/>
    <n v="12"/>
    <x v="0"/>
    <x v="52"/>
    <n v="720.81239999999991"/>
    <n v="204808.16039999996"/>
    <s v="Sold"/>
  </r>
  <r>
    <n v="2032"/>
    <n v="2"/>
    <x v="4"/>
    <n v="8"/>
    <x v="0"/>
    <x v="34"/>
    <n v="927.83479999999997"/>
    <n v="306878.45759999997"/>
    <s v="Sold"/>
  </r>
  <r>
    <n v="2018"/>
    <n v="2"/>
    <x v="1"/>
    <n v="2"/>
    <x v="0"/>
    <x v="27"/>
    <n v="927.83479999999997"/>
    <n v="275394.24839999998"/>
    <s v="Sold"/>
  </r>
  <r>
    <n v="2035"/>
    <n v="2"/>
    <x v="1"/>
    <n v="5"/>
    <x v="0"/>
    <x v="10"/>
    <n v="785.48"/>
    <n v="192092.24"/>
    <s v="Sold"/>
  </r>
  <r>
    <n v="5025"/>
    <n v="5"/>
    <x v="3"/>
    <n v="12"/>
    <x v="0"/>
    <x v="22"/>
    <n v="618.16200000000003"/>
    <n v="165430.28200000001"/>
    <s v="Sold"/>
  </r>
  <r>
    <n v="2029"/>
    <n v="2"/>
    <x v="4"/>
    <n v="9"/>
    <x v="0"/>
    <x v="1"/>
    <n v="1109.2483999999999"/>
    <n v="310223.29079999996"/>
    <s v="Sold"/>
  </r>
  <r>
    <n v="3007"/>
    <n v="3"/>
    <x v="4"/>
    <n v="10"/>
    <x v="0"/>
    <x v="14"/>
    <n v="720.70479999999998"/>
    <n v="231552.32559999998"/>
    <s v="Sold"/>
  </r>
  <r>
    <n v="3030"/>
    <n v="3"/>
    <x v="4"/>
    <n v="10"/>
    <x v="0"/>
    <x v="0"/>
    <n v="720.81239999999991"/>
    <n v="215774.28439999997"/>
    <s v="Sold"/>
  </r>
  <r>
    <n v="2003"/>
    <n v="2"/>
    <x v="4"/>
    <n v="12"/>
    <x v="0"/>
    <x v="37"/>
    <n v="927.08159999999998"/>
    <n v="289727.99040000001"/>
    <s v="Sold"/>
  </r>
  <r>
    <n v="5039"/>
    <n v="5"/>
    <x v="3"/>
    <n v="5"/>
    <x v="0"/>
    <x v="30"/>
    <n v="798.28440000000001"/>
    <n v="195874.94399999999"/>
    <s v="Sold"/>
  </r>
  <r>
    <n v="5030"/>
    <n v="5"/>
    <x v="5"/>
    <n v="5"/>
    <x v="0"/>
    <x v="0"/>
    <n v="1057.9232"/>
    <n v="357538.19519999996"/>
    <s v="Sold"/>
  </r>
  <r>
    <n v="3041"/>
    <n v="3"/>
    <x v="3"/>
    <n v="1"/>
    <x v="0"/>
    <x v="32"/>
    <n v="781.0684"/>
    <n v="239248.7512"/>
    <s v="Sold"/>
  </r>
  <r>
    <n v="2057"/>
    <n v="2"/>
    <x v="4"/>
    <n v="9"/>
    <x v="0"/>
    <x v="53"/>
    <n v="1396.8632"/>
    <n v="382277.14880000002"/>
    <s v="Sold"/>
  </r>
  <r>
    <n v="4028"/>
    <n v="4"/>
    <x v="1"/>
    <n v="2"/>
    <x v="0"/>
    <x v="51"/>
    <n v="794.51840000000004"/>
    <n v="248422.66399999999"/>
    <s v="Sold"/>
  </r>
  <r>
    <n v="3032"/>
    <n v="3"/>
    <x v="1"/>
    <n v="8"/>
    <x v="0"/>
    <x v="34"/>
    <n v="923.20799999999997"/>
    <n v="242740.65599999999"/>
    <s v="Sold"/>
  </r>
  <r>
    <n v="3013"/>
    <n v="3"/>
    <x v="1"/>
    <n v="8"/>
    <x v="0"/>
    <x v="19"/>
    <n v="781.0684"/>
    <n v="253025.77720000001"/>
    <s v="Sold"/>
  </r>
  <r>
    <n v="1040"/>
    <n v="1"/>
    <x v="4"/>
    <n v="4"/>
    <x v="0"/>
    <x v="36"/>
    <n v="782.25200000000007"/>
    <n v="234172.38800000004"/>
    <s v="Sold"/>
  </r>
  <r>
    <n v="4031"/>
    <n v="4"/>
    <x v="1"/>
    <n v="6"/>
    <x v="0"/>
    <x v="3"/>
    <n v="733.18639999999994"/>
    <n v="200678.75119999997"/>
    <s v="Sold"/>
  </r>
  <r>
    <n v="4019"/>
    <n v="4"/>
    <x v="1"/>
    <n v="12"/>
    <x v="0"/>
    <x v="54"/>
    <n v="733.18639999999994"/>
    <n v="226578.51199999999"/>
    <s v="Sold"/>
  </r>
  <r>
    <n v="4029"/>
    <n v="4"/>
    <x v="1"/>
    <n v="11"/>
    <x v="0"/>
    <x v="1"/>
    <n v="794.51840000000004"/>
    <n v="200148.89440000002"/>
    <s v="Sold"/>
  </r>
  <r>
    <n v="1021"/>
    <n v="1"/>
    <x v="2"/>
    <n v="10"/>
    <x v="0"/>
    <x v="55"/>
    <n v="756.21280000000002"/>
    <n v="218585.92480000001"/>
    <s v="Sold"/>
  </r>
  <r>
    <n v="1006"/>
    <n v="1"/>
    <x v="0"/>
    <n v="8"/>
    <x v="0"/>
    <x v="18"/>
    <n v="736.62959999999987"/>
    <n v="198841.69519999996"/>
    <s v="Sold"/>
  </r>
  <r>
    <n v="2034"/>
    <n v="2"/>
    <x v="1"/>
    <n v="7"/>
    <x v="0"/>
    <x v="25"/>
    <n v="785.48"/>
    <n v="252927.84"/>
    <s v="Sold"/>
  </r>
  <r>
    <n v="3021"/>
    <n v="3"/>
    <x v="1"/>
    <n v="7"/>
    <x v="0"/>
    <x v="55"/>
    <n v="781.0684"/>
    <n v="225290.22039999999"/>
    <s v="Sold"/>
  </r>
  <r>
    <n v="5021"/>
    <n v="5"/>
    <x v="3"/>
    <n v="12"/>
    <x v="0"/>
    <x v="55"/>
    <n v="798.28440000000001"/>
    <n v="234750.58600000001"/>
    <s v="Sold"/>
  </r>
  <r>
    <n v="5022"/>
    <n v="5"/>
    <x v="3"/>
    <n v="12"/>
    <x v="0"/>
    <x v="43"/>
    <n v="798.28440000000001"/>
    <n v="287466.41159999999"/>
    <s v="Sold"/>
  </r>
  <r>
    <n v="1044"/>
    <n v="1"/>
    <x v="2"/>
    <n v="6"/>
    <x v="0"/>
    <x v="29"/>
    <n v="827.87439999999992"/>
    <n v="229464.71119999999"/>
    <s v="Sold"/>
  </r>
  <r>
    <n v="1043"/>
    <n v="1"/>
    <x v="2"/>
    <n v="6"/>
    <x v="0"/>
    <x v="24"/>
    <n v="1160.3584000000001"/>
    <n v="377313.5552"/>
    <s v="Sold"/>
  </r>
  <r>
    <n v="1027"/>
    <n v="1"/>
    <x v="0"/>
    <n v="8"/>
    <x v="0"/>
    <x v="23"/>
    <n v="827.87439999999992"/>
    <n v="276759.18"/>
    <s v="Sold"/>
  </r>
  <r>
    <n v="2023"/>
    <n v="2"/>
    <x v="0"/>
    <n v="12"/>
    <x v="0"/>
    <x v="7"/>
    <n v="723.8252"/>
    <n v="219373.4056"/>
    <s v="Sold"/>
  </r>
  <r>
    <n v="5046"/>
    <n v="5"/>
    <x v="1"/>
    <n v="11"/>
    <x v="0"/>
    <x v="9"/>
    <n v="798.28440000000001"/>
    <n v="230216.21919999999"/>
    <s v="Sold"/>
  </r>
  <r>
    <n v="1002"/>
    <n v="1"/>
    <x v="2"/>
    <n v="3"/>
    <x v="1"/>
    <x v="2"/>
    <n v="1238.5835999999999"/>
    <n v="410932.67319999996"/>
    <s v="Sold"/>
  </r>
  <r>
    <n v="2030"/>
    <n v="2"/>
    <x v="0"/>
    <n v="12"/>
    <x v="0"/>
    <x v="0"/>
    <n v="723.8252"/>
    <n v="214341.3364"/>
    <s v="Sold"/>
  </r>
  <r>
    <n v="3050"/>
    <n v="3"/>
    <x v="4"/>
    <n v="11"/>
    <x v="0"/>
    <x v="28"/>
    <n v="977.86879999999996"/>
    <n v="248274.31359999999"/>
    <s v="Sold"/>
  </r>
  <r>
    <n v="5050"/>
    <n v="5"/>
    <x v="1"/>
    <n v="11"/>
    <x v="0"/>
    <x v="28"/>
    <n v="1093.0008"/>
    <n v="390494.27120000002"/>
    <s v="Sold"/>
  </r>
  <r>
    <n v="2039"/>
    <n v="2"/>
    <x v="4"/>
    <n v="8"/>
    <x v="0"/>
    <x v="30"/>
    <n v="927.83479999999997"/>
    <n v="293876.27480000001"/>
    <s v="Sold"/>
  </r>
  <r>
    <n v="2008"/>
    <n v="2"/>
    <x v="1"/>
    <n v="3"/>
    <x v="0"/>
    <x v="56"/>
    <n v="701.65959999999995"/>
    <n v="204286.66679999998"/>
    <s v="Sold"/>
  </r>
  <r>
    <n v="3019"/>
    <n v="3"/>
    <x v="1"/>
    <n v="9"/>
    <x v="0"/>
    <x v="54"/>
    <n v="680.56999999999994"/>
    <n v="230154.52999999997"/>
    <s v="Sold"/>
  </r>
  <r>
    <n v="2015"/>
    <n v="2"/>
    <x v="4"/>
    <n v="9"/>
    <x v="0"/>
    <x v="16"/>
    <n v="723.93280000000004"/>
    <n v="228170.02560000002"/>
    <s v="Sold"/>
  </r>
  <r>
    <n v="2033"/>
    <n v="2"/>
    <x v="4"/>
    <n v="9"/>
    <x v="0"/>
    <x v="21"/>
    <n v="649.79639999999995"/>
    <n v="205085.40479999999"/>
    <s v="Sold"/>
  </r>
  <r>
    <n v="2019"/>
    <n v="2"/>
    <x v="1"/>
    <n v="3"/>
    <x v="0"/>
    <x v="54"/>
    <n v="649.79639999999995"/>
    <n v="177555.06399999998"/>
    <s v="Sold"/>
  </r>
  <r>
    <n v="2021"/>
    <n v="2"/>
    <x v="1"/>
    <n v="4"/>
    <x v="0"/>
    <x v="55"/>
    <n v="785.48"/>
    <n v="217748.48000000001"/>
    <s v="Sold"/>
  </r>
  <r>
    <n v="2027"/>
    <n v="2"/>
    <x v="1"/>
    <n v="4"/>
    <x v="0"/>
    <x v="23"/>
    <n v="785.48"/>
    <n v="247739.44"/>
    <s v="Sold"/>
  </r>
  <r>
    <n v="2052"/>
    <n v="2"/>
    <x v="1"/>
    <n v="3"/>
    <x v="0"/>
    <x v="57"/>
    <n v="1615.2912000000001"/>
    <n v="484458.03040000005"/>
    <s v="Sold"/>
  </r>
  <r>
    <n v="3006"/>
    <n v="3"/>
    <x v="1"/>
    <n v="2"/>
    <x v="0"/>
    <x v="18"/>
    <n v="1132.0595999999998"/>
    <n v="356506.36999999994"/>
    <s v="Sold"/>
  </r>
  <r>
    <n v="3044"/>
    <n v="3"/>
    <x v="1"/>
    <n v="3"/>
    <x v="0"/>
    <x v="29"/>
    <n v="720.38200000000006"/>
    <n v="197869.36400000003"/>
    <s v="Sold"/>
  </r>
  <r>
    <n v="4025"/>
    <n v="4"/>
    <x v="1"/>
    <n v="12"/>
    <x v="0"/>
    <x v="22"/>
    <n v="733.18639999999994"/>
    <n v="236608.95279999997"/>
    <s v="Sold"/>
  </r>
  <r>
    <n v="1015"/>
    <n v="1"/>
    <x v="2"/>
    <n v="11"/>
    <x v="0"/>
    <x v="16"/>
    <n v="782.25200000000007"/>
    <n v="208930.81200000001"/>
    <s v="Sold"/>
  </r>
  <r>
    <n v="5041"/>
    <n v="5"/>
    <x v="1"/>
    <n v="11"/>
    <x v="0"/>
    <x v="32"/>
    <n v="798.28440000000001"/>
    <n v="263123.42080000002"/>
    <s v="Sold"/>
  </r>
  <r>
    <n v="5036"/>
    <n v="5"/>
    <x v="1"/>
    <n v="11"/>
    <x v="0"/>
    <x v="8"/>
    <n v="1057.9232"/>
    <n v="286433.57279999997"/>
    <s v="Sold"/>
  </r>
  <r>
    <n v="2037"/>
    <n v="2"/>
    <x v="4"/>
    <n v="9"/>
    <x v="0"/>
    <x v="52"/>
    <n v="723.8252"/>
    <n v="229581.7836"/>
    <s v="Sold"/>
  </r>
  <r>
    <n v="5034"/>
    <n v="5"/>
    <x v="1"/>
    <n v="10"/>
    <x v="0"/>
    <x v="25"/>
    <n v="798.28440000000001"/>
    <n v="252053.0264"/>
    <s v="Sold"/>
  </r>
  <r>
    <n v="4016"/>
    <n v="4"/>
    <x v="1"/>
    <n v="11"/>
    <x v="0"/>
    <x v="26"/>
    <n v="794.51840000000004"/>
    <n v="244820.66720000003"/>
    <s v="Sold"/>
  </r>
  <r>
    <n v="4040"/>
    <n v="4"/>
    <x v="1"/>
    <n v="12"/>
    <x v="0"/>
    <x v="36"/>
    <n v="794.51840000000004"/>
    <n v="241620.48320000002"/>
    <s v="Sold"/>
  </r>
  <r>
    <n v="1024"/>
    <n v="1"/>
    <x v="4"/>
    <n v="6"/>
    <x v="0"/>
    <x v="39"/>
    <n v="782.25200000000007"/>
    <n v="235762.34000000003"/>
    <s v="Sold"/>
  </r>
  <r>
    <n v="2013"/>
    <n v="2"/>
    <x v="1"/>
    <n v="3"/>
    <x v="0"/>
    <x v="19"/>
    <n v="785.48"/>
    <n v="236639.56"/>
    <s v="Sold"/>
  </r>
  <r>
    <n v="3010"/>
    <n v="3"/>
    <x v="1"/>
    <n v="8"/>
    <x v="0"/>
    <x v="42"/>
    <n v="923.20799999999997"/>
    <n v="294807.64799999999"/>
    <s v="Sold"/>
  </r>
  <r>
    <n v="3018"/>
    <n v="3"/>
    <x v="1"/>
    <n v="8"/>
    <x v="0"/>
    <x v="27"/>
    <n v="923.20799999999997"/>
    <n v="293828.68799999997"/>
    <s v="Sold"/>
  </r>
  <r>
    <n v="1033"/>
    <n v="1"/>
    <x v="2"/>
    <n v="8"/>
    <x v="0"/>
    <x v="21"/>
    <n v="1434.0927999999999"/>
    <n v="412856.56159999996"/>
    <s v="Sold"/>
  </r>
  <r>
    <n v="1016"/>
    <n v="1"/>
    <x v="4"/>
    <n v="2"/>
    <x v="0"/>
    <x v="26"/>
    <n v="782.25200000000007"/>
    <n v="224076.83600000001"/>
    <s v="Sold"/>
  </r>
  <r>
    <n v="3005"/>
    <n v="3"/>
    <x v="4"/>
    <n v="3"/>
    <x v="0"/>
    <x v="33"/>
    <n v="781.0684"/>
    <n v="258015.61439999999"/>
    <s v="Sold"/>
  </r>
  <r>
    <n v="5019"/>
    <n v="5"/>
    <x v="1"/>
    <n v="6"/>
    <x v="0"/>
    <x v="54"/>
    <n v="618.37720000000002"/>
    <n v="153466.71240000002"/>
    <s v="Sold"/>
  </r>
  <r>
    <n v="3002"/>
    <n v="3"/>
    <x v="1"/>
    <n v="8"/>
    <x v="0"/>
    <x v="2"/>
    <n v="923.20799999999997"/>
    <n v="261871.696"/>
    <s v="Sold"/>
  </r>
  <r>
    <n v="3004"/>
    <n v="3"/>
    <x v="1"/>
    <n v="8"/>
    <x v="0"/>
    <x v="17"/>
    <n v="781.0684"/>
    <n v="210038.6992"/>
    <s v="Sold"/>
  </r>
  <r>
    <n v="3012"/>
    <n v="3"/>
    <x v="1"/>
    <n v="10"/>
    <x v="0"/>
    <x v="35"/>
    <n v="781.0684"/>
    <n v="210824.0576"/>
    <s v="Sold"/>
  </r>
  <r>
    <n v="3048"/>
    <n v="3"/>
    <x v="1"/>
    <n v="10"/>
    <x v="0"/>
    <x v="47"/>
    <n v="781.0684"/>
    <n v="249075.6568"/>
    <s v="Sold"/>
  </r>
  <r>
    <n v="3008"/>
    <n v="3"/>
    <x v="1"/>
    <n v="6"/>
    <x v="0"/>
    <x v="56"/>
    <n v="697.89359999999999"/>
    <n v="219865.76079999999"/>
    <s v="Sold"/>
  </r>
  <r>
    <n v="3040"/>
    <n v="3"/>
    <x v="1"/>
    <n v="6"/>
    <x v="0"/>
    <x v="36"/>
    <n v="670.88599999999997"/>
    <n v="204292.49399999998"/>
    <s v="Sold"/>
  </r>
  <r>
    <n v="1023"/>
    <n v="1"/>
    <x v="0"/>
    <n v="4"/>
    <x v="0"/>
    <x v="7"/>
    <n v="782.25200000000007"/>
    <n v="261579.89200000002"/>
    <s v="Sold"/>
  </r>
  <r>
    <n v="3009"/>
    <n v="3"/>
    <x v="4"/>
    <n v="5"/>
    <x v="0"/>
    <x v="38"/>
    <n v="743.40840000000003"/>
    <n v="222867.42080000002"/>
    <s v="Sold"/>
  </r>
  <r>
    <n v="3052"/>
    <n v="3"/>
    <x v="4"/>
    <n v="3"/>
    <x v="0"/>
    <x v="57"/>
    <n v="923.20799999999997"/>
    <n v="291494.36"/>
    <s v="Sold"/>
  </r>
  <r>
    <n v="3025"/>
    <n v="3"/>
    <x v="1"/>
    <n v="6"/>
    <x v="0"/>
    <x v="22"/>
    <n v="923.20799999999997"/>
    <n v="296483.14399999997"/>
    <s v="Sold"/>
  </r>
  <r>
    <n v="5052"/>
    <n v="5"/>
    <x v="6"/>
    <m/>
    <x v="0"/>
    <x v="58"/>
    <n v="1769.4819999999997"/>
    <n v="532877.38399999996"/>
    <m/>
  </r>
  <r>
    <n v="1005"/>
    <n v="1"/>
    <x v="2"/>
    <n v="3"/>
    <x v="1"/>
    <x v="33"/>
    <n v="410.70920000000001"/>
    <n v="117564.0716"/>
    <s v="Sold"/>
  </r>
  <r>
    <n v="1009"/>
    <n v="1"/>
    <x v="2"/>
    <n v="11"/>
    <x v="1"/>
    <x v="38"/>
    <n v="1200.82"/>
    <n v="317196.39999999997"/>
    <s v="Sold"/>
  </r>
  <r>
    <n v="1009"/>
    <n v="1"/>
    <x v="2"/>
    <n v="11"/>
    <x v="1"/>
    <x v="42"/>
    <n v="800.96"/>
    <n v="264142.16000000003"/>
    <s v="Sold"/>
  </r>
  <r>
    <n v="1011"/>
    <n v="1"/>
    <x v="0"/>
    <n v="9"/>
    <x v="1"/>
    <x v="5"/>
    <n v="827.87439999999992"/>
    <n v="222947.20879999999"/>
    <s v="Sold"/>
  </r>
  <r>
    <n v="1007"/>
    <n v="1"/>
    <x v="0"/>
    <n v="12"/>
    <x v="0"/>
    <x v="14"/>
    <n v="775.6884"/>
    <n v="250312.5344"/>
    <s v="Sold"/>
  </r>
  <r>
    <n v="1008"/>
    <n v="1"/>
    <x v="0"/>
    <n v="12"/>
    <x v="1"/>
    <x v="56"/>
    <n v="775.6884"/>
    <n v="246050.40400000001"/>
    <s v="Sold"/>
  </r>
  <r>
    <n v="2038"/>
    <n v="2"/>
    <x v="4"/>
    <n v="10"/>
    <x v="0"/>
    <x v="44"/>
    <n v="1604.7463999999998"/>
    <n v="529317.28319999995"/>
    <s v="Sold"/>
  </r>
  <r>
    <n v="2001"/>
    <n v="2"/>
    <x v="2"/>
    <n v="3"/>
    <x v="0"/>
    <x v="49"/>
    <n v="587.2808"/>
    <n v="169158.29440000001"/>
    <s v="Sold"/>
  </r>
  <r>
    <n v="1013"/>
    <n v="1"/>
    <x v="0"/>
    <n v="7"/>
    <x v="0"/>
    <x v="19"/>
    <n v="756.21280000000002"/>
    <n v="206958.712"/>
    <s v="Sold"/>
  </r>
  <r>
    <n v="1014"/>
    <n v="1"/>
    <x v="0"/>
    <n v="7"/>
    <x v="0"/>
    <x v="41"/>
    <n v="743.0856"/>
    <n v="206445.42319999999"/>
    <s v="Sold"/>
  </r>
  <r>
    <n v="1019"/>
    <n v="1"/>
    <x v="0"/>
    <n v="7"/>
    <x v="0"/>
    <x v="54"/>
    <n v="827.87439999999992"/>
    <n v="239341.58079999997"/>
    <s v="Sold"/>
  </r>
  <r>
    <n v="1020"/>
    <n v="1"/>
    <x v="0"/>
    <n v="7"/>
    <x v="0"/>
    <x v="15"/>
    <n v="1160.3584000000001"/>
    <n v="398903.42240000004"/>
    <s v="Sold"/>
  </r>
  <r>
    <n v="1022"/>
    <n v="1"/>
    <x v="0"/>
    <n v="7"/>
    <x v="0"/>
    <x v="43"/>
    <n v="743.0856"/>
    <n v="210745.16639999999"/>
    <s v="Sold"/>
  </r>
  <r>
    <n v="1028"/>
    <n v="1"/>
    <x v="0"/>
    <n v="7"/>
    <x v="0"/>
    <x v="51"/>
    <n v="1160.3584000000001"/>
    <n v="331154.87840000005"/>
    <s v="Sold"/>
  </r>
  <r>
    <n v="1034"/>
    <n v="1"/>
    <x v="0"/>
    <n v="7"/>
    <x v="0"/>
    <x v="25"/>
    <n v="625.80160000000001"/>
    <n v="204434.6784"/>
    <s v="Sold"/>
  </r>
  <r>
    <n v="1037"/>
    <n v="1"/>
    <x v="0"/>
    <n v="7"/>
    <x v="0"/>
    <x v="52"/>
    <n v="756.21280000000002"/>
    <n v="189194.30720000001"/>
    <s v="Sold"/>
  </r>
  <r>
    <n v="1042"/>
    <n v="1"/>
    <x v="0"/>
    <n v="7"/>
    <x v="0"/>
    <x v="46"/>
    <n v="625.80160000000001"/>
    <n v="204027.0912"/>
    <s v="Sold"/>
  </r>
  <r>
    <n v="1002"/>
    <n v="1"/>
    <x v="6"/>
    <m/>
    <x v="0"/>
    <x v="2"/>
    <n v="1238.5835999999999"/>
    <n v="400865.91599999997"/>
    <m/>
  </r>
  <r>
    <n v="1003"/>
    <n v="1"/>
    <x v="6"/>
    <m/>
    <x v="1"/>
    <x v="37"/>
    <n v="713.71079999999995"/>
    <n v="217787.71039999998"/>
    <m/>
  </r>
  <r>
    <n v="1008"/>
    <n v="1"/>
    <x v="6"/>
    <m/>
    <x v="0"/>
    <x v="56"/>
    <n v="763.20680000000004"/>
    <n v="219630.90120000002"/>
    <m/>
  </r>
  <r>
    <n v="1019"/>
    <n v="1"/>
    <x v="6"/>
    <m/>
    <x v="0"/>
    <x v="59"/>
    <n v="798.49959999999987"/>
    <n v="244624.87199999997"/>
    <m/>
  </r>
  <r>
    <n v="1042"/>
    <n v="1"/>
    <x v="6"/>
    <m/>
    <x v="0"/>
    <x v="60"/>
    <n v="618.37720000000002"/>
    <n v="163162.8792"/>
    <m/>
  </r>
  <r>
    <n v="1047"/>
    <n v="1"/>
    <x v="6"/>
    <m/>
    <x v="0"/>
    <x v="61"/>
    <n v="1479.7152000000001"/>
    <n v="401302.81920000003"/>
    <m/>
  </r>
  <r>
    <n v="2045"/>
    <n v="2"/>
    <x v="6"/>
    <m/>
    <x v="0"/>
    <x v="62"/>
    <n v="1603.9931999999999"/>
    <n v="538271.73560000001"/>
    <m/>
  </r>
  <r>
    <n v="2052"/>
    <n v="2"/>
    <x v="6"/>
    <m/>
    <x v="0"/>
    <x v="58"/>
    <n v="1615.2912000000001"/>
    <n v="461464.99200000003"/>
    <m/>
  </r>
  <r>
    <n v="2053"/>
    <n v="2"/>
    <x v="6"/>
    <m/>
    <x v="0"/>
    <x v="63"/>
    <n v="784.1887999999999"/>
    <n v="275812.49280000001"/>
    <m/>
  </r>
  <r>
    <n v="3007"/>
    <n v="3"/>
    <x v="6"/>
    <m/>
    <x v="0"/>
    <x v="14"/>
    <n v="720.38200000000006"/>
    <n v="216552.71200000003"/>
    <m/>
  </r>
  <r>
    <n v="3024"/>
    <n v="3"/>
    <x v="6"/>
    <m/>
    <x v="0"/>
    <x v="64"/>
    <n v="1596.3536000000001"/>
    <n v="495570.44480000006"/>
    <m/>
  </r>
  <r>
    <n v="3029"/>
    <n v="3"/>
    <x v="6"/>
    <m/>
    <x v="0"/>
    <x v="65"/>
    <n v="1121.9451999999999"/>
    <n v="388656.80639999994"/>
    <m/>
  </r>
  <r>
    <n v="3031"/>
    <n v="3"/>
    <x v="6"/>
    <m/>
    <x v="0"/>
    <x v="66"/>
    <n v="1596.3536000000001"/>
    <n v="495024.09120000002"/>
    <m/>
  </r>
  <r>
    <n v="3038"/>
    <n v="3"/>
    <x v="6"/>
    <m/>
    <x v="0"/>
    <x v="67"/>
    <n v="1596.3536000000001"/>
    <n v="526947.16320000007"/>
    <m/>
  </r>
  <r>
    <n v="3049"/>
    <n v="3"/>
    <x v="6"/>
    <m/>
    <x v="0"/>
    <x v="68"/>
    <n v="1273.8763999999999"/>
    <n v="427236.09959999996"/>
    <m/>
  </r>
  <r>
    <n v="3050"/>
    <n v="3"/>
    <x v="6"/>
    <m/>
    <x v="0"/>
    <x v="69"/>
    <n v="966.57079999999996"/>
    <n v="327044.36839999998"/>
    <m/>
  </r>
  <r>
    <n v="3051"/>
    <n v="3"/>
    <x v="6"/>
    <m/>
    <x v="0"/>
    <x v="70"/>
    <n v="1357.1587999999999"/>
    <n v="385447.68719999999"/>
    <m/>
  </r>
  <r>
    <n v="3056"/>
    <n v="3"/>
    <x v="6"/>
    <m/>
    <x v="0"/>
    <x v="71"/>
    <n v="1343.386"/>
    <n v="401894.81799999997"/>
    <m/>
  </r>
  <r>
    <n v="3058"/>
    <n v="3"/>
    <x v="6"/>
    <m/>
    <x v="0"/>
    <x v="72"/>
    <n v="758.68760000000009"/>
    <n v="264275.78240000003"/>
    <m/>
  </r>
  <r>
    <n v="4002"/>
    <n v="4"/>
    <x v="6"/>
    <m/>
    <x v="0"/>
    <x v="2"/>
    <n v="789.24599999999987"/>
    <n v="231348.92799999996"/>
    <m/>
  </r>
  <r>
    <n v="4009"/>
    <n v="4"/>
    <x v="6"/>
    <m/>
    <x v="0"/>
    <x v="73"/>
    <n v="789.24599999999987"/>
    <n v="264238.94999999995"/>
    <m/>
  </r>
  <r>
    <n v="4013"/>
    <n v="4"/>
    <x v="6"/>
    <m/>
    <x v="0"/>
    <x v="74"/>
    <n v="733.18639999999994"/>
    <n v="217357.63279999999"/>
    <m/>
  </r>
  <r>
    <n v="4014"/>
    <n v="4"/>
    <x v="6"/>
    <m/>
    <x v="0"/>
    <x v="75"/>
    <n v="1611.8480000000002"/>
    <n v="482404.31200000003"/>
    <m/>
  </r>
  <r>
    <n v="4015"/>
    <n v="4"/>
    <x v="6"/>
    <m/>
    <x v="0"/>
    <x v="76"/>
    <n v="789.24599999999987"/>
    <n v="228937.89599999995"/>
    <m/>
  </r>
  <r>
    <n v="4020"/>
    <n v="4"/>
    <x v="6"/>
    <m/>
    <x v="0"/>
    <x v="77"/>
    <n v="1611.8480000000002"/>
    <n v="498994.03200000006"/>
    <m/>
  </r>
  <r>
    <n v="4021"/>
    <n v="4"/>
    <x v="6"/>
    <m/>
    <x v="0"/>
    <x v="78"/>
    <n v="789.24599999999987"/>
    <n v="256376.27599999995"/>
    <m/>
  </r>
  <r>
    <n v="4023"/>
    <n v="4"/>
    <x v="6"/>
    <m/>
    <x v="0"/>
    <x v="79"/>
    <n v="794.51840000000004"/>
    <n v="255243.10879999999"/>
    <m/>
  </r>
  <r>
    <n v="4026"/>
    <n v="4"/>
    <x v="6"/>
    <m/>
    <x v="0"/>
    <x v="80"/>
    <n v="1611.8480000000002"/>
    <n v="506786.66400000005"/>
    <m/>
  </r>
  <r>
    <n v="4027"/>
    <n v="4"/>
    <x v="6"/>
    <m/>
    <x v="0"/>
    <x v="81"/>
    <n v="789.24599999999987"/>
    <n v="233172.48999999996"/>
    <m/>
  </r>
  <r>
    <n v="4029"/>
    <n v="4"/>
    <x v="6"/>
    <m/>
    <x v="0"/>
    <x v="65"/>
    <n v="794.51840000000004"/>
    <n v="233834.00480000002"/>
    <m/>
  </r>
  <r>
    <n v="4032"/>
    <n v="4"/>
    <x v="6"/>
    <m/>
    <x v="0"/>
    <x v="82"/>
    <n v="1611.8480000000002"/>
    <n v="523373.44800000009"/>
    <m/>
  </r>
  <r>
    <n v="4033"/>
    <n v="4"/>
    <x v="6"/>
    <m/>
    <x v="0"/>
    <x v="83"/>
    <n v="789.24599999999987"/>
    <n v="228872.91199999995"/>
    <m/>
  </r>
  <r>
    <n v="4034"/>
    <n v="4"/>
    <x v="6"/>
    <m/>
    <x v="0"/>
    <x v="84"/>
    <n v="794.51840000000004"/>
    <n v="208655.6704"/>
    <m/>
  </r>
  <r>
    <n v="4036"/>
    <n v="4"/>
    <x v="6"/>
    <m/>
    <x v="0"/>
    <x v="85"/>
    <n v="1111.7231999999999"/>
    <n v="322952.55839999998"/>
    <m/>
  </r>
  <r>
    <n v="4039"/>
    <n v="4"/>
    <x v="6"/>
    <m/>
    <x v="0"/>
    <x v="86"/>
    <n v="785.48"/>
    <n v="216826"/>
    <m/>
  </r>
  <r>
    <n v="4044"/>
    <n v="4"/>
    <x v="6"/>
    <m/>
    <x v="0"/>
    <x v="87"/>
    <n v="1058.2459999999999"/>
    <n v="298730.40399999998"/>
    <m/>
  </r>
  <r>
    <n v="4046"/>
    <n v="4"/>
    <x v="6"/>
    <m/>
    <x v="0"/>
    <x v="88"/>
    <n v="791.72079999999994"/>
    <n v="230495.00639999998"/>
    <m/>
  </r>
  <r>
    <n v="4048"/>
    <n v="4"/>
    <x v="6"/>
    <m/>
    <x v="0"/>
    <x v="89"/>
    <n v="1068.5755999999999"/>
    <n v="346048.04079999996"/>
    <m/>
  </r>
  <r>
    <n v="4049"/>
    <n v="4"/>
    <x v="6"/>
    <m/>
    <x v="0"/>
    <x v="68"/>
    <n v="1325.3091999999999"/>
    <n v="377043.5956"/>
    <m/>
  </r>
  <r>
    <n v="5002"/>
    <n v="5"/>
    <x v="6"/>
    <m/>
    <x v="0"/>
    <x v="2"/>
    <n v="1273.8763999999999"/>
    <n v="413761.70639999997"/>
    <m/>
  </r>
  <r>
    <n v="5003"/>
    <n v="5"/>
    <x v="6"/>
    <m/>
    <x v="0"/>
    <x v="37"/>
    <n v="798.49959999999987"/>
    <n v="212644.39479999998"/>
    <m/>
  </r>
  <r>
    <n v="5004"/>
    <n v="5"/>
    <x v="6"/>
    <m/>
    <x v="0"/>
    <x v="17"/>
    <n v="798.49959999999987"/>
    <n v="250415.38199999995"/>
    <m/>
  </r>
  <r>
    <n v="5005"/>
    <n v="5"/>
    <x v="6"/>
    <m/>
    <x v="0"/>
    <x v="33"/>
    <n v="798.49959999999987"/>
    <n v="219252.89199999996"/>
    <m/>
  </r>
  <r>
    <n v="5006"/>
    <n v="5"/>
    <x v="6"/>
    <m/>
    <x v="0"/>
    <x v="18"/>
    <n v="1058.2459999999999"/>
    <n v="264011.69799999997"/>
    <m/>
  </r>
  <r>
    <n v="5007"/>
    <n v="5"/>
    <x v="6"/>
    <m/>
    <x v="0"/>
    <x v="14"/>
    <n v="618.16200000000003"/>
    <n v="211406.86800000002"/>
    <m/>
  </r>
  <r>
    <n v="5008"/>
    <n v="5"/>
    <x v="6"/>
    <m/>
    <x v="0"/>
    <x v="90"/>
    <n v="1273.8763999999999"/>
    <n v="396330.29079999996"/>
    <m/>
  </r>
  <r>
    <n v="5009"/>
    <n v="5"/>
    <x v="6"/>
    <m/>
    <x v="0"/>
    <x v="38"/>
    <n v="798.49959999999987"/>
    <n v="227072.87839999996"/>
    <m/>
  </r>
  <r>
    <n v="5010"/>
    <n v="5"/>
    <x v="6"/>
    <m/>
    <x v="0"/>
    <x v="91"/>
    <n v="798.49959999999987"/>
    <n v="276323.86559999996"/>
    <m/>
  </r>
  <r>
    <n v="5011"/>
    <n v="5"/>
    <x v="6"/>
    <m/>
    <x v="0"/>
    <x v="92"/>
    <n v="798.49959999999987"/>
    <n v="230943.37959999996"/>
    <m/>
  </r>
  <r>
    <n v="5012"/>
    <n v="5"/>
    <x v="6"/>
    <m/>
    <x v="0"/>
    <x v="93"/>
    <n v="1058.2459999999999"/>
    <n v="315382.11"/>
    <m/>
  </r>
  <r>
    <n v="5014"/>
    <n v="5"/>
    <x v="6"/>
    <m/>
    <x v="0"/>
    <x v="75"/>
    <n v="1273.5536"/>
    <n v="372016.56160000002"/>
    <m/>
  </r>
  <r>
    <n v="5015"/>
    <n v="5"/>
    <x v="6"/>
    <m/>
    <x v="0"/>
    <x v="76"/>
    <n v="798.49959999999987"/>
    <n v="237680.87519999995"/>
    <m/>
  </r>
  <r>
    <n v="5016"/>
    <n v="5"/>
    <x v="6"/>
    <m/>
    <x v="0"/>
    <x v="94"/>
    <n v="798.49959999999987"/>
    <n v="234032.88399999996"/>
    <m/>
  </r>
  <r>
    <n v="5017"/>
    <n v="5"/>
    <x v="6"/>
    <m/>
    <x v="0"/>
    <x v="95"/>
    <n v="798.28440000000001"/>
    <n v="273165.57680000004"/>
    <m/>
  </r>
  <r>
    <n v="5018"/>
    <n v="5"/>
    <x v="6"/>
    <m/>
    <x v="0"/>
    <x v="96"/>
    <n v="1057.9232"/>
    <n v="271227.49439999997"/>
    <m/>
  </r>
  <r>
    <n v="5020"/>
    <n v="5"/>
    <x v="6"/>
    <m/>
    <x v="0"/>
    <x v="77"/>
    <n v="1273.5536"/>
    <n v="349865.22239999997"/>
    <m/>
  </r>
  <r>
    <n v="5025"/>
    <n v="5"/>
    <x v="6"/>
    <m/>
    <x v="0"/>
    <x v="97"/>
    <n v="618.16200000000003"/>
    <n v="199730.734"/>
    <m/>
  </r>
  <r>
    <n v="5026"/>
    <n v="5"/>
    <x v="6"/>
    <m/>
    <x v="0"/>
    <x v="80"/>
    <n v="1273.5536"/>
    <n v="338482.45439999999"/>
    <m/>
  </r>
  <r>
    <n v="5030"/>
    <n v="5"/>
    <x v="6"/>
    <m/>
    <x v="0"/>
    <x v="98"/>
    <n v="1057.9232"/>
    <n v="351304.57759999996"/>
    <m/>
  </r>
  <r>
    <n v="5032"/>
    <n v="5"/>
    <x v="6"/>
    <m/>
    <x v="0"/>
    <x v="82"/>
    <n v="1273.5536"/>
    <n v="338472.13279999996"/>
    <m/>
  </r>
  <r>
    <n v="5034"/>
    <n v="5"/>
    <x v="6"/>
    <m/>
    <x v="0"/>
    <x v="84"/>
    <n v="798.28440000000001"/>
    <n v="212916.35680000001"/>
    <m/>
  </r>
  <r>
    <n v="5036"/>
    <n v="5"/>
    <x v="6"/>
    <m/>
    <x v="0"/>
    <x v="85"/>
    <n v="1057.9232"/>
    <n v="308660.80319999997"/>
    <m/>
  </r>
  <r>
    <n v="5037"/>
    <n v="5"/>
    <x v="6"/>
    <m/>
    <x v="0"/>
    <x v="99"/>
    <n v="606.32600000000002"/>
    <n v="147343.69400000002"/>
    <m/>
  </r>
  <r>
    <n v="5038"/>
    <n v="5"/>
    <x v="6"/>
    <m/>
    <x v="0"/>
    <x v="67"/>
    <n v="1273.5536"/>
    <n v="448574.6704"/>
    <m/>
  </r>
  <r>
    <n v="5041"/>
    <n v="5"/>
    <x v="6"/>
    <m/>
    <x v="0"/>
    <x v="100"/>
    <n v="798.28440000000001"/>
    <n v="255337.89800000002"/>
    <m/>
  </r>
  <r>
    <n v="5043"/>
    <n v="5"/>
    <x v="6"/>
    <m/>
    <x v="0"/>
    <x v="101"/>
    <n v="598.5788"/>
    <n v="175773.58559999999"/>
    <m/>
  </r>
  <r>
    <n v="5044"/>
    <n v="5"/>
    <x v="6"/>
    <m/>
    <x v="0"/>
    <x v="87"/>
    <n v="1238.5835999999999"/>
    <n v="322610.73919999995"/>
    <m/>
  </r>
  <r>
    <n v="5047"/>
    <n v="5"/>
    <x v="6"/>
    <m/>
    <x v="0"/>
    <x v="61"/>
    <n v="794.51840000000004"/>
    <n v="279191.25599999999"/>
    <m/>
  </r>
  <r>
    <n v="5048"/>
    <n v="5"/>
    <x v="6"/>
    <m/>
    <x v="0"/>
    <x v="89"/>
    <n v="1013.2692"/>
    <n v="287996.52960000001"/>
    <m/>
  </r>
  <r>
    <n v="5050"/>
    <n v="5"/>
    <x v="6"/>
    <m/>
    <x v="0"/>
    <x v="69"/>
    <n v="1074.7087999999999"/>
    <n v="365868.77759999997"/>
    <m/>
  </r>
  <r>
    <n v="5051"/>
    <n v="5"/>
    <x v="6"/>
    <m/>
    <x v="0"/>
    <x v="70"/>
    <n v="789.24599999999987"/>
    <n v="199216.40399999995"/>
    <m/>
  </r>
</pivotCacheRecords>
</file>

<file path=xl/pivotCache/pivotCacheRecords2.xml><?xml version="1.0" encoding="utf-8"?>
<pivotCacheRecords xmlns="http://schemas.openxmlformats.org/spreadsheetml/2006/main" xmlns:r="http://schemas.openxmlformats.org/officeDocument/2006/relationships" count="196">
  <r>
    <s v="C0028"/>
    <x v="0"/>
    <x v="0"/>
    <x v="0"/>
    <x v="0"/>
    <x v="0"/>
    <x v="0"/>
    <x v="0"/>
    <x v="0"/>
    <x v="0"/>
    <x v="0"/>
    <x v="0"/>
    <s v="Home"/>
    <x v="0"/>
    <s v="No"/>
    <x v="0"/>
  </r>
  <r>
    <s v="C0027"/>
    <x v="0"/>
    <x v="1"/>
    <x v="1"/>
    <x v="1"/>
    <x v="0"/>
    <x v="1"/>
    <x v="1"/>
    <x v="1"/>
    <x v="0"/>
    <x v="0"/>
    <x v="0"/>
    <s v="Home"/>
    <x v="0"/>
    <s v="No"/>
    <x v="0"/>
  </r>
  <r>
    <s v="C0112"/>
    <x v="0"/>
    <x v="2"/>
    <x v="2"/>
    <x v="1"/>
    <x v="0"/>
    <x v="2"/>
    <x v="2"/>
    <x v="2"/>
    <x v="1"/>
    <x v="0"/>
    <x v="0"/>
    <s v="Home"/>
    <x v="1"/>
    <s v="Yes"/>
    <x v="1"/>
  </r>
  <r>
    <s v="C0160"/>
    <x v="0"/>
    <x v="3"/>
    <x v="3"/>
    <x v="1"/>
    <x v="0"/>
    <x v="2"/>
    <x v="2"/>
    <x v="2"/>
    <x v="1"/>
    <x v="0"/>
    <x v="0"/>
    <s v="Investment"/>
    <x v="2"/>
    <s v="Yes"/>
    <x v="0"/>
  </r>
  <r>
    <s v="C0014"/>
    <x v="0"/>
    <x v="4"/>
    <x v="4"/>
    <x v="2"/>
    <x v="0"/>
    <x v="3"/>
    <x v="3"/>
    <x v="3"/>
    <x v="0"/>
    <x v="0"/>
    <x v="0"/>
    <s v="Home"/>
    <x v="3"/>
    <s v="No"/>
    <x v="2"/>
  </r>
  <r>
    <s v="C0125"/>
    <x v="0"/>
    <x v="5"/>
    <x v="5"/>
    <x v="3"/>
    <x v="1"/>
    <x v="4"/>
    <x v="2"/>
    <x v="4"/>
    <x v="0"/>
    <x v="0"/>
    <x v="1"/>
    <s v="Investment"/>
    <x v="0"/>
    <s v="No"/>
    <x v="1"/>
  </r>
  <r>
    <s v="C0125"/>
    <x v="0"/>
    <x v="5"/>
    <x v="5"/>
    <x v="3"/>
    <x v="1"/>
    <x v="4"/>
    <x v="2"/>
    <x v="4"/>
    <x v="0"/>
    <x v="0"/>
    <x v="1"/>
    <s v="Investment"/>
    <x v="0"/>
    <s v="No"/>
    <x v="2"/>
  </r>
  <r>
    <s v="C0166"/>
    <x v="0"/>
    <x v="6"/>
    <x v="6"/>
    <x v="3"/>
    <x v="1"/>
    <x v="5"/>
    <x v="3"/>
    <x v="2"/>
    <x v="1"/>
    <x v="0"/>
    <x v="0"/>
    <s v="Home"/>
    <x v="0"/>
    <s v="No"/>
    <x v="1"/>
  </r>
  <r>
    <s v="C0034"/>
    <x v="0"/>
    <x v="7"/>
    <x v="7"/>
    <x v="4"/>
    <x v="1"/>
    <x v="3"/>
    <x v="0"/>
    <x v="2"/>
    <x v="1"/>
    <x v="0"/>
    <x v="2"/>
    <s v="Home"/>
    <x v="4"/>
    <s v="Yes"/>
    <x v="0"/>
  </r>
  <r>
    <s v="C0170"/>
    <x v="0"/>
    <x v="8"/>
    <x v="8"/>
    <x v="4"/>
    <x v="1"/>
    <x v="3"/>
    <x v="2"/>
    <x v="5"/>
    <x v="0"/>
    <x v="0"/>
    <x v="1"/>
    <s v="Investment"/>
    <x v="2"/>
    <s v="Yes"/>
    <x v="2"/>
  </r>
  <r>
    <s v="C0009"/>
    <x v="0"/>
    <x v="9"/>
    <x v="9"/>
    <x v="5"/>
    <x v="1"/>
    <x v="6"/>
    <x v="4"/>
    <x v="6"/>
    <x v="0"/>
    <x v="0"/>
    <x v="3"/>
    <s v="Home"/>
    <x v="1"/>
    <s v="No"/>
    <x v="2"/>
  </r>
  <r>
    <s v="C0041"/>
    <x v="0"/>
    <x v="10"/>
    <x v="10"/>
    <x v="3"/>
    <x v="1"/>
    <x v="7"/>
    <x v="5"/>
    <x v="7"/>
    <x v="1"/>
    <x v="0"/>
    <x v="0"/>
    <s v="Home"/>
    <x v="0"/>
    <s v="No"/>
    <x v="0"/>
  </r>
  <r>
    <s v="C0057"/>
    <x v="0"/>
    <x v="11"/>
    <x v="11"/>
    <x v="6"/>
    <x v="1"/>
    <x v="8"/>
    <x v="0"/>
    <x v="8"/>
    <x v="0"/>
    <x v="0"/>
    <x v="4"/>
    <s v="Home"/>
    <x v="2"/>
    <s v="Yes"/>
    <x v="0"/>
  </r>
  <r>
    <s v="C0061"/>
    <x v="0"/>
    <x v="12"/>
    <x v="12"/>
    <x v="6"/>
    <x v="1"/>
    <x v="9"/>
    <x v="0"/>
    <x v="9"/>
    <x v="1"/>
    <x v="0"/>
    <x v="0"/>
    <s v="Home"/>
    <x v="4"/>
    <s v="No"/>
    <x v="0"/>
  </r>
  <r>
    <s v="C0089"/>
    <x v="0"/>
    <x v="13"/>
    <x v="13"/>
    <x v="6"/>
    <x v="1"/>
    <x v="8"/>
    <x v="2"/>
    <x v="10"/>
    <x v="0"/>
    <x v="0"/>
    <x v="0"/>
    <s v="Home"/>
    <x v="0"/>
    <s v="No"/>
    <x v="2"/>
  </r>
  <r>
    <s v="C0159"/>
    <x v="0"/>
    <x v="14"/>
    <x v="14"/>
    <x v="6"/>
    <x v="1"/>
    <x v="8"/>
    <x v="5"/>
    <x v="7"/>
    <x v="1"/>
    <x v="0"/>
    <x v="0"/>
    <s v="Home"/>
    <x v="0"/>
    <s v="No"/>
    <x v="0"/>
  </r>
  <r>
    <s v="C0171"/>
    <x v="0"/>
    <x v="15"/>
    <x v="15"/>
    <x v="6"/>
    <x v="1"/>
    <x v="9"/>
    <x v="2"/>
    <x v="11"/>
    <x v="1"/>
    <x v="0"/>
    <x v="4"/>
    <s v="Home"/>
    <x v="3"/>
    <s v="Yes"/>
    <x v="0"/>
  </r>
  <r>
    <s v="C0042"/>
    <x v="0"/>
    <x v="16"/>
    <x v="16"/>
    <x v="7"/>
    <x v="1"/>
    <x v="6"/>
    <x v="2"/>
    <x v="11"/>
    <x v="1"/>
    <x v="0"/>
    <x v="5"/>
    <s v="Home"/>
    <x v="3"/>
    <s v="Yes"/>
    <x v="2"/>
  </r>
  <r>
    <s v="C0093"/>
    <x v="0"/>
    <x v="17"/>
    <x v="17"/>
    <x v="7"/>
    <x v="1"/>
    <x v="9"/>
    <x v="6"/>
    <x v="12"/>
    <x v="1"/>
    <x v="0"/>
    <x v="2"/>
    <s v="Home"/>
    <x v="0"/>
    <s v="No"/>
    <x v="1"/>
  </r>
  <r>
    <s v="C0093"/>
    <x v="0"/>
    <x v="17"/>
    <x v="17"/>
    <x v="7"/>
    <x v="1"/>
    <x v="9"/>
    <x v="6"/>
    <x v="12"/>
    <x v="1"/>
    <x v="0"/>
    <x v="2"/>
    <s v="Home"/>
    <x v="2"/>
    <s v="No"/>
    <x v="1"/>
  </r>
  <r>
    <s v="C0051"/>
    <x v="0"/>
    <x v="18"/>
    <x v="18"/>
    <x v="8"/>
    <x v="1"/>
    <x v="10"/>
    <x v="7"/>
    <x v="13"/>
    <x v="1"/>
    <x v="0"/>
    <x v="4"/>
    <s v="Home"/>
    <x v="0"/>
    <s v="No"/>
    <x v="0"/>
  </r>
  <r>
    <s v="C0064"/>
    <x v="0"/>
    <x v="19"/>
    <x v="19"/>
    <x v="8"/>
    <x v="1"/>
    <x v="10"/>
    <x v="8"/>
    <x v="14"/>
    <x v="1"/>
    <x v="0"/>
    <x v="0"/>
    <s v="Investment"/>
    <x v="0"/>
    <s v="No"/>
    <x v="2"/>
  </r>
  <r>
    <s v="C0064"/>
    <x v="0"/>
    <x v="19"/>
    <x v="19"/>
    <x v="8"/>
    <x v="1"/>
    <x v="10"/>
    <x v="8"/>
    <x v="14"/>
    <x v="1"/>
    <x v="0"/>
    <x v="0"/>
    <s v="Investment"/>
    <x v="0"/>
    <s v="No"/>
    <x v="2"/>
  </r>
  <r>
    <s v="C0128"/>
    <x v="0"/>
    <x v="20"/>
    <x v="20"/>
    <x v="8"/>
    <x v="1"/>
    <x v="6"/>
    <x v="1"/>
    <x v="4"/>
    <x v="0"/>
    <x v="0"/>
    <x v="5"/>
    <s v="Home"/>
    <x v="3"/>
    <s v="Yes"/>
    <x v="2"/>
  </r>
  <r>
    <s v="C0019"/>
    <x v="0"/>
    <x v="21"/>
    <x v="21"/>
    <x v="9"/>
    <x v="1"/>
    <x v="11"/>
    <x v="5"/>
    <x v="15"/>
    <x v="1"/>
    <x v="0"/>
    <x v="0"/>
    <s v="Home"/>
    <x v="3"/>
    <s v="No"/>
    <x v="0"/>
  </r>
  <r>
    <s v="C0037"/>
    <x v="0"/>
    <x v="22"/>
    <x v="22"/>
    <x v="9"/>
    <x v="1"/>
    <x v="12"/>
    <x v="7"/>
    <x v="2"/>
    <x v="1"/>
    <x v="0"/>
    <x v="0"/>
    <s v="Home"/>
    <x v="0"/>
    <s v="Yes"/>
    <x v="1"/>
  </r>
  <r>
    <s v="C0127"/>
    <x v="0"/>
    <x v="23"/>
    <x v="23"/>
    <x v="9"/>
    <x v="1"/>
    <x v="10"/>
    <x v="4"/>
    <x v="16"/>
    <x v="0"/>
    <x v="0"/>
    <x v="6"/>
    <s v="Home"/>
    <x v="1"/>
    <s v="Yes"/>
    <x v="0"/>
  </r>
  <r>
    <s v="C0018"/>
    <x v="0"/>
    <x v="24"/>
    <x v="24"/>
    <x v="10"/>
    <x v="1"/>
    <x v="13"/>
    <x v="7"/>
    <x v="4"/>
    <x v="1"/>
    <x v="0"/>
    <x v="0"/>
    <s v="Home"/>
    <x v="1"/>
    <s v="No"/>
    <x v="2"/>
  </r>
  <r>
    <s v="C0040"/>
    <x v="0"/>
    <x v="25"/>
    <x v="25"/>
    <x v="10"/>
    <x v="1"/>
    <x v="11"/>
    <x v="5"/>
    <x v="3"/>
    <x v="1"/>
    <x v="0"/>
    <x v="0"/>
    <s v="Home"/>
    <x v="2"/>
    <s v="No"/>
    <x v="0"/>
  </r>
  <r>
    <s v="C0080"/>
    <x v="0"/>
    <x v="26"/>
    <x v="26"/>
    <x v="10"/>
    <x v="1"/>
    <x v="12"/>
    <x v="2"/>
    <x v="11"/>
    <x v="0"/>
    <x v="0"/>
    <x v="0"/>
    <s v="Investment"/>
    <x v="3"/>
    <s v="No"/>
    <x v="1"/>
  </r>
  <r>
    <s v="C0083"/>
    <x v="0"/>
    <x v="27"/>
    <x v="27"/>
    <x v="10"/>
    <x v="1"/>
    <x v="12"/>
    <x v="9"/>
    <x v="17"/>
    <x v="1"/>
    <x v="0"/>
    <x v="4"/>
    <s v="Home"/>
    <x v="4"/>
    <s v="Yes"/>
    <x v="0"/>
  </r>
  <r>
    <s v="C0085"/>
    <x v="0"/>
    <x v="28"/>
    <x v="28"/>
    <x v="10"/>
    <x v="1"/>
    <x v="12"/>
    <x v="2"/>
    <x v="11"/>
    <x v="0"/>
    <x v="0"/>
    <x v="0"/>
    <s v="Investment"/>
    <x v="2"/>
    <s v="No"/>
    <x v="1"/>
  </r>
  <r>
    <s v="C0091"/>
    <x v="0"/>
    <x v="29"/>
    <x v="29"/>
    <x v="10"/>
    <x v="1"/>
    <x v="12"/>
    <x v="1"/>
    <x v="9"/>
    <x v="1"/>
    <x v="1"/>
    <x v="2"/>
    <s v="Investment"/>
    <x v="3"/>
    <s v="No"/>
    <x v="2"/>
  </r>
  <r>
    <s v="C0007"/>
    <x v="0"/>
    <x v="30"/>
    <x v="30"/>
    <x v="11"/>
    <x v="1"/>
    <x v="14"/>
    <x v="3"/>
    <x v="14"/>
    <x v="0"/>
    <x v="0"/>
    <x v="0"/>
    <s v="Home"/>
    <x v="2"/>
    <s v="No"/>
    <x v="0"/>
  </r>
  <r>
    <s v="C0048"/>
    <x v="0"/>
    <x v="31"/>
    <x v="31"/>
    <x v="11"/>
    <x v="1"/>
    <x v="13"/>
    <x v="9"/>
    <x v="18"/>
    <x v="0"/>
    <x v="0"/>
    <x v="0"/>
    <s v="Investment"/>
    <x v="4"/>
    <s v="No"/>
    <x v="2"/>
  </r>
  <r>
    <s v="C0065"/>
    <x v="0"/>
    <x v="32"/>
    <x v="32"/>
    <x v="11"/>
    <x v="1"/>
    <x v="11"/>
    <x v="0"/>
    <x v="19"/>
    <x v="0"/>
    <x v="0"/>
    <x v="0"/>
    <s v="Home"/>
    <x v="0"/>
    <s v="Yes"/>
    <x v="2"/>
  </r>
  <r>
    <s v="C0096"/>
    <x v="0"/>
    <x v="33"/>
    <x v="33"/>
    <x v="11"/>
    <x v="1"/>
    <x v="11"/>
    <x v="2"/>
    <x v="3"/>
    <x v="1"/>
    <x v="0"/>
    <x v="5"/>
    <s v="Home"/>
    <x v="2"/>
    <s v="No"/>
    <x v="0"/>
  </r>
  <r>
    <s v="C0164"/>
    <x v="0"/>
    <x v="34"/>
    <x v="34"/>
    <x v="11"/>
    <x v="1"/>
    <x v="11"/>
    <x v="4"/>
    <x v="17"/>
    <x v="0"/>
    <x v="0"/>
    <x v="0"/>
    <s v="Home"/>
    <x v="1"/>
    <s v="Yes"/>
    <x v="2"/>
  </r>
  <r>
    <s v="C0038"/>
    <x v="0"/>
    <x v="35"/>
    <x v="35"/>
    <x v="12"/>
    <x v="1"/>
    <x v="15"/>
    <x v="2"/>
    <x v="20"/>
    <x v="1"/>
    <x v="0"/>
    <x v="0"/>
    <s v="Home"/>
    <x v="1"/>
    <s v="No"/>
    <x v="0"/>
  </r>
  <r>
    <s v="C0087"/>
    <x v="0"/>
    <x v="36"/>
    <x v="36"/>
    <x v="12"/>
    <x v="1"/>
    <x v="11"/>
    <x v="10"/>
    <x v="6"/>
    <x v="1"/>
    <x v="0"/>
    <x v="2"/>
    <s v="Investment"/>
    <x v="0"/>
    <s v="No"/>
    <x v="0"/>
  </r>
  <r>
    <s v="C0142"/>
    <x v="0"/>
    <x v="37"/>
    <x v="37"/>
    <x v="12"/>
    <x v="1"/>
    <x v="13"/>
    <x v="3"/>
    <x v="19"/>
    <x v="0"/>
    <x v="0"/>
    <x v="0"/>
    <s v="Home"/>
    <x v="0"/>
    <s v="No"/>
    <x v="0"/>
  </r>
  <r>
    <s v="C0015"/>
    <x v="0"/>
    <x v="38"/>
    <x v="38"/>
    <x v="13"/>
    <x v="2"/>
    <x v="16"/>
    <x v="8"/>
    <x v="21"/>
    <x v="0"/>
    <x v="2"/>
    <x v="7"/>
    <s v="Home"/>
    <x v="4"/>
    <s v="No"/>
    <x v="2"/>
  </r>
  <r>
    <s v="C0122"/>
    <x v="0"/>
    <x v="39"/>
    <x v="39"/>
    <x v="13"/>
    <x v="2"/>
    <x v="15"/>
    <x v="3"/>
    <x v="22"/>
    <x v="1"/>
    <x v="0"/>
    <x v="8"/>
    <s v="Home"/>
    <x v="2"/>
    <s v="No"/>
    <x v="0"/>
  </r>
  <r>
    <s v="C0017"/>
    <x v="0"/>
    <x v="40"/>
    <x v="40"/>
    <x v="14"/>
    <x v="2"/>
    <x v="17"/>
    <x v="4"/>
    <x v="11"/>
    <x v="1"/>
    <x v="0"/>
    <x v="0"/>
    <s v="Home"/>
    <x v="4"/>
    <s v="Yes"/>
    <x v="0"/>
  </r>
  <r>
    <s v="C0020"/>
    <x v="0"/>
    <x v="41"/>
    <x v="41"/>
    <x v="14"/>
    <x v="2"/>
    <x v="17"/>
    <x v="5"/>
    <x v="12"/>
    <x v="1"/>
    <x v="0"/>
    <x v="0"/>
    <s v="Home"/>
    <x v="0"/>
    <s v="Yes"/>
    <x v="0"/>
  </r>
  <r>
    <s v="C0086"/>
    <x v="0"/>
    <x v="42"/>
    <x v="42"/>
    <x v="14"/>
    <x v="2"/>
    <x v="15"/>
    <x v="4"/>
    <x v="23"/>
    <x v="0"/>
    <x v="0"/>
    <x v="0"/>
    <s v="Home"/>
    <x v="1"/>
    <s v="No"/>
    <x v="0"/>
  </r>
  <r>
    <s v="C0150"/>
    <x v="0"/>
    <x v="43"/>
    <x v="43"/>
    <x v="14"/>
    <x v="2"/>
    <x v="16"/>
    <x v="0"/>
    <x v="14"/>
    <x v="1"/>
    <x v="0"/>
    <x v="0"/>
    <s v="Home"/>
    <x v="2"/>
    <s v="No"/>
    <x v="0"/>
  </r>
  <r>
    <s v="C0156"/>
    <x v="0"/>
    <x v="44"/>
    <x v="44"/>
    <x v="14"/>
    <x v="2"/>
    <x v="14"/>
    <x v="11"/>
    <x v="15"/>
    <x v="1"/>
    <x v="0"/>
    <x v="0"/>
    <s v="Investment"/>
    <x v="3"/>
    <s v="No"/>
    <x v="0"/>
  </r>
  <r>
    <s v="C0169"/>
    <x v="0"/>
    <x v="45"/>
    <x v="45"/>
    <x v="14"/>
    <x v="2"/>
    <x v="14"/>
    <x v="10"/>
    <x v="24"/>
    <x v="1"/>
    <x v="0"/>
    <x v="5"/>
    <s v="Home"/>
    <x v="4"/>
    <s v="No"/>
    <x v="2"/>
  </r>
  <r>
    <s v="C0022"/>
    <x v="0"/>
    <x v="46"/>
    <x v="46"/>
    <x v="15"/>
    <x v="2"/>
    <x v="18"/>
    <x v="11"/>
    <x v="25"/>
    <x v="1"/>
    <x v="0"/>
    <x v="2"/>
    <s v="Home"/>
    <x v="1"/>
    <s v="Yes"/>
    <x v="0"/>
  </r>
  <r>
    <s v="C0072"/>
    <x v="0"/>
    <x v="47"/>
    <x v="47"/>
    <x v="15"/>
    <x v="2"/>
    <x v="16"/>
    <x v="11"/>
    <x v="26"/>
    <x v="1"/>
    <x v="0"/>
    <x v="5"/>
    <s v="Investment"/>
    <x v="3"/>
    <s v="Yes"/>
    <x v="2"/>
  </r>
  <r>
    <s v="C0136"/>
    <x v="0"/>
    <x v="48"/>
    <x v="48"/>
    <x v="15"/>
    <x v="2"/>
    <x v="16"/>
    <x v="8"/>
    <x v="7"/>
    <x v="0"/>
    <x v="0"/>
    <x v="0"/>
    <s v="Home"/>
    <x v="0"/>
    <s v="Yes"/>
    <x v="0"/>
  </r>
  <r>
    <s v="C0149"/>
    <x v="0"/>
    <x v="49"/>
    <x v="49"/>
    <x v="15"/>
    <x v="2"/>
    <x v="16"/>
    <x v="8"/>
    <x v="6"/>
    <x v="0"/>
    <x v="0"/>
    <x v="0"/>
    <s v="Home"/>
    <x v="0"/>
    <s v="No"/>
    <x v="0"/>
  </r>
  <r>
    <s v="C0011"/>
    <x v="0"/>
    <x v="50"/>
    <x v="50"/>
    <x v="16"/>
    <x v="2"/>
    <x v="19"/>
    <x v="9"/>
    <x v="23"/>
    <x v="1"/>
    <x v="0"/>
    <x v="4"/>
    <s v="Home"/>
    <x v="1"/>
    <s v="Yes"/>
    <x v="2"/>
  </r>
  <r>
    <s v="C0073"/>
    <x v="0"/>
    <x v="51"/>
    <x v="51"/>
    <x v="16"/>
    <x v="2"/>
    <x v="17"/>
    <x v="8"/>
    <x v="16"/>
    <x v="1"/>
    <x v="0"/>
    <x v="5"/>
    <s v="Investment"/>
    <x v="4"/>
    <s v="No"/>
    <x v="2"/>
  </r>
  <r>
    <s v="C0110"/>
    <x v="0"/>
    <x v="52"/>
    <x v="52"/>
    <x v="16"/>
    <x v="2"/>
    <x v="17"/>
    <x v="3"/>
    <x v="18"/>
    <x v="0"/>
    <x v="0"/>
    <x v="0"/>
    <s v="Home"/>
    <x v="3"/>
    <s v="Yes"/>
    <x v="0"/>
  </r>
  <r>
    <s v="C0111"/>
    <x v="0"/>
    <x v="53"/>
    <x v="53"/>
    <x v="16"/>
    <x v="2"/>
    <x v="17"/>
    <x v="2"/>
    <x v="23"/>
    <x v="0"/>
    <x v="0"/>
    <x v="0"/>
    <s v="Home"/>
    <x v="2"/>
    <s v="Yes"/>
    <x v="0"/>
  </r>
  <r>
    <s v="C0123"/>
    <x v="0"/>
    <x v="54"/>
    <x v="54"/>
    <x v="16"/>
    <x v="2"/>
    <x v="17"/>
    <x v="4"/>
    <x v="7"/>
    <x v="0"/>
    <x v="0"/>
    <x v="0"/>
    <s v="Home"/>
    <x v="2"/>
    <s v="Yes"/>
    <x v="0"/>
  </r>
  <r>
    <s v="C0070"/>
    <x v="0"/>
    <x v="55"/>
    <x v="55"/>
    <x v="17"/>
    <x v="2"/>
    <x v="18"/>
    <x v="0"/>
    <x v="25"/>
    <x v="0"/>
    <x v="3"/>
    <x v="7"/>
    <s v="Home"/>
    <x v="1"/>
    <s v="No"/>
    <x v="2"/>
  </r>
  <r>
    <s v="C0075"/>
    <x v="0"/>
    <x v="56"/>
    <x v="56"/>
    <x v="17"/>
    <x v="2"/>
    <x v="18"/>
    <x v="6"/>
    <x v="26"/>
    <x v="0"/>
    <x v="0"/>
    <x v="0"/>
    <s v="Investment"/>
    <x v="4"/>
    <s v="Yes"/>
    <x v="2"/>
  </r>
  <r>
    <s v="C0076"/>
    <x v="0"/>
    <x v="57"/>
    <x v="57"/>
    <x v="17"/>
    <x v="2"/>
    <x v="18"/>
    <x v="1"/>
    <x v="19"/>
    <x v="1"/>
    <x v="0"/>
    <x v="0"/>
    <s v="Home"/>
    <x v="4"/>
    <s v="Yes"/>
    <x v="2"/>
  </r>
  <r>
    <s v="C0105"/>
    <x v="0"/>
    <x v="58"/>
    <x v="58"/>
    <x v="17"/>
    <x v="2"/>
    <x v="18"/>
    <x v="1"/>
    <x v="10"/>
    <x v="0"/>
    <x v="0"/>
    <x v="3"/>
    <s v="Investment"/>
    <x v="4"/>
    <s v="No"/>
    <x v="1"/>
  </r>
  <r>
    <s v="C0135"/>
    <x v="0"/>
    <x v="59"/>
    <x v="59"/>
    <x v="17"/>
    <x v="2"/>
    <x v="18"/>
    <x v="3"/>
    <x v="16"/>
    <x v="1"/>
    <x v="0"/>
    <x v="6"/>
    <s v="Home"/>
    <x v="0"/>
    <s v="No"/>
    <x v="2"/>
  </r>
  <r>
    <s v="C0153"/>
    <x v="0"/>
    <x v="60"/>
    <x v="60"/>
    <x v="17"/>
    <x v="2"/>
    <x v="18"/>
    <x v="8"/>
    <x v="6"/>
    <x v="0"/>
    <x v="0"/>
    <x v="0"/>
    <s v="Home"/>
    <x v="0"/>
    <s v="No"/>
    <x v="0"/>
  </r>
  <r>
    <s v="C0047"/>
    <x v="0"/>
    <x v="61"/>
    <x v="61"/>
    <x v="18"/>
    <x v="2"/>
    <x v="19"/>
    <x v="6"/>
    <x v="18"/>
    <x v="0"/>
    <x v="4"/>
    <x v="7"/>
    <s v="Investment"/>
    <x v="1"/>
    <s v="No"/>
    <x v="2"/>
  </r>
  <r>
    <s v="C0060"/>
    <x v="0"/>
    <x v="62"/>
    <x v="62"/>
    <x v="18"/>
    <x v="2"/>
    <x v="19"/>
    <x v="6"/>
    <x v="1"/>
    <x v="0"/>
    <x v="0"/>
    <x v="0"/>
    <s v="Home"/>
    <x v="3"/>
    <s v="Yes"/>
    <x v="2"/>
  </r>
  <r>
    <s v="C0066"/>
    <x v="0"/>
    <x v="63"/>
    <x v="63"/>
    <x v="18"/>
    <x v="2"/>
    <x v="20"/>
    <x v="1"/>
    <x v="4"/>
    <x v="0"/>
    <x v="0"/>
    <x v="5"/>
    <s v="Home"/>
    <x v="0"/>
    <s v="Yes"/>
    <x v="2"/>
  </r>
  <r>
    <s v="C0068"/>
    <x v="0"/>
    <x v="64"/>
    <x v="64"/>
    <x v="18"/>
    <x v="2"/>
    <x v="20"/>
    <x v="0"/>
    <x v="6"/>
    <x v="1"/>
    <x v="0"/>
    <x v="3"/>
    <s v="Investment"/>
    <x v="2"/>
    <s v="No"/>
    <x v="2"/>
  </r>
  <r>
    <s v="C0090"/>
    <x v="0"/>
    <x v="65"/>
    <x v="65"/>
    <x v="18"/>
    <x v="2"/>
    <x v="20"/>
    <x v="3"/>
    <x v="4"/>
    <x v="0"/>
    <x v="0"/>
    <x v="0"/>
    <s v="Home"/>
    <x v="0"/>
    <s v="No"/>
    <x v="0"/>
  </r>
  <r>
    <s v="C0095"/>
    <x v="0"/>
    <x v="24"/>
    <x v="66"/>
    <x v="18"/>
    <x v="2"/>
    <x v="20"/>
    <x v="4"/>
    <x v="18"/>
    <x v="1"/>
    <x v="0"/>
    <x v="0"/>
    <s v="Home"/>
    <x v="3"/>
    <s v="No"/>
    <x v="0"/>
  </r>
  <r>
    <s v="C0151"/>
    <x v="0"/>
    <x v="66"/>
    <x v="67"/>
    <x v="18"/>
    <x v="2"/>
    <x v="20"/>
    <x v="5"/>
    <x v="7"/>
    <x v="1"/>
    <x v="0"/>
    <x v="0"/>
    <s v="Home"/>
    <x v="3"/>
    <s v="Yes"/>
    <x v="2"/>
  </r>
  <r>
    <s v="C0162"/>
    <x v="0"/>
    <x v="67"/>
    <x v="68"/>
    <x v="18"/>
    <x v="2"/>
    <x v="20"/>
    <x v="5"/>
    <x v="7"/>
    <x v="1"/>
    <x v="5"/>
    <x v="0"/>
    <s v="Investment"/>
    <x v="0"/>
    <s v="No"/>
    <x v="2"/>
  </r>
  <r>
    <s v="C0010"/>
    <x v="0"/>
    <x v="68"/>
    <x v="69"/>
    <x v="19"/>
    <x v="2"/>
    <x v="21"/>
    <x v="12"/>
    <x v="4"/>
    <x v="1"/>
    <x v="0"/>
    <x v="0"/>
    <s v="Home"/>
    <x v="1"/>
    <s v="No"/>
    <x v="0"/>
  </r>
  <r>
    <s v="C0054"/>
    <x v="0"/>
    <x v="69"/>
    <x v="70"/>
    <x v="19"/>
    <x v="2"/>
    <x v="22"/>
    <x v="2"/>
    <x v="19"/>
    <x v="1"/>
    <x v="0"/>
    <x v="3"/>
    <s v="Investment"/>
    <x v="0"/>
    <s v="No"/>
    <x v="2"/>
  </r>
  <r>
    <s v="C0056"/>
    <x v="0"/>
    <x v="70"/>
    <x v="71"/>
    <x v="19"/>
    <x v="2"/>
    <x v="22"/>
    <x v="12"/>
    <x v="21"/>
    <x v="0"/>
    <x v="0"/>
    <x v="0"/>
    <s v="Home"/>
    <x v="3"/>
    <s v="No"/>
    <x v="0"/>
  </r>
  <r>
    <s v="C0081"/>
    <x v="0"/>
    <x v="71"/>
    <x v="72"/>
    <x v="19"/>
    <x v="2"/>
    <x v="19"/>
    <x v="11"/>
    <x v="8"/>
    <x v="1"/>
    <x v="0"/>
    <x v="4"/>
    <s v="Investment"/>
    <x v="2"/>
    <s v="Yes"/>
    <x v="0"/>
  </r>
  <r>
    <s v="C0084"/>
    <x v="0"/>
    <x v="72"/>
    <x v="73"/>
    <x v="19"/>
    <x v="2"/>
    <x v="19"/>
    <x v="3"/>
    <x v="27"/>
    <x v="1"/>
    <x v="6"/>
    <x v="7"/>
    <s v="Home"/>
    <x v="2"/>
    <s v="No"/>
    <x v="2"/>
  </r>
  <r>
    <s v="C0016"/>
    <x v="0"/>
    <x v="73"/>
    <x v="74"/>
    <x v="20"/>
    <x v="2"/>
    <x v="21"/>
    <x v="4"/>
    <x v="9"/>
    <x v="1"/>
    <x v="0"/>
    <x v="0"/>
    <s v="Home"/>
    <x v="1"/>
    <s v="Yes"/>
    <x v="0"/>
  </r>
  <r>
    <s v="C0035"/>
    <x v="0"/>
    <x v="74"/>
    <x v="75"/>
    <x v="21"/>
    <x v="3"/>
    <x v="23"/>
    <x v="8"/>
    <x v="22"/>
    <x v="0"/>
    <x v="0"/>
    <x v="0"/>
    <s v="Home"/>
    <x v="2"/>
    <s v="Yes"/>
    <x v="0"/>
  </r>
  <r>
    <s v="C0062"/>
    <x v="0"/>
    <x v="75"/>
    <x v="76"/>
    <x v="20"/>
    <x v="2"/>
    <x v="24"/>
    <x v="9"/>
    <x v="3"/>
    <x v="0"/>
    <x v="0"/>
    <x v="0"/>
    <s v="Home"/>
    <x v="3"/>
    <s v="No"/>
    <x v="2"/>
  </r>
  <r>
    <s v="C0099"/>
    <x v="0"/>
    <x v="76"/>
    <x v="77"/>
    <x v="20"/>
    <x v="2"/>
    <x v="22"/>
    <x v="7"/>
    <x v="28"/>
    <x v="1"/>
    <x v="0"/>
    <x v="0"/>
    <s v="Home"/>
    <x v="4"/>
    <s v="No"/>
    <x v="2"/>
  </r>
  <r>
    <s v="C0099"/>
    <x v="0"/>
    <x v="76"/>
    <x v="77"/>
    <x v="20"/>
    <x v="2"/>
    <x v="22"/>
    <x v="7"/>
    <x v="28"/>
    <x v="1"/>
    <x v="0"/>
    <x v="0"/>
    <s v="Home"/>
    <x v="2"/>
    <s v="Yes"/>
    <x v="2"/>
  </r>
  <r>
    <s v="C0114"/>
    <x v="0"/>
    <x v="77"/>
    <x v="78"/>
    <x v="20"/>
    <x v="2"/>
    <x v="22"/>
    <x v="8"/>
    <x v="29"/>
    <x v="1"/>
    <x v="1"/>
    <x v="0"/>
    <s v="Investment"/>
    <x v="3"/>
    <s v="No"/>
    <x v="2"/>
  </r>
  <r>
    <s v="C0006"/>
    <x v="0"/>
    <x v="78"/>
    <x v="79"/>
    <x v="22"/>
    <x v="3"/>
    <x v="25"/>
    <x v="0"/>
    <x v="6"/>
    <x v="0"/>
    <x v="0"/>
    <x v="0"/>
    <s v="Home"/>
    <x v="4"/>
    <s v="Yes"/>
    <x v="0"/>
  </r>
  <r>
    <s v="C0053"/>
    <x v="0"/>
    <x v="79"/>
    <x v="80"/>
    <x v="23"/>
    <x v="2"/>
    <x v="21"/>
    <x v="6"/>
    <x v="23"/>
    <x v="0"/>
    <x v="0"/>
    <x v="0"/>
    <s v="Home"/>
    <x v="0"/>
    <s v="Yes"/>
    <x v="0"/>
  </r>
  <r>
    <s v="C0069"/>
    <x v="0"/>
    <x v="80"/>
    <x v="81"/>
    <x v="23"/>
    <x v="2"/>
    <x v="24"/>
    <x v="12"/>
    <x v="14"/>
    <x v="1"/>
    <x v="0"/>
    <x v="0"/>
    <s v="Investment"/>
    <x v="3"/>
    <s v="No"/>
    <x v="0"/>
  </r>
  <r>
    <s v="C0069"/>
    <x v="0"/>
    <x v="80"/>
    <x v="81"/>
    <x v="23"/>
    <x v="2"/>
    <x v="24"/>
    <x v="12"/>
    <x v="14"/>
    <x v="1"/>
    <x v="0"/>
    <x v="0"/>
    <s v="Investment"/>
    <x v="0"/>
    <s v="No"/>
    <x v="0"/>
  </r>
  <r>
    <s v="C0069"/>
    <x v="0"/>
    <x v="80"/>
    <x v="81"/>
    <x v="23"/>
    <x v="2"/>
    <x v="24"/>
    <x v="12"/>
    <x v="14"/>
    <x v="1"/>
    <x v="0"/>
    <x v="0"/>
    <s v="Home"/>
    <x v="0"/>
    <s v="No"/>
    <x v="0"/>
  </r>
  <r>
    <s v="C0077"/>
    <x v="0"/>
    <x v="81"/>
    <x v="82"/>
    <x v="23"/>
    <x v="2"/>
    <x v="24"/>
    <x v="1"/>
    <x v="15"/>
    <x v="1"/>
    <x v="0"/>
    <x v="5"/>
    <s v="Home"/>
    <x v="4"/>
    <s v="No"/>
    <x v="0"/>
  </r>
  <r>
    <s v="C0168"/>
    <x v="0"/>
    <x v="82"/>
    <x v="83"/>
    <x v="23"/>
    <x v="2"/>
    <x v="22"/>
    <x v="5"/>
    <x v="30"/>
    <x v="0"/>
    <x v="0"/>
    <x v="0"/>
    <s v="Home"/>
    <x v="0"/>
    <s v="No"/>
    <x v="1"/>
  </r>
  <r>
    <s v="C0058"/>
    <x v="0"/>
    <x v="83"/>
    <x v="84"/>
    <x v="24"/>
    <x v="2"/>
    <x v="21"/>
    <x v="4"/>
    <x v="11"/>
    <x v="0"/>
    <x v="0"/>
    <x v="0"/>
    <s v="Home"/>
    <x v="3"/>
    <s v="Yes"/>
    <x v="0"/>
  </r>
  <r>
    <s v="C0107"/>
    <x v="0"/>
    <x v="84"/>
    <x v="85"/>
    <x v="24"/>
    <x v="2"/>
    <x v="21"/>
    <x v="5"/>
    <x v="18"/>
    <x v="1"/>
    <x v="0"/>
    <x v="0"/>
    <s v="Home"/>
    <x v="4"/>
    <s v="No"/>
    <x v="2"/>
  </r>
  <r>
    <s v="C0131"/>
    <x v="0"/>
    <x v="85"/>
    <x v="86"/>
    <x v="24"/>
    <x v="2"/>
    <x v="21"/>
    <x v="6"/>
    <x v="0"/>
    <x v="0"/>
    <x v="0"/>
    <x v="0"/>
    <s v="Home"/>
    <x v="1"/>
    <s v="Yes"/>
    <x v="0"/>
  </r>
  <r>
    <s v="C0144"/>
    <x v="0"/>
    <x v="86"/>
    <x v="87"/>
    <x v="24"/>
    <x v="2"/>
    <x v="21"/>
    <x v="5"/>
    <x v="31"/>
    <x v="1"/>
    <x v="0"/>
    <x v="0"/>
    <s v="Investment"/>
    <x v="0"/>
    <s v="No"/>
    <x v="0"/>
  </r>
  <r>
    <s v="C0144"/>
    <x v="0"/>
    <x v="86"/>
    <x v="87"/>
    <x v="24"/>
    <x v="2"/>
    <x v="21"/>
    <x v="5"/>
    <x v="31"/>
    <x v="1"/>
    <x v="0"/>
    <x v="0"/>
    <s v="Investment"/>
    <x v="0"/>
    <s v="No"/>
    <x v="0"/>
  </r>
  <r>
    <s v="C0048"/>
    <x v="0"/>
    <x v="31"/>
    <x v="31"/>
    <x v="25"/>
    <x v="3"/>
    <x v="26"/>
    <x v="5"/>
    <x v="32"/>
    <x v="0"/>
    <x v="0"/>
    <x v="6"/>
    <s v="Investment"/>
    <x v="1"/>
    <s v="No"/>
    <x v="1"/>
  </r>
  <r>
    <s v="C0098"/>
    <x v="0"/>
    <x v="87"/>
    <x v="88"/>
    <x v="25"/>
    <x v="3"/>
    <x v="27"/>
    <x v="0"/>
    <x v="28"/>
    <x v="1"/>
    <x v="0"/>
    <x v="0"/>
    <s v="Home"/>
    <x v="4"/>
    <s v="No"/>
    <x v="0"/>
  </r>
  <r>
    <s v="C0130"/>
    <x v="0"/>
    <x v="88"/>
    <x v="89"/>
    <x v="25"/>
    <x v="3"/>
    <x v="28"/>
    <x v="1"/>
    <x v="30"/>
    <x v="1"/>
    <x v="0"/>
    <x v="0"/>
    <s v="Home"/>
    <x v="1"/>
    <s v="No"/>
    <x v="0"/>
  </r>
  <r>
    <s v="C0141"/>
    <x v="0"/>
    <x v="89"/>
    <x v="90"/>
    <x v="25"/>
    <x v="3"/>
    <x v="27"/>
    <x v="8"/>
    <x v="15"/>
    <x v="0"/>
    <x v="0"/>
    <x v="0"/>
    <s v="Investment"/>
    <x v="1"/>
    <s v="Yes"/>
    <x v="2"/>
  </r>
  <r>
    <s v="C0067"/>
    <x v="0"/>
    <x v="90"/>
    <x v="91"/>
    <x v="22"/>
    <x v="3"/>
    <x v="26"/>
    <x v="12"/>
    <x v="25"/>
    <x v="0"/>
    <x v="0"/>
    <x v="0"/>
    <s v="Home"/>
    <x v="3"/>
    <s v="No"/>
    <x v="0"/>
  </r>
  <r>
    <s v="C0082"/>
    <x v="0"/>
    <x v="91"/>
    <x v="92"/>
    <x v="22"/>
    <x v="3"/>
    <x v="26"/>
    <x v="6"/>
    <x v="15"/>
    <x v="0"/>
    <x v="0"/>
    <x v="3"/>
    <s v="Investment"/>
    <x v="0"/>
    <s v="No"/>
    <x v="1"/>
  </r>
  <r>
    <s v="C0113"/>
    <x v="0"/>
    <x v="92"/>
    <x v="93"/>
    <x v="22"/>
    <x v="3"/>
    <x v="26"/>
    <x v="0"/>
    <x v="18"/>
    <x v="0"/>
    <x v="0"/>
    <x v="0"/>
    <s v="Home"/>
    <x v="3"/>
    <s v="No"/>
    <x v="0"/>
  </r>
  <r>
    <s v="C0132"/>
    <x v="0"/>
    <x v="93"/>
    <x v="94"/>
    <x v="22"/>
    <x v="3"/>
    <x v="26"/>
    <x v="11"/>
    <x v="19"/>
    <x v="1"/>
    <x v="0"/>
    <x v="0"/>
    <s v="Home"/>
    <x v="3"/>
    <s v="Yes"/>
    <x v="2"/>
  </r>
  <r>
    <s v="C0137"/>
    <x v="0"/>
    <x v="94"/>
    <x v="95"/>
    <x v="22"/>
    <x v="3"/>
    <x v="26"/>
    <x v="12"/>
    <x v="11"/>
    <x v="1"/>
    <x v="0"/>
    <x v="0"/>
    <s v="Home"/>
    <x v="0"/>
    <s v="No"/>
    <x v="0"/>
  </r>
  <r>
    <s v="C0137"/>
    <x v="0"/>
    <x v="94"/>
    <x v="95"/>
    <x v="22"/>
    <x v="3"/>
    <x v="26"/>
    <x v="12"/>
    <x v="11"/>
    <x v="1"/>
    <x v="0"/>
    <x v="0"/>
    <s v="Home"/>
    <x v="0"/>
    <s v="No"/>
    <x v="0"/>
  </r>
  <r>
    <s v="C0155"/>
    <x v="0"/>
    <x v="95"/>
    <x v="96"/>
    <x v="22"/>
    <x v="3"/>
    <x v="26"/>
    <x v="4"/>
    <x v="29"/>
    <x v="1"/>
    <x v="0"/>
    <x v="0"/>
    <s v="Home"/>
    <x v="3"/>
    <s v="Yes"/>
    <x v="2"/>
  </r>
  <r>
    <s v="C0163"/>
    <x v="0"/>
    <x v="96"/>
    <x v="97"/>
    <x v="22"/>
    <x v="3"/>
    <x v="26"/>
    <x v="12"/>
    <x v="10"/>
    <x v="0"/>
    <x v="0"/>
    <x v="0"/>
    <s v="Investment"/>
    <x v="4"/>
    <s v="Yes"/>
    <x v="0"/>
  </r>
  <r>
    <s v="C0039"/>
    <x v="0"/>
    <x v="97"/>
    <x v="98"/>
    <x v="21"/>
    <x v="3"/>
    <x v="23"/>
    <x v="7"/>
    <x v="23"/>
    <x v="1"/>
    <x v="0"/>
    <x v="0"/>
    <s v="Home"/>
    <x v="2"/>
    <s v="Yes"/>
    <x v="2"/>
  </r>
  <r>
    <s v="C0071"/>
    <x v="0"/>
    <x v="98"/>
    <x v="99"/>
    <x v="21"/>
    <x v="3"/>
    <x v="28"/>
    <x v="2"/>
    <x v="29"/>
    <x v="1"/>
    <x v="0"/>
    <x v="0"/>
    <s v="Home"/>
    <x v="2"/>
    <s v="Yes"/>
    <x v="0"/>
  </r>
  <r>
    <s v="C0101"/>
    <x v="0"/>
    <x v="99"/>
    <x v="100"/>
    <x v="21"/>
    <x v="3"/>
    <x v="28"/>
    <x v="11"/>
    <x v="3"/>
    <x v="0"/>
    <x v="0"/>
    <x v="0"/>
    <s v="Home"/>
    <x v="2"/>
    <s v="No"/>
    <x v="1"/>
  </r>
  <r>
    <s v="C0146"/>
    <x v="0"/>
    <x v="100"/>
    <x v="101"/>
    <x v="21"/>
    <x v="3"/>
    <x v="26"/>
    <x v="0"/>
    <x v="14"/>
    <x v="0"/>
    <x v="0"/>
    <x v="0"/>
    <s v="Investment"/>
    <x v="0"/>
    <s v="Yes"/>
    <x v="2"/>
  </r>
  <r>
    <s v="C0051"/>
    <x v="0"/>
    <x v="18"/>
    <x v="18"/>
    <x v="26"/>
    <x v="3"/>
    <x v="25"/>
    <x v="7"/>
    <x v="25"/>
    <x v="1"/>
    <x v="0"/>
    <x v="0"/>
    <s v="Home"/>
    <x v="0"/>
    <s v="No"/>
    <x v="0"/>
  </r>
  <r>
    <s v="C0052"/>
    <x v="0"/>
    <x v="101"/>
    <x v="102"/>
    <x v="26"/>
    <x v="3"/>
    <x v="25"/>
    <x v="7"/>
    <x v="25"/>
    <x v="1"/>
    <x v="0"/>
    <x v="0"/>
    <s v="Investment"/>
    <x v="0"/>
    <s v="No"/>
    <x v="2"/>
  </r>
  <r>
    <s v="C0052"/>
    <x v="0"/>
    <x v="101"/>
    <x v="102"/>
    <x v="26"/>
    <x v="3"/>
    <x v="25"/>
    <x v="7"/>
    <x v="25"/>
    <x v="1"/>
    <x v="0"/>
    <x v="0"/>
    <s v="Home"/>
    <x v="0"/>
    <s v="No"/>
    <x v="2"/>
  </r>
  <r>
    <s v="C0063"/>
    <x v="0"/>
    <x v="102"/>
    <x v="103"/>
    <x v="27"/>
    <x v="3"/>
    <x v="29"/>
    <x v="2"/>
    <x v="20"/>
    <x v="1"/>
    <x v="3"/>
    <x v="7"/>
    <s v="Investment"/>
    <x v="2"/>
    <s v="No"/>
    <x v="2"/>
  </r>
  <r>
    <s v="C0088"/>
    <x v="0"/>
    <x v="103"/>
    <x v="104"/>
    <x v="27"/>
    <x v="3"/>
    <x v="23"/>
    <x v="7"/>
    <x v="33"/>
    <x v="1"/>
    <x v="0"/>
    <x v="0"/>
    <s v="Home"/>
    <x v="2"/>
    <s v="Yes"/>
    <x v="0"/>
  </r>
  <r>
    <s v="C0094"/>
    <x v="0"/>
    <x v="104"/>
    <x v="105"/>
    <x v="27"/>
    <x v="3"/>
    <x v="26"/>
    <x v="11"/>
    <x v="23"/>
    <x v="1"/>
    <x v="0"/>
    <x v="4"/>
    <s v="Home"/>
    <x v="2"/>
    <s v="Yes"/>
    <x v="0"/>
  </r>
  <r>
    <s v="C0165"/>
    <x v="0"/>
    <x v="105"/>
    <x v="106"/>
    <x v="27"/>
    <x v="3"/>
    <x v="23"/>
    <x v="5"/>
    <x v="34"/>
    <x v="1"/>
    <x v="0"/>
    <x v="0"/>
    <s v="Home"/>
    <x v="0"/>
    <s v="Yes"/>
    <x v="1"/>
  </r>
  <r>
    <s v="C0044"/>
    <x v="0"/>
    <x v="106"/>
    <x v="107"/>
    <x v="28"/>
    <x v="3"/>
    <x v="30"/>
    <x v="5"/>
    <x v="22"/>
    <x v="1"/>
    <x v="0"/>
    <x v="0"/>
    <s v="Home"/>
    <x v="3"/>
    <s v="No"/>
    <x v="2"/>
  </r>
  <r>
    <s v="C0157"/>
    <x v="0"/>
    <x v="107"/>
    <x v="108"/>
    <x v="28"/>
    <x v="3"/>
    <x v="29"/>
    <x v="4"/>
    <x v="19"/>
    <x v="0"/>
    <x v="0"/>
    <x v="0"/>
    <s v="Investment"/>
    <x v="3"/>
    <s v="No"/>
    <x v="0"/>
  </r>
  <r>
    <s v="C0118"/>
    <x v="0"/>
    <x v="108"/>
    <x v="109"/>
    <x v="29"/>
    <x v="3"/>
    <x v="30"/>
    <x v="1"/>
    <x v="2"/>
    <x v="1"/>
    <x v="2"/>
    <x v="2"/>
    <s v="Investment"/>
    <x v="3"/>
    <s v="No"/>
    <x v="0"/>
  </r>
  <r>
    <s v="C0119"/>
    <x v="0"/>
    <x v="109"/>
    <x v="110"/>
    <x v="29"/>
    <x v="3"/>
    <x v="30"/>
    <x v="6"/>
    <x v="19"/>
    <x v="1"/>
    <x v="0"/>
    <x v="2"/>
    <s v="Home"/>
    <x v="3"/>
    <s v="No"/>
    <x v="2"/>
  </r>
  <r>
    <s v="C0033"/>
    <x v="0"/>
    <x v="110"/>
    <x v="111"/>
    <x v="30"/>
    <x v="3"/>
    <x v="31"/>
    <x v="0"/>
    <x v="26"/>
    <x v="0"/>
    <x v="0"/>
    <x v="4"/>
    <s v="Home"/>
    <x v="2"/>
    <s v="No"/>
    <x v="0"/>
  </r>
  <r>
    <s v="C0100"/>
    <x v="0"/>
    <x v="111"/>
    <x v="112"/>
    <x v="30"/>
    <x v="3"/>
    <x v="32"/>
    <x v="0"/>
    <x v="34"/>
    <x v="1"/>
    <x v="0"/>
    <x v="5"/>
    <s v="Home"/>
    <x v="3"/>
    <s v="No"/>
    <x v="0"/>
  </r>
  <r>
    <s v="C0133"/>
    <x v="0"/>
    <x v="112"/>
    <x v="113"/>
    <x v="30"/>
    <x v="3"/>
    <x v="32"/>
    <x v="5"/>
    <x v="3"/>
    <x v="1"/>
    <x v="0"/>
    <x v="0"/>
    <s v="Home"/>
    <x v="3"/>
    <s v="No"/>
    <x v="0"/>
  </r>
  <r>
    <s v="C0175"/>
    <x v="0"/>
    <x v="113"/>
    <x v="114"/>
    <x v="30"/>
    <x v="3"/>
    <x v="32"/>
    <x v="10"/>
    <x v="21"/>
    <x v="0"/>
    <x v="0"/>
    <x v="0"/>
    <s v="Home"/>
    <x v="3"/>
    <s v="Yes"/>
    <x v="0"/>
  </r>
  <r>
    <s v="C0008"/>
    <x v="0"/>
    <x v="114"/>
    <x v="115"/>
    <x v="31"/>
    <x v="3"/>
    <x v="33"/>
    <x v="9"/>
    <x v="7"/>
    <x v="1"/>
    <x v="0"/>
    <x v="6"/>
    <s v="Investment"/>
    <x v="3"/>
    <s v="No"/>
    <x v="2"/>
  </r>
  <r>
    <s v="C0023"/>
    <x v="0"/>
    <x v="115"/>
    <x v="116"/>
    <x v="31"/>
    <x v="3"/>
    <x v="34"/>
    <x v="9"/>
    <x v="17"/>
    <x v="1"/>
    <x v="0"/>
    <x v="4"/>
    <s v="Home"/>
    <x v="4"/>
    <s v="No"/>
    <x v="0"/>
  </r>
  <r>
    <s v="C0108"/>
    <x v="0"/>
    <x v="116"/>
    <x v="117"/>
    <x v="31"/>
    <x v="3"/>
    <x v="31"/>
    <x v="3"/>
    <x v="3"/>
    <x v="1"/>
    <x v="0"/>
    <x v="5"/>
    <s v="Home"/>
    <x v="4"/>
    <s v="Yes"/>
    <x v="1"/>
  </r>
  <r>
    <s v="C0109"/>
    <x v="0"/>
    <x v="117"/>
    <x v="118"/>
    <x v="31"/>
    <x v="3"/>
    <x v="31"/>
    <x v="0"/>
    <x v="17"/>
    <x v="0"/>
    <x v="0"/>
    <x v="0"/>
    <s v="Home"/>
    <x v="2"/>
    <s v="No"/>
    <x v="0"/>
  </r>
  <r>
    <s v="C0145"/>
    <x v="0"/>
    <x v="118"/>
    <x v="119"/>
    <x v="31"/>
    <x v="3"/>
    <x v="32"/>
    <x v="1"/>
    <x v="5"/>
    <x v="1"/>
    <x v="0"/>
    <x v="4"/>
    <s v="Investment"/>
    <x v="4"/>
    <s v="No"/>
    <x v="0"/>
  </r>
  <r>
    <s v="C0145"/>
    <x v="0"/>
    <x v="118"/>
    <x v="119"/>
    <x v="31"/>
    <x v="3"/>
    <x v="32"/>
    <x v="1"/>
    <x v="5"/>
    <x v="1"/>
    <x v="0"/>
    <x v="4"/>
    <s v="Investment"/>
    <x v="4"/>
    <s v="No"/>
    <x v="0"/>
  </r>
  <r>
    <s v="C0003"/>
    <x v="0"/>
    <x v="119"/>
    <x v="120"/>
    <x v="32"/>
    <x v="4"/>
    <x v="35"/>
    <x v="11"/>
    <x v="31"/>
    <x v="0"/>
    <x v="0"/>
    <x v="0"/>
    <s v="Home"/>
    <x v="0"/>
    <s v="No"/>
    <x v="0"/>
  </r>
  <r>
    <s v="C0004"/>
    <x v="0"/>
    <x v="120"/>
    <x v="121"/>
    <x v="32"/>
    <x v="4"/>
    <x v="35"/>
    <x v="11"/>
    <x v="31"/>
    <x v="0"/>
    <x v="0"/>
    <x v="0"/>
    <s v="Home"/>
    <x v="0"/>
    <s v="No"/>
    <x v="0"/>
  </r>
  <r>
    <s v="C0024"/>
    <x v="0"/>
    <x v="121"/>
    <x v="122"/>
    <x v="32"/>
    <x v="4"/>
    <x v="33"/>
    <x v="12"/>
    <x v="7"/>
    <x v="1"/>
    <x v="0"/>
    <x v="0"/>
    <s v="Home"/>
    <x v="2"/>
    <s v="No"/>
    <x v="2"/>
  </r>
  <r>
    <s v="C0030"/>
    <x v="0"/>
    <x v="122"/>
    <x v="123"/>
    <x v="32"/>
    <x v="4"/>
    <x v="33"/>
    <x v="6"/>
    <x v="28"/>
    <x v="0"/>
    <x v="0"/>
    <x v="0"/>
    <s v="Investment"/>
    <x v="2"/>
    <s v="No"/>
    <x v="0"/>
  </r>
  <r>
    <s v="C0147"/>
    <x v="0"/>
    <x v="123"/>
    <x v="124"/>
    <x v="32"/>
    <x v="4"/>
    <x v="36"/>
    <x v="12"/>
    <x v="9"/>
    <x v="1"/>
    <x v="0"/>
    <x v="0"/>
    <s v="Home"/>
    <x v="0"/>
    <s v="No"/>
    <x v="0"/>
  </r>
  <r>
    <s v="C0002"/>
    <x v="0"/>
    <x v="124"/>
    <x v="125"/>
    <x v="33"/>
    <x v="4"/>
    <x v="37"/>
    <x v="1"/>
    <x v="25"/>
    <x v="1"/>
    <x v="0"/>
    <x v="0"/>
    <s v="Investment"/>
    <x v="0"/>
    <s v="Yes"/>
    <x v="0"/>
  </r>
  <r>
    <s v="C0031"/>
    <x v="0"/>
    <x v="125"/>
    <x v="126"/>
    <x v="33"/>
    <x v="4"/>
    <x v="35"/>
    <x v="1"/>
    <x v="23"/>
    <x v="1"/>
    <x v="0"/>
    <x v="6"/>
    <s v="Home"/>
    <x v="3"/>
    <s v="No"/>
    <x v="1"/>
  </r>
  <r>
    <s v="C0059"/>
    <x v="0"/>
    <x v="126"/>
    <x v="127"/>
    <x v="33"/>
    <x v="4"/>
    <x v="33"/>
    <x v="0"/>
    <x v="13"/>
    <x v="0"/>
    <x v="3"/>
    <x v="7"/>
    <s v="Home"/>
    <x v="2"/>
    <s v="Yes"/>
    <x v="2"/>
  </r>
  <r>
    <s v="C0140"/>
    <x v="0"/>
    <x v="127"/>
    <x v="128"/>
    <x v="33"/>
    <x v="4"/>
    <x v="34"/>
    <x v="13"/>
    <x v="20"/>
    <x v="0"/>
    <x v="0"/>
    <x v="4"/>
    <s v="Home"/>
    <x v="2"/>
    <s v="No"/>
    <x v="0"/>
  </r>
  <r>
    <s v="C0043"/>
    <x v="0"/>
    <x v="128"/>
    <x v="129"/>
    <x v="34"/>
    <x v="4"/>
    <x v="37"/>
    <x v="11"/>
    <x v="2"/>
    <x v="0"/>
    <x v="0"/>
    <x v="2"/>
    <s v="Home"/>
    <x v="3"/>
    <s v="Yes"/>
    <x v="0"/>
  </r>
  <r>
    <s v="C0078"/>
    <x v="0"/>
    <x v="129"/>
    <x v="130"/>
    <x v="34"/>
    <x v="4"/>
    <x v="35"/>
    <x v="1"/>
    <x v="31"/>
    <x v="1"/>
    <x v="0"/>
    <x v="9"/>
    <s v="Home"/>
    <x v="2"/>
    <s v="No"/>
    <x v="2"/>
  </r>
  <r>
    <s v="C0124"/>
    <x v="0"/>
    <x v="130"/>
    <x v="131"/>
    <x v="34"/>
    <x v="4"/>
    <x v="35"/>
    <x v="12"/>
    <x v="34"/>
    <x v="0"/>
    <x v="0"/>
    <x v="3"/>
    <s v="Investment"/>
    <x v="0"/>
    <s v="No"/>
    <x v="2"/>
  </r>
  <r>
    <s v="C0049"/>
    <x v="0"/>
    <x v="131"/>
    <x v="132"/>
    <x v="22"/>
    <x v="3"/>
    <x v="28"/>
    <x v="2"/>
    <x v="23"/>
    <x v="1"/>
    <x v="0"/>
    <x v="0"/>
    <s v="Home"/>
    <x v="3"/>
    <s v="No"/>
    <x v="2"/>
  </r>
  <r>
    <s v="C0049"/>
    <x v="0"/>
    <x v="131"/>
    <x v="132"/>
    <x v="22"/>
    <x v="3"/>
    <x v="28"/>
    <x v="2"/>
    <x v="23"/>
    <x v="1"/>
    <x v="0"/>
    <x v="0"/>
    <s v="Home"/>
    <x v="2"/>
    <s v="No"/>
    <x v="2"/>
  </r>
  <r>
    <s v="C0079"/>
    <x v="0"/>
    <x v="132"/>
    <x v="133"/>
    <x v="35"/>
    <x v="4"/>
    <x v="37"/>
    <x v="3"/>
    <x v="30"/>
    <x v="1"/>
    <x v="7"/>
    <x v="7"/>
    <s v="Investment"/>
    <x v="0"/>
    <s v="No"/>
    <x v="0"/>
  </r>
  <r>
    <s v="C0079"/>
    <x v="0"/>
    <x v="132"/>
    <x v="133"/>
    <x v="35"/>
    <x v="4"/>
    <x v="37"/>
    <x v="3"/>
    <x v="30"/>
    <x v="1"/>
    <x v="7"/>
    <x v="7"/>
    <s v="Investment"/>
    <x v="0"/>
    <s v="No"/>
    <x v="0"/>
  </r>
  <r>
    <s v="C0079"/>
    <x v="0"/>
    <x v="132"/>
    <x v="133"/>
    <x v="35"/>
    <x v="4"/>
    <x v="37"/>
    <x v="3"/>
    <x v="30"/>
    <x v="1"/>
    <x v="7"/>
    <x v="7"/>
    <s v="Investment"/>
    <x v="0"/>
    <s v="No"/>
    <x v="0"/>
  </r>
  <r>
    <s v="C0079"/>
    <x v="0"/>
    <x v="132"/>
    <x v="133"/>
    <x v="35"/>
    <x v="4"/>
    <x v="37"/>
    <x v="3"/>
    <x v="30"/>
    <x v="1"/>
    <x v="7"/>
    <x v="7"/>
    <s v="Investment"/>
    <x v="0"/>
    <s v="No"/>
    <x v="0"/>
  </r>
  <r>
    <s v="C0079"/>
    <x v="0"/>
    <x v="132"/>
    <x v="133"/>
    <x v="35"/>
    <x v="4"/>
    <x v="37"/>
    <x v="3"/>
    <x v="30"/>
    <x v="1"/>
    <x v="7"/>
    <x v="7"/>
    <s v="Investment"/>
    <x v="0"/>
    <s v="No"/>
    <x v="0"/>
  </r>
  <r>
    <s v="C0079"/>
    <x v="0"/>
    <x v="132"/>
    <x v="133"/>
    <x v="35"/>
    <x v="4"/>
    <x v="37"/>
    <x v="3"/>
    <x v="30"/>
    <x v="1"/>
    <x v="7"/>
    <x v="7"/>
    <s v="Investment"/>
    <x v="0"/>
    <s v="No"/>
    <x v="0"/>
  </r>
  <r>
    <s v="C0079"/>
    <x v="0"/>
    <x v="132"/>
    <x v="133"/>
    <x v="35"/>
    <x v="4"/>
    <x v="37"/>
    <x v="3"/>
    <x v="30"/>
    <x v="1"/>
    <x v="7"/>
    <x v="7"/>
    <s v="Investment"/>
    <x v="0"/>
    <s v="No"/>
    <x v="0"/>
  </r>
  <r>
    <s v="C0013"/>
    <x v="0"/>
    <x v="133"/>
    <x v="134"/>
    <x v="36"/>
    <x v="4"/>
    <x v="38"/>
    <x v="0"/>
    <x v="17"/>
    <x v="1"/>
    <x v="0"/>
    <x v="1"/>
    <s v="Home"/>
    <x v="0"/>
    <s v="Yes"/>
    <x v="0"/>
  </r>
  <r>
    <s v="C0139"/>
    <x v="0"/>
    <x v="134"/>
    <x v="135"/>
    <x v="36"/>
    <x v="4"/>
    <x v="39"/>
    <x v="5"/>
    <x v="7"/>
    <x v="1"/>
    <x v="0"/>
    <x v="0"/>
    <s v="Investment"/>
    <x v="3"/>
    <s v="No"/>
    <x v="2"/>
  </r>
  <r>
    <s v="C0154"/>
    <x v="0"/>
    <x v="135"/>
    <x v="136"/>
    <x v="37"/>
    <x v="4"/>
    <x v="38"/>
    <x v="10"/>
    <x v="30"/>
    <x v="0"/>
    <x v="0"/>
    <x v="0"/>
    <s v="Home"/>
    <x v="3"/>
    <s v="Yes"/>
    <x v="0"/>
  </r>
  <r>
    <s v="C0045"/>
    <x v="0"/>
    <x v="136"/>
    <x v="137"/>
    <x v="38"/>
    <x v="4"/>
    <x v="40"/>
    <x v="7"/>
    <x v="10"/>
    <x v="0"/>
    <x v="0"/>
    <x v="5"/>
    <s v="Home"/>
    <x v="2"/>
    <s v="No"/>
    <x v="2"/>
  </r>
  <r>
    <s v="C0134"/>
    <x v="0"/>
    <x v="137"/>
    <x v="138"/>
    <x v="38"/>
    <x v="4"/>
    <x v="41"/>
    <x v="9"/>
    <x v="31"/>
    <x v="0"/>
    <x v="0"/>
    <x v="2"/>
    <s v="Home"/>
    <x v="3"/>
    <s v="No"/>
    <x v="0"/>
  </r>
  <r>
    <s v="C0138"/>
    <x v="0"/>
    <x v="138"/>
    <x v="139"/>
    <x v="38"/>
    <x v="4"/>
    <x v="41"/>
    <x v="11"/>
    <x v="7"/>
    <x v="1"/>
    <x v="0"/>
    <x v="0"/>
    <s v="Home"/>
    <x v="2"/>
    <s v="No"/>
    <x v="0"/>
  </r>
  <r>
    <s v="C0158"/>
    <x v="0"/>
    <x v="107"/>
    <x v="140"/>
    <x v="38"/>
    <x v="4"/>
    <x v="41"/>
    <x v="9"/>
    <x v="26"/>
    <x v="0"/>
    <x v="0"/>
    <x v="0"/>
    <s v="Home"/>
    <x v="1"/>
    <s v="Yes"/>
    <x v="0"/>
  </r>
  <r>
    <s v="C0036"/>
    <x v="0"/>
    <x v="139"/>
    <x v="141"/>
    <x v="39"/>
    <x v="5"/>
    <x v="42"/>
    <x v="7"/>
    <x v="14"/>
    <x v="1"/>
    <x v="0"/>
    <x v="0"/>
    <s v="Home"/>
    <x v="0"/>
    <s v="No"/>
    <x v="0"/>
  </r>
  <r>
    <s v="C0074"/>
    <x v="0"/>
    <x v="140"/>
    <x v="142"/>
    <x v="39"/>
    <x v="5"/>
    <x v="40"/>
    <x v="4"/>
    <x v="26"/>
    <x v="0"/>
    <x v="0"/>
    <x v="0"/>
    <s v="Home"/>
    <x v="0"/>
    <s v="No"/>
    <x v="1"/>
  </r>
  <r>
    <s v="C0120"/>
    <x v="0"/>
    <x v="124"/>
    <x v="143"/>
    <x v="39"/>
    <x v="5"/>
    <x v="40"/>
    <x v="2"/>
    <x v="15"/>
    <x v="1"/>
    <x v="0"/>
    <x v="0"/>
    <s v="Investment"/>
    <x v="3"/>
    <s v="No"/>
    <x v="0"/>
  </r>
  <r>
    <s v="C0120"/>
    <x v="0"/>
    <x v="124"/>
    <x v="143"/>
    <x v="39"/>
    <x v="5"/>
    <x v="40"/>
    <x v="2"/>
    <x v="15"/>
    <x v="1"/>
    <x v="0"/>
    <x v="0"/>
    <s v="Investment"/>
    <x v="0"/>
    <s v="No"/>
    <x v="0"/>
  </r>
  <r>
    <s v="C0005"/>
    <x v="0"/>
    <x v="141"/>
    <x v="144"/>
    <x v="40"/>
    <x v="5"/>
    <x v="43"/>
    <x v="6"/>
    <x v="23"/>
    <x v="1"/>
    <x v="0"/>
    <x v="4"/>
    <s v="Home"/>
    <x v="4"/>
    <s v="Yes"/>
    <x v="0"/>
  </r>
  <r>
    <s v="C0032"/>
    <x v="0"/>
    <x v="142"/>
    <x v="145"/>
    <x v="40"/>
    <x v="5"/>
    <x v="44"/>
    <x v="5"/>
    <x v="10"/>
    <x v="0"/>
    <x v="0"/>
    <x v="0"/>
    <s v="Investment"/>
    <x v="0"/>
    <s v="No"/>
    <x v="0"/>
  </r>
  <r>
    <s v="C0126"/>
    <x v="0"/>
    <x v="143"/>
    <x v="146"/>
    <x v="40"/>
    <x v="5"/>
    <x v="44"/>
    <x v="0"/>
    <x v="21"/>
    <x v="0"/>
    <x v="0"/>
    <x v="3"/>
    <s v="Investment"/>
    <x v="2"/>
    <s v="Yes"/>
    <x v="0"/>
  </r>
  <r>
    <s v="C0106"/>
    <x v="0"/>
    <x v="144"/>
    <x v="147"/>
    <x v="41"/>
    <x v="5"/>
    <x v="44"/>
    <x v="7"/>
    <x v="14"/>
    <x v="1"/>
    <x v="0"/>
    <x v="6"/>
    <s v="Investment"/>
    <x v="4"/>
    <s v="No"/>
    <x v="2"/>
  </r>
  <r>
    <s v="C0115"/>
    <x v="0"/>
    <x v="145"/>
    <x v="148"/>
    <x v="42"/>
    <x v="5"/>
    <x v="45"/>
    <x v="8"/>
    <x v="22"/>
    <x v="1"/>
    <x v="0"/>
    <x v="0"/>
    <s v="Home"/>
    <x v="0"/>
    <s v="No"/>
    <x v="0"/>
  </r>
  <r>
    <s v="C0115"/>
    <x v="0"/>
    <x v="145"/>
    <x v="148"/>
    <x v="42"/>
    <x v="5"/>
    <x v="45"/>
    <x v="8"/>
    <x v="22"/>
    <x v="1"/>
    <x v="0"/>
    <x v="0"/>
    <s v="Home"/>
    <x v="0"/>
    <s v="No"/>
    <x v="0"/>
  </r>
  <r>
    <s v="C0129"/>
    <x v="0"/>
    <x v="146"/>
    <x v="149"/>
    <x v="42"/>
    <x v="5"/>
    <x v="45"/>
    <x v="0"/>
    <x v="34"/>
    <x v="1"/>
    <x v="0"/>
    <x v="3"/>
    <s v="Investment"/>
    <x v="2"/>
    <s v="No"/>
    <x v="0"/>
  </r>
  <r>
    <s v="C0129"/>
    <x v="0"/>
    <x v="146"/>
    <x v="149"/>
    <x v="42"/>
    <x v="5"/>
    <x v="45"/>
    <x v="0"/>
    <x v="34"/>
    <x v="1"/>
    <x v="0"/>
    <x v="3"/>
    <s v="Investment"/>
    <x v="2"/>
    <s v="No"/>
    <x v="0"/>
  </r>
  <r>
    <s v="C0103"/>
    <x v="0"/>
    <x v="147"/>
    <x v="150"/>
    <x v="43"/>
    <x v="5"/>
    <x v="46"/>
    <x v="4"/>
    <x v="25"/>
    <x v="1"/>
    <x v="0"/>
    <x v="3"/>
    <s v="Investment"/>
    <x v="4"/>
    <s v="No"/>
    <x v="0"/>
  </r>
  <r>
    <s v="C0103"/>
    <x v="0"/>
    <x v="147"/>
    <x v="150"/>
    <x v="43"/>
    <x v="5"/>
    <x v="46"/>
    <x v="4"/>
    <x v="25"/>
    <x v="1"/>
    <x v="0"/>
    <x v="3"/>
    <s v="Investment"/>
    <x v="4"/>
    <s v="No"/>
    <x v="0"/>
  </r>
  <r>
    <s v="C0021"/>
    <x v="0"/>
    <x v="148"/>
    <x v="151"/>
    <x v="44"/>
    <x v="5"/>
    <x v="47"/>
    <x v="0"/>
    <x v="25"/>
    <x v="0"/>
    <x v="3"/>
    <x v="7"/>
    <s v="Investment"/>
    <x v="2"/>
    <s v="No"/>
    <x v="0"/>
  </r>
  <r>
    <s v="C0148"/>
    <x v="0"/>
    <x v="149"/>
    <x v="152"/>
    <x v="44"/>
    <x v="5"/>
    <x v="48"/>
    <x v="3"/>
    <x v="14"/>
    <x v="0"/>
    <x v="0"/>
    <x v="0"/>
    <s v="Investment"/>
    <x v="0"/>
    <s v="Yes"/>
    <x v="2"/>
  </r>
  <r>
    <s v="C0172"/>
    <x v="0"/>
    <x v="150"/>
    <x v="153"/>
    <x v="44"/>
    <x v="5"/>
    <x v="48"/>
    <x v="0"/>
    <x v="12"/>
    <x v="1"/>
    <x v="0"/>
    <x v="0"/>
    <s v="Home"/>
    <x v="3"/>
    <s v="Yes"/>
    <x v="2"/>
  </r>
  <r>
    <s v="C0104"/>
    <x v="0"/>
    <x v="151"/>
    <x v="154"/>
    <x v="45"/>
    <x v="5"/>
    <x v="49"/>
    <x v="1"/>
    <x v="25"/>
    <x v="0"/>
    <x v="0"/>
    <x v="2"/>
    <s v="Home"/>
    <x v="2"/>
    <s v="No"/>
    <x v="0"/>
  </r>
  <r>
    <m/>
    <x v="1"/>
    <x v="152"/>
    <x v="155"/>
    <x v="46"/>
    <x v="6"/>
    <x v="50"/>
    <x v="14"/>
    <x v="35"/>
    <x v="2"/>
    <x v="8"/>
    <x v="7"/>
    <m/>
    <x v="5"/>
    <m/>
    <x v="3"/>
  </r>
  <r>
    <s v="C0001"/>
    <x v="2"/>
    <x v="153"/>
    <x v="156"/>
    <x v="47"/>
    <x v="7"/>
    <x v="51"/>
    <x v="14"/>
    <x v="35"/>
    <x v="3"/>
    <x v="0"/>
    <x v="0"/>
    <s v="Investment"/>
    <x v="0"/>
    <s v="No"/>
    <x v="2"/>
  </r>
  <r>
    <s v="C0012"/>
    <x v="2"/>
    <x v="154"/>
    <x v="156"/>
    <x v="47"/>
    <x v="7"/>
    <x v="51"/>
    <x v="14"/>
    <x v="35"/>
    <x v="3"/>
    <x v="0"/>
    <x v="4"/>
    <s v="Investment"/>
    <x v="0"/>
    <s v="No"/>
    <x v="0"/>
  </r>
  <r>
    <s v="C0012"/>
    <x v="2"/>
    <x v="154"/>
    <x v="156"/>
    <x v="47"/>
    <x v="7"/>
    <x v="51"/>
    <x v="14"/>
    <x v="35"/>
    <x v="3"/>
    <x v="0"/>
    <x v="4"/>
    <s v="Investment"/>
    <x v="3"/>
    <s v="No"/>
    <x v="0"/>
  </r>
  <r>
    <s v="C0025"/>
    <x v="2"/>
    <x v="155"/>
    <x v="156"/>
    <x v="47"/>
    <x v="7"/>
    <x v="51"/>
    <x v="14"/>
    <x v="35"/>
    <x v="3"/>
    <x v="0"/>
    <x v="4"/>
    <s v="Investment"/>
    <x v="0"/>
    <s v="Yes"/>
    <x v="0"/>
  </r>
  <r>
    <s v="C0029"/>
    <x v="2"/>
    <x v="156"/>
    <x v="156"/>
    <x v="47"/>
    <x v="7"/>
    <x v="51"/>
    <x v="14"/>
    <x v="35"/>
    <x v="3"/>
    <x v="0"/>
    <x v="4"/>
    <s v="Investment"/>
    <x v="1"/>
    <s v="Yes"/>
    <x v="0"/>
  </r>
  <r>
    <s v="C0029"/>
    <x v="2"/>
    <x v="156"/>
    <x v="156"/>
    <x v="47"/>
    <x v="7"/>
    <x v="51"/>
    <x v="14"/>
    <x v="35"/>
    <x v="3"/>
    <x v="0"/>
    <x v="0"/>
    <s v="Investment"/>
    <x v="1"/>
    <s v="Yes"/>
    <x v="0"/>
  </r>
  <r>
    <s v="C0055"/>
    <x v="2"/>
    <x v="157"/>
    <x v="156"/>
    <x v="47"/>
    <x v="7"/>
    <x v="51"/>
    <x v="14"/>
    <x v="35"/>
    <x v="3"/>
    <x v="0"/>
    <x v="0"/>
    <s v="Investment"/>
    <x v="0"/>
    <s v="No"/>
    <x v="0"/>
  </r>
  <r>
    <s v="C0121"/>
    <x v="2"/>
    <x v="158"/>
    <x v="156"/>
    <x v="47"/>
    <x v="7"/>
    <x v="51"/>
    <x v="14"/>
    <x v="35"/>
    <x v="3"/>
    <x v="0"/>
    <x v="0"/>
    <s v="Home"/>
    <x v="2"/>
    <s v="Yes"/>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r>
    <s v="C0174"/>
    <x v="2"/>
    <x v="159"/>
    <x v="156"/>
    <x v="47"/>
    <x v="7"/>
    <x v="51"/>
    <x v="14"/>
    <x v="35"/>
    <x v="3"/>
    <x v="0"/>
    <x v="0"/>
    <s v="Investment"/>
    <x v="0"/>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6:B24" firstHeaderRow="1" firstDataRow="1" firstDataCol="1"/>
  <pivotFields count="9">
    <pivotField numFmtId="1" showAll="0"/>
    <pivotField showAll="0"/>
    <pivotField axis="axisRow" showAll="0">
      <items count="8">
        <item x="2"/>
        <item x="0"/>
        <item x="4"/>
        <item x="1"/>
        <item x="3"/>
        <item x="5"/>
        <item x="6"/>
        <item t="default"/>
      </items>
    </pivotField>
    <pivotField showAll="0"/>
    <pivotField axis="axisRow" showAll="0">
      <items count="3">
        <item x="0"/>
        <item x="1"/>
        <item t="default"/>
      </items>
    </pivotField>
    <pivotField showAll="0">
      <items count="103">
        <item x="49"/>
        <item x="2"/>
        <item x="37"/>
        <item x="17"/>
        <item x="33"/>
        <item x="18"/>
        <item x="14"/>
        <item x="56"/>
        <item x="38"/>
        <item x="42"/>
        <item x="5"/>
        <item x="35"/>
        <item x="19"/>
        <item x="41"/>
        <item x="16"/>
        <item x="26"/>
        <item x="40"/>
        <item x="27"/>
        <item x="54"/>
        <item x="15"/>
        <item x="55"/>
        <item x="43"/>
        <item x="7"/>
        <item x="39"/>
        <item x="22"/>
        <item x="6"/>
        <item x="23"/>
        <item x="51"/>
        <item x="1"/>
        <item x="0"/>
        <item x="3"/>
        <item x="34"/>
        <item x="21"/>
        <item x="25"/>
        <item x="10"/>
        <item x="8"/>
        <item x="52"/>
        <item x="44"/>
        <item x="30"/>
        <item x="36"/>
        <item x="32"/>
        <item x="46"/>
        <item x="24"/>
        <item x="29"/>
        <item x="45"/>
        <item x="9"/>
        <item x="12"/>
        <item x="47"/>
        <item x="4"/>
        <item x="28"/>
        <item x="13"/>
        <item x="57"/>
        <item x="31"/>
        <item x="20"/>
        <item x="48"/>
        <item x="11"/>
        <item x="53"/>
        <item x="50"/>
        <item x="90"/>
        <item x="73"/>
        <item x="91"/>
        <item x="92"/>
        <item x="93"/>
        <item x="74"/>
        <item x="75"/>
        <item x="76"/>
        <item x="94"/>
        <item x="95"/>
        <item x="96"/>
        <item x="59"/>
        <item x="77"/>
        <item x="78"/>
        <item x="79"/>
        <item x="64"/>
        <item x="97"/>
        <item x="80"/>
        <item x="81"/>
        <item x="65"/>
        <item x="98"/>
        <item x="66"/>
        <item x="82"/>
        <item x="83"/>
        <item x="84"/>
        <item x="85"/>
        <item x="99"/>
        <item x="67"/>
        <item x="86"/>
        <item x="100"/>
        <item x="60"/>
        <item x="101"/>
        <item x="87"/>
        <item x="62"/>
        <item x="88"/>
        <item x="61"/>
        <item x="89"/>
        <item x="68"/>
        <item x="69"/>
        <item x="70"/>
        <item x="58"/>
        <item x="63"/>
        <item x="71"/>
        <item x="72"/>
        <item t="default"/>
      </items>
    </pivotField>
    <pivotField numFmtId="2" showAll="0"/>
    <pivotField dataField="1" numFmtId="44" showAll="0"/>
    <pivotField showAll="0"/>
  </pivotFields>
  <rowFields count="2">
    <field x="2"/>
    <field x="4"/>
  </rowFields>
  <rowItems count="18">
    <i>
      <x/>
    </i>
    <i r="1">
      <x/>
    </i>
    <i r="1">
      <x v="1"/>
    </i>
    <i>
      <x v="1"/>
    </i>
    <i r="1">
      <x/>
    </i>
    <i r="1">
      <x v="1"/>
    </i>
    <i>
      <x v="2"/>
    </i>
    <i r="1">
      <x/>
    </i>
    <i>
      <x v="3"/>
    </i>
    <i r="1">
      <x/>
    </i>
    <i>
      <x v="4"/>
    </i>
    <i r="1">
      <x/>
    </i>
    <i>
      <x v="5"/>
    </i>
    <i r="1">
      <x/>
    </i>
    <i>
      <x v="6"/>
    </i>
    <i r="1">
      <x/>
    </i>
    <i r="1">
      <x v="1"/>
    </i>
    <i t="grand">
      <x/>
    </i>
  </rowItems>
  <colItems count="1">
    <i/>
  </colItems>
  <dataFields count="1">
    <dataField name="Sum of Price" fld="7"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2" count="1" selected="0">
            <x v="2"/>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E31:F39" firstHeaderRow="1" firstDataRow="1" firstDataCol="1"/>
  <pivotFields count="16">
    <pivotField showAll="0"/>
    <pivotField showAll="0">
      <items count="4">
        <item x="2"/>
        <item x="0"/>
        <item x="1"/>
        <item t="default"/>
      </items>
    </pivotField>
    <pivotField showAll="0">
      <items count="161">
        <item x="155"/>
        <item x="31"/>
        <item x="122"/>
        <item x="110"/>
        <item x="61"/>
        <item x="55"/>
        <item x="4"/>
        <item x="80"/>
        <item x="13"/>
        <item x="105"/>
        <item x="127"/>
        <item x="96"/>
        <item x="48"/>
        <item x="17"/>
        <item x="92"/>
        <item x="9"/>
        <item x="67"/>
        <item x="114"/>
        <item x="118"/>
        <item x="99"/>
        <item x="119"/>
        <item x="34"/>
        <item x="115"/>
        <item x="154"/>
        <item x="82"/>
        <item x="39"/>
        <item x="60"/>
        <item x="65"/>
        <item x="125"/>
        <item x="10"/>
        <item x="98"/>
        <item x="138"/>
        <item x="18"/>
        <item x="143"/>
        <item x="84"/>
        <item x="108"/>
        <item x="3"/>
        <item x="50"/>
        <item x="47"/>
        <item x="97"/>
        <item x="151"/>
        <item x="72"/>
        <item x="2"/>
        <item x="126"/>
        <item x="70"/>
        <item x="74"/>
        <item x="43"/>
        <item x="8"/>
        <item x="12"/>
        <item x="69"/>
        <item x="107"/>
        <item x="158"/>
        <item x="88"/>
        <item x="76"/>
        <item x="133"/>
        <item x="25"/>
        <item x="29"/>
        <item x="53"/>
        <item x="41"/>
        <item x="73"/>
        <item x="81"/>
        <item x="63"/>
        <item x="150"/>
        <item x="66"/>
        <item x="121"/>
        <item x="44"/>
        <item x="145"/>
        <item x="112"/>
        <item x="42"/>
        <item x="124"/>
        <item x="90"/>
        <item x="30"/>
        <item x="139"/>
        <item x="77"/>
        <item x="147"/>
        <item x="26"/>
        <item x="75"/>
        <item x="140"/>
        <item x="146"/>
        <item x="19"/>
        <item x="83"/>
        <item x="71"/>
        <item x="86"/>
        <item x="27"/>
        <item x="33"/>
        <item x="5"/>
        <item x="93"/>
        <item x="153"/>
        <item x="14"/>
        <item x="85"/>
        <item x="52"/>
        <item x="37"/>
        <item x="49"/>
        <item x="128"/>
        <item x="148"/>
        <item x="156"/>
        <item x="51"/>
        <item x="7"/>
        <item x="20"/>
        <item x="157"/>
        <item x="78"/>
        <item x="1"/>
        <item x="95"/>
        <item x="38"/>
        <item x="134"/>
        <item x="104"/>
        <item x="57"/>
        <item x="54"/>
        <item x="0"/>
        <item x="113"/>
        <item x="23"/>
        <item x="32"/>
        <item x="159"/>
        <item x="45"/>
        <item x="136"/>
        <item x="28"/>
        <item x="89"/>
        <item x="40"/>
        <item x="16"/>
        <item x="11"/>
        <item x="109"/>
        <item x="35"/>
        <item x="59"/>
        <item x="149"/>
        <item x="58"/>
        <item x="64"/>
        <item x="120"/>
        <item x="100"/>
        <item x="142"/>
        <item x="87"/>
        <item x="123"/>
        <item x="102"/>
        <item x="117"/>
        <item x="106"/>
        <item x="141"/>
        <item x="24"/>
        <item x="144"/>
        <item x="94"/>
        <item x="79"/>
        <item x="135"/>
        <item x="111"/>
        <item x="56"/>
        <item x="15"/>
        <item x="130"/>
        <item x="6"/>
        <item x="131"/>
        <item x="101"/>
        <item x="68"/>
        <item x="22"/>
        <item x="62"/>
        <item x="116"/>
        <item x="21"/>
        <item x="91"/>
        <item x="36"/>
        <item x="132"/>
        <item x="137"/>
        <item x="103"/>
        <item x="129"/>
        <item x="46"/>
        <item x="152"/>
        <item t="default"/>
      </items>
    </pivotField>
    <pivotField showAll="0">
      <items count="158">
        <item x="103"/>
        <item x="97"/>
        <item x="125"/>
        <item x="82"/>
        <item x="78"/>
        <item x="96"/>
        <item x="112"/>
        <item x="30"/>
        <item x="101"/>
        <item x="115"/>
        <item x="113"/>
        <item x="29"/>
        <item x="15"/>
        <item x="11"/>
        <item x="139"/>
        <item x="12"/>
        <item x="22"/>
        <item x="1"/>
        <item x="23"/>
        <item x="117"/>
        <item x="116"/>
        <item x="131"/>
        <item x="123"/>
        <item x="136"/>
        <item x="156"/>
        <item x="86"/>
        <item x="10"/>
        <item x="105"/>
        <item x="118"/>
        <item x="106"/>
        <item x="3"/>
        <item x="148"/>
        <item x="122"/>
        <item x="26"/>
        <item x="43"/>
        <item x="58"/>
        <item x="133"/>
        <item x="9"/>
        <item x="39"/>
        <item x="84"/>
        <item x="2"/>
        <item x="6"/>
        <item x="32"/>
        <item x="25"/>
        <item x="102"/>
        <item x="140"/>
        <item x="94"/>
        <item x="144"/>
        <item x="45"/>
        <item x="59"/>
        <item x="90"/>
        <item x="126"/>
        <item x="91"/>
        <item x="61"/>
        <item x="95"/>
        <item x="79"/>
        <item x="56"/>
        <item x="143"/>
        <item x="47"/>
        <item x="80"/>
        <item x="111"/>
        <item x="142"/>
        <item x="119"/>
        <item x="34"/>
        <item x="28"/>
        <item x="46"/>
        <item x="85"/>
        <item x="120"/>
        <item x="18"/>
        <item x="154"/>
        <item x="33"/>
        <item x="35"/>
        <item x="21"/>
        <item x="141"/>
        <item x="16"/>
        <item x="55"/>
        <item x="153"/>
        <item x="67"/>
        <item x="27"/>
        <item x="98"/>
        <item x="52"/>
        <item x="89"/>
        <item x="74"/>
        <item x="121"/>
        <item x="57"/>
        <item x="134"/>
        <item x="137"/>
        <item x="138"/>
        <item x="51"/>
        <item x="40"/>
        <item x="83"/>
        <item x="147"/>
        <item x="73"/>
        <item x="0"/>
        <item x="130"/>
        <item x="77"/>
        <item x="114"/>
        <item x="128"/>
        <item x="70"/>
        <item x="75"/>
        <item x="150"/>
        <item x="19"/>
        <item x="64"/>
        <item x="68"/>
        <item x="129"/>
        <item x="92"/>
        <item x="149"/>
        <item x="145"/>
        <item x="69"/>
        <item x="49"/>
        <item x="107"/>
        <item x="5"/>
        <item x="88"/>
        <item x="72"/>
        <item x="38"/>
        <item x="4"/>
        <item x="127"/>
        <item x="100"/>
        <item x="124"/>
        <item x="17"/>
        <item x="36"/>
        <item x="24"/>
        <item x="87"/>
        <item x="42"/>
        <item x="44"/>
        <item x="66"/>
        <item x="48"/>
        <item x="152"/>
        <item x="65"/>
        <item x="31"/>
        <item x="7"/>
        <item x="60"/>
        <item x="109"/>
        <item x="135"/>
        <item x="13"/>
        <item x="62"/>
        <item x="8"/>
        <item x="53"/>
        <item x="93"/>
        <item x="108"/>
        <item x="14"/>
        <item x="50"/>
        <item x="132"/>
        <item x="54"/>
        <item x="99"/>
        <item x="81"/>
        <item x="76"/>
        <item x="37"/>
        <item x="151"/>
        <item x="20"/>
        <item x="110"/>
        <item x="71"/>
        <item x="41"/>
        <item x="63"/>
        <item x="104"/>
        <item x="146"/>
        <item x="155"/>
        <item t="default"/>
      </items>
    </pivotField>
    <pivotField showAll="0">
      <items count="49">
        <item x="0"/>
        <item x="1"/>
        <item x="2"/>
        <item x="3"/>
        <item x="4"/>
        <item x="5"/>
        <item x="6"/>
        <item x="7"/>
        <item x="8"/>
        <item x="9"/>
        <item x="10"/>
        <item x="11"/>
        <item x="12"/>
        <item x="13"/>
        <item x="14"/>
        <item x="15"/>
        <item x="16"/>
        <item x="17"/>
        <item x="18"/>
        <item x="19"/>
        <item x="20"/>
        <item x="23"/>
        <item x="24"/>
        <item x="25"/>
        <item x="22"/>
        <item x="21"/>
        <item x="26"/>
        <item x="27"/>
        <item x="28"/>
        <item x="29"/>
        <item x="30"/>
        <item x="31"/>
        <item x="32"/>
        <item x="33"/>
        <item x="34"/>
        <item x="35"/>
        <item x="36"/>
        <item x="37"/>
        <item x="38"/>
        <item x="39"/>
        <item x="40"/>
        <item x="41"/>
        <item x="42"/>
        <item x="43"/>
        <item x="44"/>
        <item x="45"/>
        <item x="46"/>
        <item x="47"/>
        <item t="default"/>
      </items>
    </pivotField>
    <pivotField axis="axisRow" dataField="1" showAll="0">
      <items count="9">
        <item x="0"/>
        <item x="1"/>
        <item x="2"/>
        <item x="3"/>
        <item x="4"/>
        <item x="5"/>
        <item x="7"/>
        <item h="1" x="6"/>
        <item t="default"/>
      </items>
    </pivotField>
    <pivotField showAll="0">
      <items count="53">
        <item x="49"/>
        <item x="47"/>
        <item x="48"/>
        <item x="46"/>
        <item x="43"/>
        <item x="45"/>
        <item x="44"/>
        <item x="42"/>
        <item x="40"/>
        <item x="41"/>
        <item x="38"/>
        <item x="39"/>
        <item x="37"/>
        <item x="35"/>
        <item x="33"/>
        <item x="34"/>
        <item x="36"/>
        <item x="31"/>
        <item x="32"/>
        <item x="30"/>
        <item x="29"/>
        <item x="25"/>
        <item x="23"/>
        <item x="28"/>
        <item x="26"/>
        <item x="27"/>
        <item x="21"/>
        <item x="24"/>
        <item x="22"/>
        <item x="19"/>
        <item x="20"/>
        <item x="18"/>
        <item x="17"/>
        <item x="16"/>
        <item x="14"/>
        <item x="15"/>
        <item x="13"/>
        <item x="11"/>
        <item x="12"/>
        <item x="10"/>
        <item x="6"/>
        <item x="9"/>
        <item x="8"/>
        <item x="3"/>
        <item x="7"/>
        <item x="4"/>
        <item x="5"/>
        <item x="1"/>
        <item x="2"/>
        <item x="0"/>
        <item x="51"/>
        <item x="50"/>
        <item t="default"/>
      </items>
    </pivotField>
    <pivotField showAll="0">
      <items count="16">
        <item x="6"/>
        <item x="1"/>
        <item x="7"/>
        <item x="11"/>
        <item x="3"/>
        <item x="0"/>
        <item x="10"/>
        <item x="9"/>
        <item x="4"/>
        <item x="5"/>
        <item x="8"/>
        <item x="12"/>
        <item x="2"/>
        <item x="13"/>
        <item x="14"/>
        <item t="default"/>
      </items>
    </pivotField>
    <pivotField showAll="0">
      <items count="37">
        <item x="15"/>
        <item x="20"/>
        <item x="10"/>
        <item x="5"/>
        <item x="8"/>
        <item x="14"/>
        <item x="29"/>
        <item x="33"/>
        <item x="19"/>
        <item x="12"/>
        <item x="34"/>
        <item x="9"/>
        <item x="18"/>
        <item x="16"/>
        <item x="27"/>
        <item x="25"/>
        <item x="7"/>
        <item x="3"/>
        <item x="28"/>
        <item x="6"/>
        <item x="17"/>
        <item x="26"/>
        <item x="23"/>
        <item x="0"/>
        <item x="13"/>
        <item x="31"/>
        <item x="1"/>
        <item x="30"/>
        <item x="11"/>
        <item x="4"/>
        <item x="2"/>
        <item x="32"/>
        <item x="22"/>
        <item x="21"/>
        <item x="24"/>
        <item x="35"/>
        <item t="default"/>
      </items>
    </pivotField>
    <pivotField showAll="0">
      <items count="5">
        <item x="0"/>
        <item x="1"/>
        <item x="3"/>
        <item h="1" x="2"/>
        <item t="default"/>
      </items>
    </pivotField>
    <pivotField showAll="0">
      <items count="10">
        <item x="2"/>
        <item x="7"/>
        <item x="4"/>
        <item x="5"/>
        <item x="6"/>
        <item x="3"/>
        <item x="1"/>
        <item x="0"/>
        <item x="8"/>
        <item t="default"/>
      </items>
    </pivotField>
    <pivotField showAll="0">
      <items count="11">
        <item x="2"/>
        <item x="0"/>
        <item x="5"/>
        <item x="8"/>
        <item x="4"/>
        <item x="3"/>
        <item x="6"/>
        <item x="1"/>
        <item x="9"/>
        <item x="7"/>
        <item t="default"/>
      </items>
    </pivotField>
    <pivotField showAll="0"/>
    <pivotField showAll="0">
      <items count="7">
        <item x="1"/>
        <item x="4"/>
        <item x="2"/>
        <item x="3"/>
        <item x="0"/>
        <item x="5"/>
        <item t="default"/>
      </items>
    </pivotField>
    <pivotField showAll="0"/>
    <pivotField showAll="0">
      <items count="5">
        <item x="2"/>
        <item x="1"/>
        <item x="0"/>
        <item x="3"/>
        <item t="default"/>
      </items>
    </pivotField>
  </pivotFields>
  <rowFields count="1">
    <field x="5"/>
  </rowFields>
  <rowItems count="8">
    <i>
      <x/>
    </i>
    <i>
      <x v="1"/>
    </i>
    <i>
      <x v="2"/>
    </i>
    <i>
      <x v="3"/>
    </i>
    <i>
      <x v="4"/>
    </i>
    <i>
      <x v="5"/>
    </i>
    <i>
      <x v="6"/>
    </i>
    <i t="grand">
      <x/>
    </i>
  </rowItems>
  <colItems count="1">
    <i/>
  </colItems>
  <dataFields count="1">
    <dataField name="Count of Interval" fld="5"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7:B61" firstHeaderRow="1" firstDataRow="1" firstDataCol="1"/>
  <pivotFields count="16">
    <pivotField showAll="0"/>
    <pivotField showAll="0">
      <items count="4">
        <item x="2"/>
        <item x="0"/>
        <item x="1"/>
        <item t="default"/>
      </items>
    </pivotField>
    <pivotField showAll="0">
      <items count="161">
        <item x="155"/>
        <item x="31"/>
        <item x="122"/>
        <item x="110"/>
        <item x="61"/>
        <item x="55"/>
        <item x="4"/>
        <item x="80"/>
        <item x="13"/>
        <item x="105"/>
        <item x="127"/>
        <item x="96"/>
        <item x="48"/>
        <item x="17"/>
        <item x="92"/>
        <item x="9"/>
        <item x="67"/>
        <item x="114"/>
        <item x="118"/>
        <item x="99"/>
        <item x="119"/>
        <item x="34"/>
        <item x="115"/>
        <item x="154"/>
        <item x="82"/>
        <item x="39"/>
        <item x="60"/>
        <item x="65"/>
        <item x="125"/>
        <item x="10"/>
        <item x="98"/>
        <item x="138"/>
        <item x="18"/>
        <item x="143"/>
        <item x="84"/>
        <item x="108"/>
        <item x="3"/>
        <item x="50"/>
        <item x="47"/>
        <item x="97"/>
        <item x="151"/>
        <item x="72"/>
        <item x="2"/>
        <item x="126"/>
        <item x="70"/>
        <item x="74"/>
        <item x="43"/>
        <item x="8"/>
        <item x="12"/>
        <item x="69"/>
        <item x="107"/>
        <item x="158"/>
        <item x="88"/>
        <item x="76"/>
        <item x="133"/>
        <item x="25"/>
        <item x="29"/>
        <item x="53"/>
        <item x="41"/>
        <item x="73"/>
        <item x="81"/>
        <item x="63"/>
        <item x="150"/>
        <item x="66"/>
        <item x="121"/>
        <item x="44"/>
        <item x="145"/>
        <item x="112"/>
        <item x="42"/>
        <item x="124"/>
        <item x="90"/>
        <item x="30"/>
        <item x="139"/>
        <item x="77"/>
        <item x="147"/>
        <item x="26"/>
        <item x="75"/>
        <item x="140"/>
        <item x="146"/>
        <item x="19"/>
        <item x="83"/>
        <item x="71"/>
        <item x="86"/>
        <item x="27"/>
        <item x="33"/>
        <item x="5"/>
        <item x="93"/>
        <item x="153"/>
        <item x="14"/>
        <item x="85"/>
        <item x="52"/>
        <item x="37"/>
        <item x="49"/>
        <item x="128"/>
        <item x="148"/>
        <item x="156"/>
        <item x="51"/>
        <item x="7"/>
        <item x="20"/>
        <item x="157"/>
        <item x="78"/>
        <item x="1"/>
        <item x="95"/>
        <item x="38"/>
        <item x="134"/>
        <item x="104"/>
        <item x="57"/>
        <item x="54"/>
        <item x="0"/>
        <item x="113"/>
        <item x="23"/>
        <item x="32"/>
        <item x="159"/>
        <item x="45"/>
        <item x="136"/>
        <item x="28"/>
        <item x="89"/>
        <item x="40"/>
        <item x="16"/>
        <item x="11"/>
        <item x="109"/>
        <item x="35"/>
        <item x="59"/>
        <item x="149"/>
        <item x="58"/>
        <item x="64"/>
        <item x="120"/>
        <item x="100"/>
        <item x="142"/>
        <item x="87"/>
        <item x="123"/>
        <item x="102"/>
        <item x="117"/>
        <item x="106"/>
        <item x="141"/>
        <item x="24"/>
        <item x="144"/>
        <item x="94"/>
        <item x="79"/>
        <item x="135"/>
        <item x="111"/>
        <item x="56"/>
        <item x="15"/>
        <item x="130"/>
        <item x="6"/>
        <item x="131"/>
        <item x="101"/>
        <item x="68"/>
        <item x="22"/>
        <item x="62"/>
        <item x="116"/>
        <item x="21"/>
        <item x="91"/>
        <item x="36"/>
        <item x="132"/>
        <item x="137"/>
        <item x="103"/>
        <item x="129"/>
        <item x="46"/>
        <item x="152"/>
        <item t="default"/>
      </items>
    </pivotField>
    <pivotField showAll="0">
      <items count="158">
        <item x="103"/>
        <item x="97"/>
        <item x="125"/>
        <item x="82"/>
        <item x="78"/>
        <item x="96"/>
        <item x="112"/>
        <item x="30"/>
        <item x="101"/>
        <item x="115"/>
        <item x="113"/>
        <item x="29"/>
        <item x="15"/>
        <item x="11"/>
        <item x="139"/>
        <item x="12"/>
        <item x="22"/>
        <item x="1"/>
        <item x="23"/>
        <item x="117"/>
        <item x="116"/>
        <item x="131"/>
        <item x="123"/>
        <item x="136"/>
        <item x="156"/>
        <item x="86"/>
        <item x="10"/>
        <item x="105"/>
        <item x="118"/>
        <item x="106"/>
        <item x="3"/>
        <item x="148"/>
        <item x="122"/>
        <item x="26"/>
        <item x="43"/>
        <item x="58"/>
        <item x="133"/>
        <item x="9"/>
        <item x="39"/>
        <item x="84"/>
        <item x="2"/>
        <item x="6"/>
        <item x="32"/>
        <item x="25"/>
        <item x="102"/>
        <item x="140"/>
        <item x="94"/>
        <item x="144"/>
        <item x="45"/>
        <item x="59"/>
        <item x="90"/>
        <item x="126"/>
        <item x="91"/>
        <item x="61"/>
        <item x="95"/>
        <item x="79"/>
        <item x="56"/>
        <item x="143"/>
        <item x="47"/>
        <item x="80"/>
        <item x="111"/>
        <item x="142"/>
        <item x="119"/>
        <item x="34"/>
        <item x="28"/>
        <item x="46"/>
        <item x="85"/>
        <item x="120"/>
        <item x="18"/>
        <item x="154"/>
        <item x="33"/>
        <item x="35"/>
        <item x="21"/>
        <item x="141"/>
        <item x="16"/>
        <item x="55"/>
        <item x="153"/>
        <item x="67"/>
        <item x="27"/>
        <item x="98"/>
        <item x="52"/>
        <item x="89"/>
        <item x="74"/>
        <item x="121"/>
        <item x="57"/>
        <item x="134"/>
        <item x="137"/>
        <item x="138"/>
        <item x="51"/>
        <item x="40"/>
        <item x="83"/>
        <item x="147"/>
        <item x="73"/>
        <item x="0"/>
        <item x="130"/>
        <item x="77"/>
        <item x="114"/>
        <item x="128"/>
        <item x="70"/>
        <item x="75"/>
        <item x="150"/>
        <item x="19"/>
        <item x="64"/>
        <item x="68"/>
        <item x="129"/>
        <item x="92"/>
        <item x="149"/>
        <item x="145"/>
        <item x="69"/>
        <item x="49"/>
        <item x="107"/>
        <item x="5"/>
        <item x="88"/>
        <item x="72"/>
        <item x="38"/>
        <item x="4"/>
        <item x="127"/>
        <item x="100"/>
        <item x="124"/>
        <item x="17"/>
        <item x="36"/>
        <item x="24"/>
        <item x="87"/>
        <item x="42"/>
        <item x="44"/>
        <item x="66"/>
        <item x="48"/>
        <item x="152"/>
        <item x="65"/>
        <item x="31"/>
        <item x="7"/>
        <item x="60"/>
        <item x="109"/>
        <item x="135"/>
        <item x="13"/>
        <item x="62"/>
        <item x="8"/>
        <item x="53"/>
        <item x="93"/>
        <item x="108"/>
        <item x="14"/>
        <item x="50"/>
        <item x="132"/>
        <item x="54"/>
        <item x="99"/>
        <item x="81"/>
        <item x="76"/>
        <item x="37"/>
        <item x="151"/>
        <item x="20"/>
        <item x="110"/>
        <item x="71"/>
        <item x="41"/>
        <item x="63"/>
        <item x="104"/>
        <item x="146"/>
        <item x="155"/>
        <item t="default"/>
      </items>
    </pivotField>
    <pivotField showAll="0">
      <items count="49">
        <item x="0"/>
        <item x="1"/>
        <item x="2"/>
        <item x="3"/>
        <item x="4"/>
        <item x="5"/>
        <item x="6"/>
        <item x="7"/>
        <item x="8"/>
        <item x="9"/>
        <item x="10"/>
        <item x="11"/>
        <item x="12"/>
        <item x="13"/>
        <item x="14"/>
        <item x="15"/>
        <item x="16"/>
        <item x="17"/>
        <item x="18"/>
        <item x="19"/>
        <item x="20"/>
        <item x="23"/>
        <item x="24"/>
        <item x="25"/>
        <item x="22"/>
        <item x="21"/>
        <item x="26"/>
        <item x="27"/>
        <item x="28"/>
        <item x="29"/>
        <item x="30"/>
        <item x="31"/>
        <item x="32"/>
        <item x="33"/>
        <item x="34"/>
        <item x="35"/>
        <item x="36"/>
        <item x="37"/>
        <item x="38"/>
        <item x="39"/>
        <item x="40"/>
        <item x="41"/>
        <item x="42"/>
        <item x="43"/>
        <item x="44"/>
        <item x="45"/>
        <item x="46"/>
        <item x="47"/>
        <item t="default"/>
      </items>
    </pivotField>
    <pivotField showAll="0">
      <items count="9">
        <item x="0"/>
        <item x="1"/>
        <item x="2"/>
        <item x="3"/>
        <item x="4"/>
        <item x="5"/>
        <item x="7"/>
        <item x="6"/>
        <item t="default"/>
      </items>
    </pivotField>
    <pivotField showAll="0">
      <items count="53">
        <item x="49"/>
        <item x="47"/>
        <item x="48"/>
        <item x="46"/>
        <item x="43"/>
        <item x="45"/>
        <item x="44"/>
        <item x="42"/>
        <item x="40"/>
        <item x="41"/>
        <item x="38"/>
        <item x="39"/>
        <item x="37"/>
        <item x="35"/>
        <item x="33"/>
        <item x="34"/>
        <item x="36"/>
        <item x="31"/>
        <item x="32"/>
        <item x="30"/>
        <item x="29"/>
        <item x="25"/>
        <item x="23"/>
        <item x="28"/>
        <item x="26"/>
        <item x="27"/>
        <item x="21"/>
        <item x="24"/>
        <item x="22"/>
        <item x="19"/>
        <item x="20"/>
        <item x="18"/>
        <item x="17"/>
        <item x="16"/>
        <item x="14"/>
        <item x="15"/>
        <item x="13"/>
        <item x="11"/>
        <item x="12"/>
        <item x="10"/>
        <item x="6"/>
        <item x="9"/>
        <item x="8"/>
        <item x="3"/>
        <item x="7"/>
        <item x="4"/>
        <item x="5"/>
        <item x="1"/>
        <item x="2"/>
        <item x="0"/>
        <item x="51"/>
        <item x="50"/>
        <item t="default"/>
      </items>
    </pivotField>
    <pivotField showAll="0">
      <items count="16">
        <item x="6"/>
        <item x="1"/>
        <item x="7"/>
        <item x="11"/>
        <item x="3"/>
        <item x="0"/>
        <item x="10"/>
        <item x="9"/>
        <item x="4"/>
        <item x="5"/>
        <item x="8"/>
        <item x="12"/>
        <item x="2"/>
        <item x="13"/>
        <item x="14"/>
        <item t="default"/>
      </items>
    </pivotField>
    <pivotField showAll="0">
      <items count="37">
        <item x="15"/>
        <item x="20"/>
        <item x="10"/>
        <item x="5"/>
        <item x="8"/>
        <item x="14"/>
        <item x="29"/>
        <item x="33"/>
        <item x="19"/>
        <item x="12"/>
        <item x="34"/>
        <item x="9"/>
        <item x="18"/>
        <item x="16"/>
        <item x="27"/>
        <item x="25"/>
        <item x="7"/>
        <item x="3"/>
        <item x="28"/>
        <item x="6"/>
        <item x="17"/>
        <item x="26"/>
        <item x="23"/>
        <item x="0"/>
        <item x="13"/>
        <item x="31"/>
        <item x="1"/>
        <item x="30"/>
        <item x="11"/>
        <item x="4"/>
        <item x="2"/>
        <item x="32"/>
        <item x="22"/>
        <item x="21"/>
        <item x="24"/>
        <item x="35"/>
        <item t="default"/>
      </items>
    </pivotField>
    <pivotField axis="axisRow" dataField="1" showAll="0">
      <items count="5">
        <item x="0"/>
        <item x="1"/>
        <item x="3"/>
        <item h="1" x="2"/>
        <item t="default"/>
      </items>
    </pivotField>
    <pivotField showAll="0">
      <items count="10">
        <item x="2"/>
        <item x="7"/>
        <item x="4"/>
        <item x="5"/>
        <item x="6"/>
        <item x="3"/>
        <item x="1"/>
        <item x="0"/>
        <item x="8"/>
        <item t="default"/>
      </items>
    </pivotField>
    <pivotField showAll="0">
      <items count="11">
        <item x="2"/>
        <item x="0"/>
        <item x="5"/>
        <item x="8"/>
        <item x="4"/>
        <item x="3"/>
        <item x="6"/>
        <item x="1"/>
        <item x="9"/>
        <item x="7"/>
        <item t="default"/>
      </items>
    </pivotField>
    <pivotField showAll="0"/>
    <pivotField showAll="0">
      <items count="7">
        <item x="1"/>
        <item x="4"/>
        <item x="2"/>
        <item x="3"/>
        <item x="0"/>
        <item x="5"/>
        <item t="default"/>
      </items>
    </pivotField>
    <pivotField showAll="0"/>
    <pivotField showAll="0">
      <items count="5">
        <item x="2"/>
        <item x="1"/>
        <item x="0"/>
        <item x="3"/>
        <item t="default"/>
      </items>
    </pivotField>
  </pivotFields>
  <rowFields count="1">
    <field x="9"/>
  </rowFields>
  <rowItems count="4">
    <i>
      <x/>
    </i>
    <i>
      <x v="1"/>
    </i>
    <i>
      <x v="2"/>
    </i>
    <i t="grand">
      <x/>
    </i>
  </rowItems>
  <colItems count="1">
    <i/>
  </colItems>
  <dataFields count="1">
    <dataField name="Count of Gender" fld="9" subtotal="count" baseField="9"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6:F9" firstHeaderRow="1" firstDataRow="1" firstDataCol="1"/>
  <pivotFields count="9">
    <pivotField numFmtId="1" showAll="0"/>
    <pivotField showAll="0"/>
    <pivotField showAll="0"/>
    <pivotField showAll="0"/>
    <pivotField axis="axisRow" showAll="0">
      <items count="3">
        <item x="0"/>
        <item x="1"/>
        <item t="default"/>
      </items>
    </pivotField>
    <pivotField showAll="0">
      <items count="103">
        <item x="49"/>
        <item x="2"/>
        <item x="37"/>
        <item x="17"/>
        <item x="33"/>
        <item x="18"/>
        <item x="14"/>
        <item x="56"/>
        <item x="38"/>
        <item x="42"/>
        <item x="5"/>
        <item x="35"/>
        <item x="19"/>
        <item x="41"/>
        <item x="16"/>
        <item x="26"/>
        <item x="40"/>
        <item x="27"/>
        <item x="54"/>
        <item x="15"/>
        <item x="55"/>
        <item x="43"/>
        <item x="7"/>
        <item x="39"/>
        <item x="22"/>
        <item x="6"/>
        <item x="23"/>
        <item x="51"/>
        <item x="1"/>
        <item x="0"/>
        <item x="3"/>
        <item x="34"/>
        <item x="21"/>
        <item x="25"/>
        <item x="10"/>
        <item x="8"/>
        <item x="52"/>
        <item x="44"/>
        <item x="30"/>
        <item x="36"/>
        <item x="32"/>
        <item x="46"/>
        <item x="24"/>
        <item x="29"/>
        <item x="45"/>
        <item x="9"/>
        <item x="12"/>
        <item x="47"/>
        <item x="4"/>
        <item x="28"/>
        <item x="13"/>
        <item x="57"/>
        <item x="31"/>
        <item x="20"/>
        <item x="48"/>
        <item x="11"/>
        <item x="53"/>
        <item x="50"/>
        <item x="90"/>
        <item x="73"/>
        <item x="91"/>
        <item x="92"/>
        <item x="93"/>
        <item x="74"/>
        <item x="75"/>
        <item x="76"/>
        <item x="94"/>
        <item x="95"/>
        <item x="96"/>
        <item x="59"/>
        <item x="77"/>
        <item x="78"/>
        <item x="79"/>
        <item x="64"/>
        <item x="97"/>
        <item x="80"/>
        <item x="81"/>
        <item x="65"/>
        <item x="98"/>
        <item x="66"/>
        <item x="82"/>
        <item x="83"/>
        <item x="84"/>
        <item x="85"/>
        <item x="99"/>
        <item x="67"/>
        <item x="86"/>
        <item x="100"/>
        <item x="60"/>
        <item x="101"/>
        <item x="87"/>
        <item x="62"/>
        <item x="88"/>
        <item x="61"/>
        <item x="89"/>
        <item x="68"/>
        <item x="69"/>
        <item x="70"/>
        <item x="58"/>
        <item x="63"/>
        <item x="71"/>
        <item x="72"/>
        <item t="default"/>
      </items>
    </pivotField>
    <pivotField numFmtId="2" showAll="0"/>
    <pivotField dataField="1" numFmtId="44" showAll="0"/>
    <pivotField showAll="0"/>
  </pivotFields>
  <rowFields count="1">
    <field x="4"/>
  </rowFields>
  <rowItems count="3">
    <i>
      <x/>
    </i>
    <i>
      <x v="1"/>
    </i>
    <i t="grand">
      <x/>
    </i>
  </rowItems>
  <colItems count="1">
    <i/>
  </colItems>
  <dataFields count="1">
    <dataField name="Sum of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E72:F83"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dataField="1" showAll="0">
      <items count="10">
        <item h="1" x="2"/>
        <item h="1" x="7"/>
        <item h="1" x="4"/>
        <item h="1" x="5"/>
        <item h="1" x="6"/>
        <item h="1" x="3"/>
        <item h="1" x="1"/>
        <item x="0"/>
        <item h="1" x="8"/>
        <item t="default"/>
      </items>
    </pivotField>
    <pivotField axis="axisRow" showAll="0">
      <items count="11">
        <item x="2"/>
        <item x="0"/>
        <item x="5"/>
        <item x="8"/>
        <item x="4"/>
        <item x="3"/>
        <item x="6"/>
        <item x="1"/>
        <item x="9"/>
        <item x="7"/>
        <item t="default"/>
      </items>
    </pivotField>
    <pivotField showAll="0"/>
    <pivotField showAll="0"/>
    <pivotField showAll="0"/>
    <pivotField showAll="0"/>
  </pivotFields>
  <rowFields count="2">
    <field x="10"/>
    <field x="11"/>
  </rowFields>
  <rowItems count="11">
    <i>
      <x v="7"/>
    </i>
    <i r="1">
      <x/>
    </i>
    <i r="1">
      <x v="1"/>
    </i>
    <i r="1">
      <x v="2"/>
    </i>
    <i r="1">
      <x v="3"/>
    </i>
    <i r="1">
      <x v="4"/>
    </i>
    <i r="1">
      <x v="5"/>
    </i>
    <i r="1">
      <x v="6"/>
    </i>
    <i r="1">
      <x v="7"/>
    </i>
    <i r="1">
      <x v="8"/>
    </i>
    <i t="grand">
      <x/>
    </i>
  </rowItems>
  <colItems count="1">
    <i/>
  </colItems>
  <dataFields count="1">
    <dataField name="Count of Countr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56:F65"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dataField="1" showAll="0">
      <items count="10">
        <item x="2"/>
        <item x="7"/>
        <item x="4"/>
        <item x="5"/>
        <item x="6"/>
        <item x="3"/>
        <item x="1"/>
        <item x="0"/>
        <item h="1" x="8"/>
        <item t="default"/>
      </items>
    </pivotField>
    <pivotField showAll="0"/>
    <pivotField showAll="0"/>
    <pivotField showAll="0"/>
    <pivotField showAll="0"/>
    <pivotField showAll="0"/>
  </pivotFields>
  <rowFields count="1">
    <field x="10"/>
  </rowFields>
  <rowItems count="9">
    <i>
      <x/>
    </i>
    <i>
      <x v="1"/>
    </i>
    <i>
      <x v="2"/>
    </i>
    <i>
      <x v="3"/>
    </i>
    <i>
      <x v="4"/>
    </i>
    <i>
      <x v="5"/>
    </i>
    <i>
      <x v="6"/>
    </i>
    <i>
      <x v="7"/>
    </i>
    <i t="grand">
      <x/>
    </i>
  </rowItems>
  <colItems count="1">
    <i/>
  </colItems>
  <dataFields count="1">
    <dataField name="Count of Country"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3"/>
  <sheetViews>
    <sheetView workbookViewId="0">
      <selection activeCell="C10" sqref="C10"/>
    </sheetView>
  </sheetViews>
  <sheetFormatPr defaultRowHeight="14.5" x14ac:dyDescent="0.35"/>
  <cols>
    <col min="1" max="1" width="12.36328125" customWidth="1"/>
    <col min="2" max="2" width="14.81640625" customWidth="1"/>
    <col min="3" max="3" width="41.453125" customWidth="1"/>
    <col min="4" max="4" width="0.6328125" style="47" customWidth="1"/>
    <col min="5" max="5" width="12.6328125" customWidth="1"/>
    <col min="6" max="6" width="15.36328125" customWidth="1"/>
    <col min="7" max="7" width="14.7265625" bestFit="1" customWidth="1"/>
    <col min="8" max="8" width="17.08984375" customWidth="1"/>
    <col min="9" max="9" width="0.81640625" style="47" customWidth="1"/>
  </cols>
  <sheetData>
    <row r="2" spans="1:7" x14ac:dyDescent="0.35">
      <c r="A2" s="63" t="s">
        <v>587</v>
      </c>
    </row>
    <row r="4" spans="1:7" x14ac:dyDescent="0.35">
      <c r="A4" s="45" t="s">
        <v>546</v>
      </c>
      <c r="E4" s="45" t="s">
        <v>547</v>
      </c>
      <c r="F4" s="46"/>
      <c r="G4" s="46"/>
    </row>
    <row r="5" spans="1:7" x14ac:dyDescent="0.35">
      <c r="A5" s="45"/>
    </row>
    <row r="6" spans="1:7" x14ac:dyDescent="0.35">
      <c r="A6" s="41" t="s">
        <v>542</v>
      </c>
      <c r="B6" t="s">
        <v>544</v>
      </c>
      <c r="E6" s="41" t="s">
        <v>542</v>
      </c>
      <c r="F6" t="s">
        <v>544</v>
      </c>
    </row>
    <row r="7" spans="1:7" x14ac:dyDescent="0.35">
      <c r="A7" s="42">
        <v>2004</v>
      </c>
      <c r="B7" s="43">
        <v>4397009.8147999998</v>
      </c>
      <c r="E7" s="42" t="s">
        <v>1</v>
      </c>
      <c r="F7" s="43">
        <v>73082616.451999992</v>
      </c>
    </row>
    <row r="8" spans="1:7" x14ac:dyDescent="0.35">
      <c r="A8" s="44" t="s">
        <v>1</v>
      </c>
      <c r="B8" s="43">
        <v>3287174.51</v>
      </c>
      <c r="E8" s="42" t="s">
        <v>0</v>
      </c>
      <c r="F8" s="43">
        <v>1990281.2488000002</v>
      </c>
    </row>
    <row r="9" spans="1:7" x14ac:dyDescent="0.35">
      <c r="A9" s="44" t="s">
        <v>0</v>
      </c>
      <c r="B9" s="43">
        <v>1109835.3048</v>
      </c>
      <c r="E9" s="42" t="s">
        <v>543</v>
      </c>
      <c r="F9" s="43">
        <v>75072897.700799987</v>
      </c>
    </row>
    <row r="10" spans="1:7" x14ac:dyDescent="0.35">
      <c r="A10" s="42">
        <v>2005</v>
      </c>
      <c r="B10" s="43">
        <v>7215232.3915999988</v>
      </c>
    </row>
    <row r="11" spans="1:7" x14ac:dyDescent="0.35">
      <c r="A11" s="44" t="s">
        <v>1</v>
      </c>
      <c r="B11" s="43">
        <v>6552574.1579999989</v>
      </c>
    </row>
    <row r="12" spans="1:7" x14ac:dyDescent="0.35">
      <c r="A12" s="44" t="s">
        <v>0</v>
      </c>
      <c r="B12" s="43">
        <v>662658.23359999992</v>
      </c>
    </row>
    <row r="13" spans="1:7" x14ac:dyDescent="0.35">
      <c r="A13" s="42">
        <v>2006</v>
      </c>
      <c r="B13" s="43">
        <v>10906000.592799999</v>
      </c>
    </row>
    <row r="14" spans="1:7" x14ac:dyDescent="0.35">
      <c r="A14" s="44" t="s">
        <v>1</v>
      </c>
      <c r="B14" s="43">
        <v>10906000.592799999</v>
      </c>
    </row>
    <row r="15" spans="1:7" x14ac:dyDescent="0.35">
      <c r="A15" s="42">
        <v>2007</v>
      </c>
      <c r="B15" s="43">
        <v>27451798.354399994</v>
      </c>
    </row>
    <row r="16" spans="1:7" x14ac:dyDescent="0.35">
      <c r="A16" s="44" t="s">
        <v>1</v>
      </c>
      <c r="B16" s="43">
        <v>27451798.354399994</v>
      </c>
    </row>
    <row r="17" spans="1:8" x14ac:dyDescent="0.35">
      <c r="A17" s="42">
        <v>2008</v>
      </c>
      <c r="B17" s="43">
        <v>2212160.0532</v>
      </c>
    </row>
    <row r="18" spans="1:8" x14ac:dyDescent="0.35">
      <c r="A18" s="44" t="s">
        <v>1</v>
      </c>
      <c r="B18" s="43">
        <v>2212160.0532</v>
      </c>
    </row>
    <row r="19" spans="1:8" x14ac:dyDescent="0.35">
      <c r="A19" s="42">
        <v>2010</v>
      </c>
      <c r="B19" s="43">
        <v>357538.19519999996</v>
      </c>
    </row>
    <row r="20" spans="1:8" x14ac:dyDescent="0.35">
      <c r="A20" s="44" t="s">
        <v>1</v>
      </c>
      <c r="B20" s="43">
        <v>357538.19519999996</v>
      </c>
    </row>
    <row r="21" spans="1:8" x14ac:dyDescent="0.35">
      <c r="A21" s="42" t="s">
        <v>545</v>
      </c>
      <c r="B21" s="43">
        <v>22533158.298799995</v>
      </c>
    </row>
    <row r="22" spans="1:8" x14ac:dyDescent="0.35">
      <c r="A22" s="44" t="s">
        <v>1</v>
      </c>
      <c r="B22" s="43">
        <v>22315370.588399995</v>
      </c>
    </row>
    <row r="23" spans="1:8" x14ac:dyDescent="0.35">
      <c r="A23" s="44" t="s">
        <v>0</v>
      </c>
      <c r="B23" s="43">
        <v>217787.71039999998</v>
      </c>
    </row>
    <row r="24" spans="1:8" x14ac:dyDescent="0.35">
      <c r="A24" s="42" t="s">
        <v>543</v>
      </c>
      <c r="B24" s="43">
        <v>75072897.700799987</v>
      </c>
    </row>
    <row r="25" spans="1:8" ht="15" thickBot="1" x14ac:dyDescent="0.4">
      <c r="A25" s="42"/>
      <c r="B25" s="43"/>
    </row>
    <row r="26" spans="1:8" ht="4.5" customHeight="1" thickBot="1" x14ac:dyDescent="0.4">
      <c r="E26" s="49"/>
      <c r="F26" s="50"/>
      <c r="G26" s="50"/>
      <c r="H26" s="52"/>
    </row>
    <row r="28" spans="1:8" x14ac:dyDescent="0.35">
      <c r="E28" s="45" t="s">
        <v>557</v>
      </c>
    </row>
    <row r="31" spans="1:8" x14ac:dyDescent="0.35">
      <c r="E31" s="41" t="s">
        <v>542</v>
      </c>
      <c r="F31" t="s">
        <v>556</v>
      </c>
    </row>
    <row r="32" spans="1:8" x14ac:dyDescent="0.35">
      <c r="E32" s="42" t="s">
        <v>548</v>
      </c>
      <c r="F32" s="43">
        <v>5</v>
      </c>
    </row>
    <row r="33" spans="5:6" x14ac:dyDescent="0.35">
      <c r="E33" s="42" t="s">
        <v>549</v>
      </c>
      <c r="F33" s="43">
        <v>36</v>
      </c>
    </row>
    <row r="34" spans="5:6" x14ac:dyDescent="0.35">
      <c r="E34" s="42" t="s">
        <v>550</v>
      </c>
      <c r="F34" s="43">
        <v>52</v>
      </c>
    </row>
    <row r="35" spans="5:6" x14ac:dyDescent="0.35">
      <c r="E35" s="42" t="s">
        <v>551</v>
      </c>
      <c r="F35" s="43">
        <v>41</v>
      </c>
    </row>
    <row r="36" spans="5:6" x14ac:dyDescent="0.35">
      <c r="E36" s="42" t="s">
        <v>552</v>
      </c>
      <c r="F36" s="43">
        <v>26</v>
      </c>
    </row>
    <row r="37" spans="5:6" x14ac:dyDescent="0.35">
      <c r="E37" s="42" t="s">
        <v>553</v>
      </c>
      <c r="F37" s="43">
        <v>18</v>
      </c>
    </row>
    <row r="38" spans="5:6" x14ac:dyDescent="0.35">
      <c r="E38" s="42" t="s">
        <v>531</v>
      </c>
      <c r="F38" s="43">
        <v>17</v>
      </c>
    </row>
    <row r="39" spans="5:6" x14ac:dyDescent="0.35">
      <c r="E39" s="42" t="s">
        <v>543</v>
      </c>
      <c r="F39" s="43">
        <v>195</v>
      </c>
    </row>
    <row r="51" spans="1:9" ht="15" thickBot="1" x14ac:dyDescent="0.4"/>
    <row r="52" spans="1:9" s="50" customFormat="1" ht="3" customHeight="1" thickBot="1" x14ac:dyDescent="0.4">
      <c r="A52" s="49"/>
      <c r="D52" s="51"/>
      <c r="I52" s="51"/>
    </row>
    <row r="53" spans="1:9" ht="15" thickBot="1" x14ac:dyDescent="0.4">
      <c r="I53" s="53"/>
    </row>
    <row r="54" spans="1:9" x14ac:dyDescent="0.35">
      <c r="A54" s="46" t="s">
        <v>555</v>
      </c>
      <c r="E54" s="45" t="s">
        <v>583</v>
      </c>
    </row>
    <row r="56" spans="1:9" x14ac:dyDescent="0.35">
      <c r="E56" s="41" t="s">
        <v>542</v>
      </c>
      <c r="F56" t="s">
        <v>577</v>
      </c>
      <c r="H56" s="54"/>
    </row>
    <row r="57" spans="1:9" x14ac:dyDescent="0.35">
      <c r="A57" s="41" t="s">
        <v>542</v>
      </c>
      <c r="B57" t="s">
        <v>554</v>
      </c>
      <c r="C57" s="63" t="s">
        <v>585</v>
      </c>
      <c r="E57" s="42" t="s">
        <v>7</v>
      </c>
      <c r="F57" s="43">
        <v>2</v>
      </c>
    </row>
    <row r="58" spans="1:9" x14ac:dyDescent="0.35">
      <c r="A58" s="42" t="s">
        <v>177</v>
      </c>
      <c r="B58" s="43">
        <v>70</v>
      </c>
      <c r="C58">
        <f>GETPIVOTDATA("Gender",$A$57,"Gender","F")/GETPIVOTDATA("Gender",$A$57)</f>
        <v>0.35897435897435898</v>
      </c>
      <c r="E58" s="42" t="s">
        <v>490</v>
      </c>
      <c r="F58" s="43">
        <v>7</v>
      </c>
    </row>
    <row r="59" spans="1:9" x14ac:dyDescent="0.35">
      <c r="A59" s="42" t="s">
        <v>175</v>
      </c>
      <c r="B59" s="43">
        <v>108</v>
      </c>
      <c r="C59">
        <f>GETPIVOTDATA("Gender",$A$57,"Gender","M")/GETPIVOTDATA("Gender",$A$57)</f>
        <v>0.55384615384615388</v>
      </c>
      <c r="E59" s="42" t="s">
        <v>8</v>
      </c>
      <c r="F59" s="43">
        <v>1</v>
      </c>
    </row>
    <row r="60" spans="1:9" x14ac:dyDescent="0.35">
      <c r="A60" s="42" t="s">
        <v>531</v>
      </c>
      <c r="B60" s="43">
        <v>17</v>
      </c>
      <c r="C60">
        <f>GETPIVOTDATA("Gender",$A$57,"Gender","N/A")/GETPIVOTDATA("Gender",$A$57)</f>
        <v>8.7179487179487175E-2</v>
      </c>
      <c r="E60" s="42" t="s">
        <v>10</v>
      </c>
      <c r="F60" s="43">
        <v>1</v>
      </c>
    </row>
    <row r="61" spans="1:9" x14ac:dyDescent="0.35">
      <c r="A61" s="42" t="s">
        <v>543</v>
      </c>
      <c r="B61" s="43">
        <v>195</v>
      </c>
      <c r="C61" s="48">
        <f>SUM(C58:C60)</f>
        <v>1</v>
      </c>
      <c r="E61" s="42" t="s">
        <v>11</v>
      </c>
      <c r="F61" s="43">
        <v>1</v>
      </c>
    </row>
    <row r="62" spans="1:9" x14ac:dyDescent="0.35">
      <c r="C62" s="48"/>
      <c r="E62" s="42" t="s">
        <v>6</v>
      </c>
      <c r="F62" s="43">
        <v>4</v>
      </c>
    </row>
    <row r="63" spans="1:9" x14ac:dyDescent="0.35">
      <c r="E63" s="42" t="s">
        <v>9</v>
      </c>
      <c r="F63" s="43">
        <v>2</v>
      </c>
    </row>
    <row r="64" spans="1:9" x14ac:dyDescent="0.35">
      <c r="E64" s="42" t="s">
        <v>5</v>
      </c>
      <c r="F64" s="43">
        <v>177</v>
      </c>
    </row>
    <row r="65" spans="5:6" x14ac:dyDescent="0.35">
      <c r="E65" s="42" t="s">
        <v>543</v>
      </c>
      <c r="F65" s="43">
        <v>195</v>
      </c>
    </row>
    <row r="70" spans="5:6" x14ac:dyDescent="0.35">
      <c r="E70" s="45" t="s">
        <v>584</v>
      </c>
    </row>
    <row r="72" spans="5:6" x14ac:dyDescent="0.35">
      <c r="E72" s="41" t="s">
        <v>542</v>
      </c>
      <c r="F72" t="s">
        <v>577</v>
      </c>
    </row>
    <row r="73" spans="5:6" x14ac:dyDescent="0.35">
      <c r="E73" s="42" t="s">
        <v>5</v>
      </c>
      <c r="F73" s="43">
        <v>177</v>
      </c>
    </row>
    <row r="74" spans="5:6" x14ac:dyDescent="0.35">
      <c r="E74" s="44" t="s">
        <v>15</v>
      </c>
      <c r="F74" s="43">
        <v>9</v>
      </c>
    </row>
    <row r="75" spans="5:6" x14ac:dyDescent="0.35">
      <c r="E75" s="44" t="s">
        <v>13</v>
      </c>
      <c r="F75" s="43">
        <v>117</v>
      </c>
    </row>
    <row r="76" spans="5:6" x14ac:dyDescent="0.35">
      <c r="E76" s="44" t="s">
        <v>19</v>
      </c>
      <c r="F76" s="43">
        <v>11</v>
      </c>
    </row>
    <row r="77" spans="5:6" x14ac:dyDescent="0.35">
      <c r="E77" s="44" t="s">
        <v>21</v>
      </c>
      <c r="F77" s="43">
        <v>1</v>
      </c>
    </row>
    <row r="78" spans="5:6" x14ac:dyDescent="0.35">
      <c r="E78" s="44" t="s">
        <v>14</v>
      </c>
      <c r="F78" s="43">
        <v>17</v>
      </c>
    </row>
    <row r="79" spans="5:6" x14ac:dyDescent="0.35">
      <c r="E79" s="44" t="s">
        <v>18</v>
      </c>
      <c r="F79" s="43">
        <v>11</v>
      </c>
    </row>
    <row r="80" spans="5:6" x14ac:dyDescent="0.35">
      <c r="E80" s="44" t="s">
        <v>17</v>
      </c>
      <c r="F80" s="43">
        <v>6</v>
      </c>
    </row>
    <row r="81" spans="5:6" x14ac:dyDescent="0.35">
      <c r="E81" s="44" t="s">
        <v>16</v>
      </c>
      <c r="F81" s="43">
        <v>4</v>
      </c>
    </row>
    <row r="82" spans="5:6" x14ac:dyDescent="0.35">
      <c r="E82" s="44" t="s">
        <v>20</v>
      </c>
      <c r="F82" s="43">
        <v>1</v>
      </c>
    </row>
    <row r="83" spans="5:6" x14ac:dyDescent="0.35">
      <c r="E83" s="42" t="s">
        <v>543</v>
      </c>
      <c r="F83" s="43">
        <v>177</v>
      </c>
    </row>
  </sheetData>
  <pageMargins left="0.7" right="0.7" top="0.75" bottom="0.75" header="0.3" footer="0.3"/>
  <pageSetup orientation="portrait" horizontalDpi="300" verticalDpi="30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opLeftCell="H1" zoomScale="102" zoomScaleNormal="102" workbookViewId="0">
      <pane ySplit="5" topLeftCell="A6" activePane="bottomLeft" state="frozen"/>
      <selection pane="bottomLeft" activeCell="X1" sqref="X1:X1048576"/>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customWidth="1"/>
    <col min="8" max="8" width="12.08984375" style="11" bestFit="1" customWidth="1"/>
    <col min="9" max="9" width="10.81640625" style="11" bestFit="1" customWidth="1"/>
    <col min="10" max="10" width="5.81640625" style="1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x14ac:dyDescent="0.35">
      <c r="B1" s="19" t="s">
        <v>527</v>
      </c>
      <c r="M1" s="14"/>
      <c r="W1" s="14"/>
    </row>
    <row r="2" spans="2:27" ht="11.5" x14ac:dyDescent="0.35">
      <c r="B2" s="21" t="s">
        <v>181</v>
      </c>
      <c r="M2" s="14"/>
      <c r="W2" s="14"/>
    </row>
    <row r="3" spans="2:27" ht="11.5" x14ac:dyDescent="0.35">
      <c r="B3" s="21"/>
      <c r="M3" s="14"/>
      <c r="W3" s="14"/>
    </row>
    <row r="4" spans="2:27" ht="15" customHeight="1" x14ac:dyDescent="0.35">
      <c r="B4" s="62" t="s">
        <v>528</v>
      </c>
      <c r="C4" s="62"/>
      <c r="D4" s="62"/>
      <c r="E4" s="62"/>
      <c r="F4" s="62"/>
      <c r="G4" s="62"/>
      <c r="H4" s="62"/>
      <c r="I4" s="62"/>
      <c r="J4" s="62"/>
      <c r="L4" s="62" t="s">
        <v>529</v>
      </c>
      <c r="M4" s="62"/>
      <c r="N4" s="62"/>
      <c r="O4" s="62"/>
      <c r="P4" s="62"/>
      <c r="Q4" s="62"/>
      <c r="R4" s="62"/>
      <c r="S4" s="62"/>
      <c r="T4" s="62"/>
      <c r="U4" s="62"/>
      <c r="V4" s="62"/>
      <c r="W4" s="62"/>
      <c r="X4" s="62"/>
      <c r="Y4" s="62"/>
      <c r="Z4" s="62"/>
      <c r="AA4" s="62"/>
    </row>
    <row r="5" spans="2:27" ht="13.75" customHeight="1" thickBot="1" x14ac:dyDescent="0.4">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5">
      <c r="B6" s="34">
        <f t="shared" ref="B6:B69"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5">
      <c r="B38" s="34">
        <f t="shared" si="0"/>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7">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5">
      <c r="B39" s="34">
        <f t="shared" si="0"/>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7"/>
        <v>26-35</v>
      </c>
      <c r="R39" s="11">
        <v>1970</v>
      </c>
      <c r="S39" s="4">
        <v>5</v>
      </c>
      <c r="T39" s="4">
        <v>5</v>
      </c>
      <c r="U39" s="3" t="s">
        <v>177</v>
      </c>
      <c r="V39" s="3" t="s">
        <v>5</v>
      </c>
      <c r="W39" s="3" t="s">
        <v>13</v>
      </c>
      <c r="X39" s="3" t="s">
        <v>33</v>
      </c>
      <c r="Y39" s="4">
        <v>3</v>
      </c>
      <c r="Z39" s="3" t="s">
        <v>35</v>
      </c>
      <c r="AA39" s="3" t="s">
        <v>525</v>
      </c>
    </row>
    <row r="40" spans="2:27" ht="14.25" customHeight="1" x14ac:dyDescent="0.35">
      <c r="B40" s="34">
        <f t="shared" si="0"/>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8">IF((D40-R40)=0," ",D40-R40)</f>
        <v>34</v>
      </c>
      <c r="Q40" s="4" t="str">
        <f t="shared" si="7"/>
        <v>26-35</v>
      </c>
      <c r="R40" s="11">
        <v>1972</v>
      </c>
      <c r="S40" s="4">
        <v>7.0000000000000009</v>
      </c>
      <c r="T40" s="4">
        <v>11</v>
      </c>
      <c r="U40" s="3" t="s">
        <v>177</v>
      </c>
      <c r="V40" s="3" t="s">
        <v>5</v>
      </c>
      <c r="W40" s="3" t="s">
        <v>13</v>
      </c>
      <c r="X40" s="3" t="s">
        <v>34</v>
      </c>
      <c r="Y40" s="4">
        <v>2</v>
      </c>
      <c r="Z40" s="3" t="s">
        <v>35</v>
      </c>
      <c r="AA40" s="3" t="s">
        <v>39</v>
      </c>
    </row>
    <row r="41" spans="2:27" ht="14.25" customHeight="1" x14ac:dyDescent="0.35">
      <c r="B41" s="34">
        <f t="shared" si="0"/>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8"/>
        <v>34</v>
      </c>
      <c r="Q41" s="4" t="str">
        <f t="shared" si="7"/>
        <v>26-35</v>
      </c>
      <c r="R41" s="11">
        <v>1973</v>
      </c>
      <c r="S41" s="4">
        <v>6</v>
      </c>
      <c r="T41" s="4">
        <v>7</v>
      </c>
      <c r="U41" s="3" t="s">
        <v>177</v>
      </c>
      <c r="V41" s="3" t="s">
        <v>5</v>
      </c>
      <c r="W41" s="3" t="s">
        <v>13</v>
      </c>
      <c r="X41" s="3" t="s">
        <v>33</v>
      </c>
      <c r="Y41" s="4">
        <v>5</v>
      </c>
      <c r="Z41" s="3" t="s">
        <v>36</v>
      </c>
      <c r="AA41" s="3" t="s">
        <v>39</v>
      </c>
    </row>
    <row r="42" spans="2:27" ht="14.25" customHeight="1" x14ac:dyDescent="0.35">
      <c r="B42" s="34">
        <f t="shared" si="0"/>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8"/>
        <v>34</v>
      </c>
      <c r="Q42" s="4" t="str">
        <f t="shared" si="7"/>
        <v>26-35</v>
      </c>
      <c r="R42" s="11">
        <v>1973</v>
      </c>
      <c r="S42" s="4">
        <v>12</v>
      </c>
      <c r="T42" s="4">
        <v>15</v>
      </c>
      <c r="U42" s="3" t="s">
        <v>175</v>
      </c>
      <c r="V42" s="3" t="s">
        <v>5</v>
      </c>
      <c r="W42" s="3" t="s">
        <v>19</v>
      </c>
      <c r="X42" s="3" t="s">
        <v>33</v>
      </c>
      <c r="Y42" s="4">
        <v>3</v>
      </c>
      <c r="Z42" s="3" t="s">
        <v>35</v>
      </c>
      <c r="AA42" s="3" t="s">
        <v>525</v>
      </c>
    </row>
    <row r="43" spans="2:27" ht="14.25" customHeight="1" x14ac:dyDescent="0.35">
      <c r="B43" s="34">
        <f t="shared" si="0"/>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8"/>
        <v>34</v>
      </c>
      <c r="Q43" s="4" t="str">
        <f t="shared" si="7"/>
        <v>26-35</v>
      </c>
      <c r="R43" s="11">
        <v>1973</v>
      </c>
      <c r="S43" s="4">
        <v>8</v>
      </c>
      <c r="T43" s="4">
        <v>18</v>
      </c>
      <c r="U43" s="3" t="s">
        <v>177</v>
      </c>
      <c r="V43" s="3" t="s">
        <v>5</v>
      </c>
      <c r="W43" s="3" t="s">
        <v>13</v>
      </c>
      <c r="X43" s="3" t="s">
        <v>33</v>
      </c>
      <c r="Y43" s="4">
        <v>1</v>
      </c>
      <c r="Z43" s="3" t="s">
        <v>36</v>
      </c>
      <c r="AA43" s="3" t="s">
        <v>39</v>
      </c>
    </row>
    <row r="44" spans="2:27" ht="14.25" customHeight="1" x14ac:dyDescent="0.35">
      <c r="B44" s="34">
        <f t="shared" si="0"/>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8"/>
        <v>35</v>
      </c>
      <c r="Q44" s="4" t="str">
        <f t="shared" si="7"/>
        <v>26-35</v>
      </c>
      <c r="R44" s="11">
        <v>1971</v>
      </c>
      <c r="S44" s="4">
        <v>12</v>
      </c>
      <c r="T44" s="4">
        <v>2</v>
      </c>
      <c r="U44" s="3" t="s">
        <v>175</v>
      </c>
      <c r="V44" s="3" t="s">
        <v>5</v>
      </c>
      <c r="W44" s="3" t="s">
        <v>13</v>
      </c>
      <c r="X44" s="3" t="s">
        <v>33</v>
      </c>
      <c r="Y44" s="4">
        <v>1</v>
      </c>
      <c r="Z44" s="3" t="s">
        <v>35</v>
      </c>
      <c r="AA44" s="3" t="s">
        <v>525</v>
      </c>
    </row>
    <row r="45" spans="2:27" ht="14.25" customHeight="1" x14ac:dyDescent="0.35">
      <c r="B45" s="34">
        <f t="shared" si="0"/>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8"/>
        <v>35</v>
      </c>
      <c r="Q45" s="4" t="str">
        <f t="shared" si="7"/>
        <v>26-35</v>
      </c>
      <c r="R45" s="11">
        <v>1973</v>
      </c>
      <c r="S45" s="4">
        <v>7</v>
      </c>
      <c r="T45" s="4">
        <v>17</v>
      </c>
      <c r="U45" s="3" t="s">
        <v>175</v>
      </c>
      <c r="V45" s="3" t="s">
        <v>5</v>
      </c>
      <c r="W45" s="3" t="s">
        <v>15</v>
      </c>
      <c r="X45" s="3" t="s">
        <v>34</v>
      </c>
      <c r="Y45" s="4">
        <v>5</v>
      </c>
      <c r="Z45" s="3" t="s">
        <v>35</v>
      </c>
      <c r="AA45" s="3" t="s">
        <v>525</v>
      </c>
    </row>
    <row r="46" spans="2:27" ht="14.25" customHeight="1" x14ac:dyDescent="0.35">
      <c r="B46" s="34">
        <f t="shared" si="0"/>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8"/>
        <v>35</v>
      </c>
      <c r="Q46" s="4" t="str">
        <f t="shared" si="7"/>
        <v>26-35</v>
      </c>
      <c r="R46" s="11">
        <v>1972</v>
      </c>
      <c r="S46" s="4">
        <v>5</v>
      </c>
      <c r="T46" s="4">
        <v>7</v>
      </c>
      <c r="U46" s="3" t="s">
        <v>177</v>
      </c>
      <c r="V46" s="3" t="s">
        <v>5</v>
      </c>
      <c r="W46" s="3" t="s">
        <v>13</v>
      </c>
      <c r="X46" s="3" t="s">
        <v>33</v>
      </c>
      <c r="Y46" s="4">
        <v>5</v>
      </c>
      <c r="Z46" s="3" t="s">
        <v>35</v>
      </c>
      <c r="AA46" s="3" t="s">
        <v>525</v>
      </c>
    </row>
    <row r="47" spans="2:27" ht="14.25" customHeight="1" x14ac:dyDescent="0.35">
      <c r="B47" s="34">
        <f t="shared" si="0"/>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8"/>
        <v>36</v>
      </c>
      <c r="Q47" s="4" t="str">
        <f t="shared" si="7"/>
        <v>36-45</v>
      </c>
      <c r="R47" s="11">
        <v>1969</v>
      </c>
      <c r="S47" s="4">
        <v>10</v>
      </c>
      <c r="T47" s="4">
        <v>30</v>
      </c>
      <c r="U47" s="3" t="s">
        <v>177</v>
      </c>
      <c r="V47" s="3" t="s">
        <v>7</v>
      </c>
      <c r="W47" s="3"/>
      <c r="X47" s="3" t="s">
        <v>33</v>
      </c>
      <c r="Y47" s="4">
        <v>2</v>
      </c>
      <c r="Z47" s="3" t="s">
        <v>35</v>
      </c>
      <c r="AA47" s="3" t="s">
        <v>39</v>
      </c>
    </row>
    <row r="48" spans="2:27" ht="14.25" customHeight="1" x14ac:dyDescent="0.35">
      <c r="B48" s="34">
        <f t="shared" si="0"/>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9">IF((D48-R48)=0," ",D48-R48)</f>
        <v>36</v>
      </c>
      <c r="Q48" s="4" t="str">
        <f t="shared" si="7"/>
        <v>36-45</v>
      </c>
      <c r="R48" s="11">
        <v>1971</v>
      </c>
      <c r="S48" s="4">
        <v>5</v>
      </c>
      <c r="T48" s="4">
        <v>28.999999999999996</v>
      </c>
      <c r="U48" s="3" t="s">
        <v>175</v>
      </c>
      <c r="V48" s="3" t="s">
        <v>5</v>
      </c>
      <c r="W48" s="3" t="s">
        <v>21</v>
      </c>
      <c r="X48" s="3" t="s">
        <v>33</v>
      </c>
      <c r="Y48" s="4">
        <v>3</v>
      </c>
      <c r="Z48" s="3" t="s">
        <v>35</v>
      </c>
      <c r="AA48" s="3" t="s">
        <v>525</v>
      </c>
    </row>
    <row r="49" spans="2:27" ht="14.25" customHeight="1" x14ac:dyDescent="0.35">
      <c r="B49" s="34">
        <f t="shared" si="0"/>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9"/>
        <v>37</v>
      </c>
      <c r="Q49" s="4" t="str">
        <f t="shared" si="7"/>
        <v>36-45</v>
      </c>
      <c r="R49" s="11">
        <v>1968</v>
      </c>
      <c r="S49" s="4">
        <v>8</v>
      </c>
      <c r="T49" s="4">
        <v>25</v>
      </c>
      <c r="U49" s="3" t="s">
        <v>175</v>
      </c>
      <c r="V49" s="3" t="s">
        <v>5</v>
      </c>
      <c r="W49" s="3" t="s">
        <v>13</v>
      </c>
      <c r="X49" s="3" t="s">
        <v>33</v>
      </c>
      <c r="Y49" s="4">
        <v>2</v>
      </c>
      <c r="Z49" s="3" t="s">
        <v>36</v>
      </c>
      <c r="AA49" s="3" t="s">
        <v>525</v>
      </c>
    </row>
    <row r="50" spans="2:27" ht="14.25" customHeight="1" x14ac:dyDescent="0.35">
      <c r="B50" s="34">
        <f t="shared" si="0"/>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9"/>
        <v>37</v>
      </c>
      <c r="Q50" s="4" t="str">
        <f t="shared" si="7"/>
        <v>36-45</v>
      </c>
      <c r="R50" s="11">
        <v>1968</v>
      </c>
      <c r="S50" s="4">
        <v>9</v>
      </c>
      <c r="T50" s="4">
        <v>8</v>
      </c>
      <c r="U50" s="3" t="s">
        <v>175</v>
      </c>
      <c r="V50" s="3" t="s">
        <v>5</v>
      </c>
      <c r="W50" s="3" t="s">
        <v>13</v>
      </c>
      <c r="X50" s="3" t="s">
        <v>33</v>
      </c>
      <c r="Y50" s="4">
        <v>5</v>
      </c>
      <c r="Z50" s="3" t="s">
        <v>36</v>
      </c>
      <c r="AA50" s="3" t="s">
        <v>525</v>
      </c>
    </row>
    <row r="51" spans="2:27" ht="14.25" customHeight="1" x14ac:dyDescent="0.35">
      <c r="B51" s="34">
        <f t="shared" si="0"/>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9"/>
        <v>37</v>
      </c>
      <c r="Q51" s="4" t="str">
        <f t="shared" si="7"/>
        <v>36-45</v>
      </c>
      <c r="R51" s="11">
        <v>1971</v>
      </c>
      <c r="S51" s="4">
        <v>8</v>
      </c>
      <c r="T51" s="4">
        <v>20</v>
      </c>
      <c r="U51" s="3" t="s">
        <v>177</v>
      </c>
      <c r="V51" s="3" t="s">
        <v>5</v>
      </c>
      <c r="W51" s="3" t="s">
        <v>13</v>
      </c>
      <c r="X51" s="3" t="s">
        <v>33</v>
      </c>
      <c r="Y51" s="4">
        <v>1</v>
      </c>
      <c r="Z51" s="3" t="s">
        <v>35</v>
      </c>
      <c r="AA51" s="3" t="s">
        <v>525</v>
      </c>
    </row>
    <row r="52" spans="2:27" ht="14.25" customHeight="1" x14ac:dyDescent="0.35">
      <c r="B52" s="34">
        <f t="shared" si="0"/>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9"/>
        <v>37</v>
      </c>
      <c r="Q52" s="4" t="str">
        <f t="shared" si="7"/>
        <v>36-45</v>
      </c>
      <c r="R52" s="11">
        <v>1969</v>
      </c>
      <c r="S52" s="4">
        <v>6</v>
      </c>
      <c r="T52" s="4">
        <v>5</v>
      </c>
      <c r="U52" s="3" t="s">
        <v>175</v>
      </c>
      <c r="V52" s="3" t="s">
        <v>5</v>
      </c>
      <c r="W52" s="3" t="s">
        <v>13</v>
      </c>
      <c r="X52" s="3" t="s">
        <v>33</v>
      </c>
      <c r="Y52" s="4">
        <v>3</v>
      </c>
      <c r="Z52" s="3" t="s">
        <v>35</v>
      </c>
      <c r="AA52" s="3" t="s">
        <v>525</v>
      </c>
    </row>
    <row r="53" spans="2:27" ht="14.25" customHeight="1" x14ac:dyDescent="0.35">
      <c r="B53" s="34">
        <f t="shared" si="0"/>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9"/>
        <v>37</v>
      </c>
      <c r="Q53" s="4" t="str">
        <f t="shared" si="7"/>
        <v>36-45</v>
      </c>
      <c r="R53" s="11">
        <v>1970</v>
      </c>
      <c r="S53" s="4">
        <v>4</v>
      </c>
      <c r="T53" s="4">
        <v>1</v>
      </c>
      <c r="U53" s="3" t="s">
        <v>175</v>
      </c>
      <c r="V53" s="3" t="s">
        <v>5</v>
      </c>
      <c r="W53" s="3" t="s">
        <v>13</v>
      </c>
      <c r="X53" s="3" t="s">
        <v>34</v>
      </c>
      <c r="Y53" s="4">
        <v>4</v>
      </c>
      <c r="Z53" s="3" t="s">
        <v>35</v>
      </c>
      <c r="AA53" s="3" t="s">
        <v>525</v>
      </c>
    </row>
    <row r="54" spans="2:27" ht="14.25" customHeight="1" x14ac:dyDescent="0.35">
      <c r="B54" s="34">
        <f t="shared" si="0"/>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9"/>
        <v>37</v>
      </c>
      <c r="Q54" s="4" t="str">
        <f t="shared" si="7"/>
        <v>36-45</v>
      </c>
      <c r="R54" s="11">
        <v>1970</v>
      </c>
      <c r="S54" s="4">
        <v>7</v>
      </c>
      <c r="T54" s="4">
        <v>31</v>
      </c>
      <c r="U54" s="3" t="s">
        <v>175</v>
      </c>
      <c r="V54" s="3" t="s">
        <v>5</v>
      </c>
      <c r="W54" s="3" t="s">
        <v>19</v>
      </c>
      <c r="X54" s="3" t="s">
        <v>33</v>
      </c>
      <c r="Y54" s="4">
        <v>2</v>
      </c>
      <c r="Z54" s="3" t="s">
        <v>35</v>
      </c>
      <c r="AA54" s="3" t="s">
        <v>39</v>
      </c>
    </row>
    <row r="55" spans="2:27" ht="14.25" customHeight="1" x14ac:dyDescent="0.35">
      <c r="B55" s="34">
        <f t="shared" si="0"/>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9"/>
        <v>38</v>
      </c>
      <c r="Q55" s="4" t="str">
        <f t="shared" si="7"/>
        <v>36-45</v>
      </c>
      <c r="R55" s="11">
        <v>1967</v>
      </c>
      <c r="S55" s="4">
        <v>4</v>
      </c>
      <c r="T55" s="4">
        <v>13</v>
      </c>
      <c r="U55" s="3" t="s">
        <v>175</v>
      </c>
      <c r="V55" s="3" t="s">
        <v>5</v>
      </c>
      <c r="W55" s="3" t="s">
        <v>15</v>
      </c>
      <c r="X55" s="3" t="s">
        <v>33</v>
      </c>
      <c r="Y55" s="4">
        <v>1</v>
      </c>
      <c r="Z55" s="3" t="s">
        <v>36</v>
      </c>
      <c r="AA55" s="3" t="s">
        <v>525</v>
      </c>
    </row>
    <row r="56" spans="2:27" ht="14.25" customHeight="1" x14ac:dyDescent="0.35">
      <c r="B56" s="34">
        <f t="shared" si="0"/>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9"/>
        <v>38</v>
      </c>
      <c r="Q56" s="4" t="str">
        <f t="shared" si="7"/>
        <v>36-45</v>
      </c>
      <c r="R56" s="11">
        <v>1969</v>
      </c>
      <c r="S56" s="4">
        <v>4</v>
      </c>
      <c r="T56" s="4">
        <v>19</v>
      </c>
      <c r="U56" s="3" t="s">
        <v>175</v>
      </c>
      <c r="V56" s="3" t="s">
        <v>5</v>
      </c>
      <c r="W56" s="3" t="s">
        <v>19</v>
      </c>
      <c r="X56" s="3" t="s">
        <v>34</v>
      </c>
      <c r="Y56" s="4">
        <v>4</v>
      </c>
      <c r="Z56" s="3" t="s">
        <v>36</v>
      </c>
      <c r="AA56" s="3" t="s">
        <v>39</v>
      </c>
    </row>
    <row r="57" spans="2:27" ht="14.25" customHeight="1" x14ac:dyDescent="0.35">
      <c r="B57" s="34">
        <f t="shared" si="0"/>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9"/>
        <v>38</v>
      </c>
      <c r="Q57" s="4" t="str">
        <f t="shared" si="7"/>
        <v>36-45</v>
      </c>
      <c r="R57" s="11">
        <v>1969</v>
      </c>
      <c r="S57" s="4">
        <v>10</v>
      </c>
      <c r="T57" s="4">
        <v>14</v>
      </c>
      <c r="U57" s="3" t="s">
        <v>177</v>
      </c>
      <c r="V57" s="3" t="s">
        <v>5</v>
      </c>
      <c r="W57" s="3" t="s">
        <v>13</v>
      </c>
      <c r="X57" s="3" t="s">
        <v>33</v>
      </c>
      <c r="Y57" s="4">
        <v>5</v>
      </c>
      <c r="Z57" s="3" t="s">
        <v>36</v>
      </c>
      <c r="AA57" s="3" t="s">
        <v>525</v>
      </c>
    </row>
    <row r="58" spans="2:27" ht="14.25" customHeight="1" x14ac:dyDescent="0.35">
      <c r="B58" s="34">
        <f t="shared" si="0"/>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9"/>
        <v>38</v>
      </c>
      <c r="Q58" s="4" t="str">
        <f t="shared" si="7"/>
        <v>36-45</v>
      </c>
      <c r="R58" s="11">
        <v>1969</v>
      </c>
      <c r="S58" s="4">
        <v>10</v>
      </c>
      <c r="T58" s="4">
        <v>17</v>
      </c>
      <c r="U58" s="3" t="s">
        <v>177</v>
      </c>
      <c r="V58" s="3" t="s">
        <v>5</v>
      </c>
      <c r="W58" s="3" t="s">
        <v>13</v>
      </c>
      <c r="X58" s="3" t="s">
        <v>33</v>
      </c>
      <c r="Y58" s="4">
        <v>5</v>
      </c>
      <c r="Z58" s="3" t="s">
        <v>35</v>
      </c>
      <c r="AA58" s="3" t="s">
        <v>525</v>
      </c>
    </row>
    <row r="59" spans="2:27" ht="14.25" customHeight="1" x14ac:dyDescent="0.35">
      <c r="B59" s="34">
        <f t="shared" si="0"/>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9"/>
        <v>39</v>
      </c>
      <c r="Q59" s="4" t="str">
        <f t="shared" si="7"/>
        <v>36-45</v>
      </c>
      <c r="R59" s="11">
        <v>1965</v>
      </c>
      <c r="S59" s="4">
        <v>7.0000000000000009</v>
      </c>
      <c r="T59" s="4">
        <v>20</v>
      </c>
      <c r="U59" s="3" t="s">
        <v>175</v>
      </c>
      <c r="V59" s="3" t="s">
        <v>5</v>
      </c>
      <c r="W59" s="3" t="s">
        <v>14</v>
      </c>
      <c r="X59" s="3" t="s">
        <v>33</v>
      </c>
      <c r="Y59" s="4">
        <v>1</v>
      </c>
      <c r="Z59" s="3" t="s">
        <v>36</v>
      </c>
      <c r="AA59" s="3" t="s">
        <v>39</v>
      </c>
    </row>
    <row r="60" spans="2:27" ht="14.25" customHeight="1" x14ac:dyDescent="0.35">
      <c r="B60" s="34">
        <f t="shared" si="0"/>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0">IF((D60-R60)=0," ",D60-R60)</f>
        <v>39</v>
      </c>
      <c r="Q60" s="4" t="str">
        <f t="shared" si="7"/>
        <v>36-45</v>
      </c>
      <c r="R60" s="11">
        <v>1968</v>
      </c>
      <c r="S60" s="4">
        <v>10</v>
      </c>
      <c r="T60" s="4">
        <v>11.999999999999998</v>
      </c>
      <c r="U60" s="3" t="s">
        <v>175</v>
      </c>
      <c r="V60" s="3" t="s">
        <v>5</v>
      </c>
      <c r="W60" s="3" t="s">
        <v>19</v>
      </c>
      <c r="X60" s="3" t="s">
        <v>34</v>
      </c>
      <c r="Y60" s="4">
        <v>2</v>
      </c>
      <c r="Z60" s="3" t="s">
        <v>35</v>
      </c>
      <c r="AA60" s="3" t="s">
        <v>39</v>
      </c>
    </row>
    <row r="61" spans="2:27" ht="14.25" customHeight="1" x14ac:dyDescent="0.35">
      <c r="B61" s="34">
        <f t="shared" si="0"/>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0"/>
        <v>39</v>
      </c>
      <c r="Q61" s="4" t="str">
        <f t="shared" si="7"/>
        <v>36-45</v>
      </c>
      <c r="R61" s="11">
        <v>1968</v>
      </c>
      <c r="S61" s="4">
        <v>5</v>
      </c>
      <c r="T61" s="4">
        <v>11</v>
      </c>
      <c r="U61" s="3" t="s">
        <v>177</v>
      </c>
      <c r="V61" s="3" t="s">
        <v>5</v>
      </c>
      <c r="W61" s="3" t="s">
        <v>13</v>
      </c>
      <c r="X61" s="3" t="s">
        <v>33</v>
      </c>
      <c r="Y61" s="4">
        <v>4</v>
      </c>
      <c r="Z61" s="3" t="s">
        <v>36</v>
      </c>
      <c r="AA61" s="11" t="s">
        <v>525</v>
      </c>
    </row>
    <row r="62" spans="2:27" ht="14.25" customHeight="1" x14ac:dyDescent="0.35">
      <c r="B62" s="34">
        <f t="shared" si="0"/>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0"/>
        <v>39</v>
      </c>
      <c r="Q62" s="4" t="str">
        <f t="shared" si="7"/>
        <v>36-45</v>
      </c>
      <c r="R62" s="11">
        <v>1968</v>
      </c>
      <c r="S62" s="4">
        <v>12</v>
      </c>
      <c r="T62" s="4">
        <v>20</v>
      </c>
      <c r="U62" s="3" t="s">
        <v>177</v>
      </c>
      <c r="V62" s="3" t="s">
        <v>5</v>
      </c>
      <c r="W62" s="3" t="s">
        <v>13</v>
      </c>
      <c r="X62" s="3" t="s">
        <v>33</v>
      </c>
      <c r="Y62" s="4">
        <v>3</v>
      </c>
      <c r="Z62" s="3" t="s">
        <v>36</v>
      </c>
      <c r="AA62" s="3" t="s">
        <v>525</v>
      </c>
    </row>
    <row r="63" spans="2:27" ht="14.25" customHeight="1" x14ac:dyDescent="0.35">
      <c r="B63" s="34">
        <f t="shared" si="0"/>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0"/>
        <v>39</v>
      </c>
      <c r="Q63" s="4" t="str">
        <f t="shared" si="7"/>
        <v>36-45</v>
      </c>
      <c r="R63" s="11">
        <v>1968</v>
      </c>
      <c r="S63" s="4">
        <v>8</v>
      </c>
      <c r="T63" s="4">
        <v>14</v>
      </c>
      <c r="U63" s="3" t="s">
        <v>177</v>
      </c>
      <c r="V63" s="3" t="s">
        <v>5</v>
      </c>
      <c r="W63" s="3" t="s">
        <v>13</v>
      </c>
      <c r="X63" s="3" t="s">
        <v>33</v>
      </c>
      <c r="Y63" s="4">
        <v>3</v>
      </c>
      <c r="Z63" s="3" t="s">
        <v>36</v>
      </c>
      <c r="AA63" s="3" t="s">
        <v>525</v>
      </c>
    </row>
    <row r="64" spans="2:27" ht="14.25" customHeight="1" x14ac:dyDescent="0.35">
      <c r="B64" s="34">
        <f t="shared" si="0"/>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0"/>
        <v>40</v>
      </c>
      <c r="Q64" s="4" t="str">
        <f t="shared" si="7"/>
        <v>36-45</v>
      </c>
      <c r="R64" s="11">
        <v>1967</v>
      </c>
      <c r="S64" s="4">
        <v>6</v>
      </c>
      <c r="T64" s="4">
        <v>13</v>
      </c>
      <c r="U64" s="3" t="s">
        <v>177</v>
      </c>
      <c r="V64" s="3" t="s">
        <v>6</v>
      </c>
      <c r="W64" s="3"/>
      <c r="X64" s="3" t="s">
        <v>33</v>
      </c>
      <c r="Y64" s="4">
        <v>1</v>
      </c>
      <c r="Z64" s="3" t="s">
        <v>35</v>
      </c>
      <c r="AA64" s="3" t="s">
        <v>39</v>
      </c>
    </row>
    <row r="65" spans="2:27" ht="14.25" customHeight="1" x14ac:dyDescent="0.35">
      <c r="B65" s="34">
        <f t="shared" si="0"/>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0"/>
        <v>40</v>
      </c>
      <c r="Q65" s="4" t="str">
        <f t="shared" si="7"/>
        <v>36-45</v>
      </c>
      <c r="R65" s="11">
        <v>1967</v>
      </c>
      <c r="S65" s="4">
        <v>1</v>
      </c>
      <c r="T65" s="4">
        <v>19</v>
      </c>
      <c r="U65" s="3" t="s">
        <v>177</v>
      </c>
      <c r="V65" s="3" t="s">
        <v>5</v>
      </c>
      <c r="W65" s="3" t="s">
        <v>13</v>
      </c>
      <c r="X65" s="3" t="s">
        <v>34</v>
      </c>
      <c r="Y65" s="4">
        <v>2</v>
      </c>
      <c r="Z65" s="3" t="s">
        <v>36</v>
      </c>
      <c r="AA65" s="3" t="s">
        <v>39</v>
      </c>
    </row>
    <row r="66" spans="2:27" ht="14.25" customHeight="1" x14ac:dyDescent="0.35">
      <c r="B66" s="34">
        <f t="shared" si="0"/>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0"/>
        <v>40</v>
      </c>
      <c r="Q66" s="4" t="str">
        <f t="shared" si="7"/>
        <v>36-45</v>
      </c>
      <c r="R66" s="11">
        <v>1967</v>
      </c>
      <c r="S66" s="4">
        <v>2</v>
      </c>
      <c r="T66" s="4">
        <v>7</v>
      </c>
      <c r="U66" s="3" t="s">
        <v>175</v>
      </c>
      <c r="V66" s="3" t="s">
        <v>5</v>
      </c>
      <c r="W66" s="3" t="s">
        <v>13</v>
      </c>
      <c r="X66" s="3" t="s">
        <v>33</v>
      </c>
      <c r="Y66" s="4">
        <v>2</v>
      </c>
      <c r="Z66" s="3" t="s">
        <v>36</v>
      </c>
      <c r="AA66" s="3" t="s">
        <v>39</v>
      </c>
    </row>
    <row r="67" spans="2:27" ht="14.25" customHeight="1" x14ac:dyDescent="0.35">
      <c r="B67" s="34">
        <f t="shared" si="0"/>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0"/>
        <v>40</v>
      </c>
      <c r="Q67" s="4" t="str">
        <f t="shared" si="7"/>
        <v>36-45</v>
      </c>
      <c r="R67" s="11">
        <v>1967</v>
      </c>
      <c r="S67" s="4">
        <v>2</v>
      </c>
      <c r="T67" s="4">
        <v>2.9999999999999996</v>
      </c>
      <c r="U67" s="3" t="s">
        <v>177</v>
      </c>
      <c r="V67" s="3" t="s">
        <v>5</v>
      </c>
      <c r="W67" s="3" t="s">
        <v>18</v>
      </c>
      <c r="X67" s="3" t="s">
        <v>34</v>
      </c>
      <c r="Y67" s="4">
        <v>2</v>
      </c>
      <c r="Z67" s="3" t="s">
        <v>35</v>
      </c>
      <c r="AA67" s="3" t="s">
        <v>182</v>
      </c>
    </row>
    <row r="68" spans="2:27" ht="14.25" customHeight="1" x14ac:dyDescent="0.35">
      <c r="B68" s="34">
        <f t="shared" si="0"/>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0"/>
        <v>40</v>
      </c>
      <c r="Q68" s="4" t="str">
        <f t="shared" si="7"/>
        <v>36-45</v>
      </c>
      <c r="R68" s="11">
        <v>1967</v>
      </c>
      <c r="S68" s="4">
        <v>5</v>
      </c>
      <c r="T68" s="4">
        <v>11.999999999999998</v>
      </c>
      <c r="U68" s="3" t="s">
        <v>175</v>
      </c>
      <c r="V68" s="3" t="s">
        <v>5</v>
      </c>
      <c r="W68" s="3" t="s">
        <v>17</v>
      </c>
      <c r="X68" s="3" t="s">
        <v>33</v>
      </c>
      <c r="Y68" s="4">
        <v>5</v>
      </c>
      <c r="Z68" s="3" t="s">
        <v>35</v>
      </c>
      <c r="AA68" s="3" t="s">
        <v>39</v>
      </c>
    </row>
    <row r="69" spans="2:27" ht="14.25" customHeight="1" x14ac:dyDescent="0.35">
      <c r="B69" s="34">
        <f t="shared" si="0"/>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0"/>
        <v>40</v>
      </c>
      <c r="Q69" s="4" t="str">
        <f t="shared" si="7"/>
        <v>36-45</v>
      </c>
      <c r="R69" s="11">
        <v>1967</v>
      </c>
      <c r="S69" s="4">
        <v>10</v>
      </c>
      <c r="T69" s="4">
        <v>17</v>
      </c>
      <c r="U69" s="3" t="s">
        <v>177</v>
      </c>
      <c r="V69" s="3" t="s">
        <v>5</v>
      </c>
      <c r="W69" s="3" t="s">
        <v>13</v>
      </c>
      <c r="X69" s="3" t="s">
        <v>33</v>
      </c>
      <c r="Y69" s="4">
        <v>5</v>
      </c>
      <c r="Z69" s="3" t="s">
        <v>35</v>
      </c>
      <c r="AA69" s="3" t="s">
        <v>525</v>
      </c>
    </row>
    <row r="70" spans="2:27" ht="14.25" customHeight="1" x14ac:dyDescent="0.35">
      <c r="B70" s="34">
        <f t="shared" ref="B70:B133" si="11">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0"/>
        <v>41</v>
      </c>
      <c r="Q70" s="4" t="str">
        <f t="shared" ref="Q70:Q101" si="12">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5">
      <c r="B71" s="34">
        <f t="shared" si="11"/>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0"/>
        <v>41</v>
      </c>
      <c r="Q71" s="4" t="str">
        <f t="shared" si="12"/>
        <v>36-45</v>
      </c>
      <c r="R71" s="11">
        <v>1965</v>
      </c>
      <c r="S71" s="4">
        <v>1</v>
      </c>
      <c r="T71" s="4">
        <v>23.999999999999996</v>
      </c>
      <c r="U71" s="3" t="s">
        <v>177</v>
      </c>
      <c r="V71" s="3" t="s">
        <v>5</v>
      </c>
      <c r="W71" s="3" t="s">
        <v>13</v>
      </c>
      <c r="X71" s="3" t="s">
        <v>33</v>
      </c>
      <c r="Y71" s="4">
        <v>4</v>
      </c>
      <c r="Z71" s="3" t="s">
        <v>36</v>
      </c>
      <c r="AA71" s="3" t="s">
        <v>39</v>
      </c>
    </row>
    <row r="72" spans="2:27" ht="14.25" customHeight="1" x14ac:dyDescent="0.35">
      <c r="B72" s="34">
        <f t="shared" si="11"/>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0"/>
        <v>41</v>
      </c>
      <c r="Q72" s="4" t="str">
        <f t="shared" si="12"/>
        <v>36-45</v>
      </c>
      <c r="R72" s="11">
        <v>1966</v>
      </c>
      <c r="S72" s="4">
        <v>2</v>
      </c>
      <c r="T72" s="4">
        <v>26</v>
      </c>
      <c r="U72" s="3" t="s">
        <v>177</v>
      </c>
      <c r="V72" s="3" t="s">
        <v>5</v>
      </c>
      <c r="W72" s="3" t="s">
        <v>19</v>
      </c>
      <c r="X72" s="3" t="s">
        <v>33</v>
      </c>
      <c r="Y72" s="4">
        <v>5</v>
      </c>
      <c r="Z72" s="3" t="s">
        <v>36</v>
      </c>
      <c r="AA72" s="3" t="s">
        <v>39</v>
      </c>
    </row>
    <row r="73" spans="2:27" ht="14.25" customHeight="1" x14ac:dyDescent="0.35">
      <c r="B73" s="34">
        <f t="shared" si="11"/>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0"/>
        <v>41</v>
      </c>
      <c r="Q73" s="4" t="str">
        <f t="shared" si="12"/>
        <v>36-45</v>
      </c>
      <c r="R73" s="11">
        <v>1966</v>
      </c>
      <c r="S73" s="4">
        <v>6</v>
      </c>
      <c r="T73" s="4">
        <v>17</v>
      </c>
      <c r="U73" s="3" t="s">
        <v>175</v>
      </c>
      <c r="V73" s="3" t="s">
        <v>5</v>
      </c>
      <c r="W73" s="3" t="s">
        <v>18</v>
      </c>
      <c r="X73" s="3" t="s">
        <v>34</v>
      </c>
      <c r="Y73" s="4">
        <v>3</v>
      </c>
      <c r="Z73" s="3" t="s">
        <v>35</v>
      </c>
      <c r="AA73" s="3" t="s">
        <v>39</v>
      </c>
    </row>
    <row r="74" spans="2:27" ht="14.25" customHeight="1" x14ac:dyDescent="0.35">
      <c r="B74" s="34">
        <f t="shared" si="11"/>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0"/>
        <v>41</v>
      </c>
      <c r="Q74" s="4" t="str">
        <f t="shared" si="12"/>
        <v>36-45</v>
      </c>
      <c r="R74" s="11">
        <v>1966</v>
      </c>
      <c r="S74" s="4">
        <v>5</v>
      </c>
      <c r="T74" s="4">
        <v>26</v>
      </c>
      <c r="U74" s="3" t="s">
        <v>177</v>
      </c>
      <c r="V74" s="3" t="s">
        <v>5</v>
      </c>
      <c r="W74" s="3" t="s">
        <v>13</v>
      </c>
      <c r="X74" s="3" t="s">
        <v>33</v>
      </c>
      <c r="Y74" s="4">
        <v>5</v>
      </c>
      <c r="Z74" s="3" t="s">
        <v>35</v>
      </c>
      <c r="AA74" s="3" t="s">
        <v>525</v>
      </c>
    </row>
    <row r="75" spans="2:27" ht="14.25" customHeight="1" x14ac:dyDescent="0.35">
      <c r="B75" s="34">
        <f t="shared" si="11"/>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0"/>
        <v>41</v>
      </c>
      <c r="Q75" s="4" t="str">
        <f t="shared" si="12"/>
        <v>36-45</v>
      </c>
      <c r="R75" s="11">
        <v>1966</v>
      </c>
      <c r="S75" s="4">
        <v>8</v>
      </c>
      <c r="T75" s="4">
        <v>11</v>
      </c>
      <c r="U75" s="3" t="s">
        <v>175</v>
      </c>
      <c r="V75" s="3" t="s">
        <v>5</v>
      </c>
      <c r="W75" s="3" t="s">
        <v>13</v>
      </c>
      <c r="X75" s="3" t="s">
        <v>33</v>
      </c>
      <c r="Y75" s="4">
        <v>4</v>
      </c>
      <c r="Z75" s="3" t="s">
        <v>35</v>
      </c>
      <c r="AA75" s="3" t="s">
        <v>525</v>
      </c>
    </row>
    <row r="76" spans="2:27" ht="14.25" customHeight="1" x14ac:dyDescent="0.35">
      <c r="B76" s="34">
        <f t="shared" si="11"/>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0"/>
        <v>41</v>
      </c>
      <c r="Q76" s="4" t="str">
        <f t="shared" si="12"/>
        <v>36-45</v>
      </c>
      <c r="R76" s="11">
        <v>1966</v>
      </c>
      <c r="S76" s="4">
        <v>9</v>
      </c>
      <c r="T76" s="4">
        <v>14</v>
      </c>
      <c r="U76" s="3" t="s">
        <v>175</v>
      </c>
      <c r="V76" s="3" t="s">
        <v>5</v>
      </c>
      <c r="W76" s="3" t="s">
        <v>13</v>
      </c>
      <c r="X76" s="3" t="s">
        <v>33</v>
      </c>
      <c r="Y76" s="4">
        <v>4</v>
      </c>
      <c r="Z76" s="3" t="s">
        <v>36</v>
      </c>
      <c r="AA76" s="3" t="s">
        <v>39</v>
      </c>
    </row>
    <row r="77" spans="2:27" ht="14.25" customHeight="1" x14ac:dyDescent="0.35">
      <c r="B77" s="34">
        <f t="shared" si="11"/>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0"/>
        <v>41</v>
      </c>
      <c r="Q77" s="4" t="str">
        <f t="shared" si="12"/>
        <v>36-45</v>
      </c>
      <c r="R77" s="11">
        <v>1966</v>
      </c>
      <c r="S77" s="4">
        <v>9</v>
      </c>
      <c r="T77" s="4">
        <v>14</v>
      </c>
      <c r="U77" s="3" t="s">
        <v>175</v>
      </c>
      <c r="V77" s="3" t="s">
        <v>10</v>
      </c>
      <c r="W77" s="3" t="s">
        <v>13</v>
      </c>
      <c r="X77" s="3" t="s">
        <v>34</v>
      </c>
      <c r="Y77" s="4">
        <v>5</v>
      </c>
      <c r="Z77" s="3" t="s">
        <v>35</v>
      </c>
      <c r="AA77" s="3" t="s">
        <v>39</v>
      </c>
    </row>
    <row r="78" spans="2:27" ht="14.25" customHeight="1" x14ac:dyDescent="0.35">
      <c r="B78" s="34">
        <f t="shared" si="11"/>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0"/>
        <v>42</v>
      </c>
      <c r="Q78" s="4" t="str">
        <f t="shared" si="12"/>
        <v>36-45</v>
      </c>
      <c r="R78" s="11">
        <v>1962</v>
      </c>
      <c r="S78" s="4">
        <v>11</v>
      </c>
      <c r="T78" s="4">
        <v>26</v>
      </c>
      <c r="U78" s="3" t="s">
        <v>175</v>
      </c>
      <c r="V78" s="3" t="s">
        <v>5</v>
      </c>
      <c r="W78" s="3" t="s">
        <v>13</v>
      </c>
      <c r="X78" s="3" t="s">
        <v>33</v>
      </c>
      <c r="Y78" s="4">
        <v>1</v>
      </c>
      <c r="Z78" s="3" t="s">
        <v>35</v>
      </c>
      <c r="AA78" s="3" t="s">
        <v>525</v>
      </c>
    </row>
    <row r="79" spans="2:27" ht="14.25" customHeight="1" x14ac:dyDescent="0.35">
      <c r="B79" s="34">
        <f t="shared" si="11"/>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2"/>
        <v>36-45</v>
      </c>
      <c r="R79" s="11">
        <v>1964</v>
      </c>
      <c r="S79" s="4">
        <v>12</v>
      </c>
      <c r="T79" s="4">
        <v>7</v>
      </c>
      <c r="U79" s="3" t="s">
        <v>175</v>
      </c>
      <c r="V79" s="3" t="s">
        <v>5</v>
      </c>
      <c r="W79" s="3" t="s">
        <v>18</v>
      </c>
      <c r="X79" s="3" t="s">
        <v>34</v>
      </c>
      <c r="Y79" s="4">
        <v>5</v>
      </c>
      <c r="Z79" s="3" t="s">
        <v>35</v>
      </c>
      <c r="AA79" s="3" t="s">
        <v>39</v>
      </c>
    </row>
    <row r="80" spans="2:27" ht="14.25" customHeight="1" x14ac:dyDescent="0.35">
      <c r="B80" s="34">
        <f t="shared" si="11"/>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2"/>
        <v>36-45</v>
      </c>
      <c r="R80" s="11">
        <v>1964</v>
      </c>
      <c r="S80" s="4">
        <v>11</v>
      </c>
      <c r="T80" s="4">
        <v>30</v>
      </c>
      <c r="U80" s="3" t="s">
        <v>177</v>
      </c>
      <c r="V80" s="3" t="s">
        <v>5</v>
      </c>
      <c r="W80" s="3" t="s">
        <v>13</v>
      </c>
      <c r="X80" s="3" t="s">
        <v>33</v>
      </c>
      <c r="Y80" s="4">
        <v>4</v>
      </c>
      <c r="Z80" s="3" t="s">
        <v>35</v>
      </c>
      <c r="AA80" s="3" t="s">
        <v>525</v>
      </c>
    </row>
    <row r="81" spans="2:27" ht="14.25" customHeight="1" x14ac:dyDescent="0.35">
      <c r="B81" s="34">
        <f t="shared" si="11"/>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2"/>
        <v>36-45</v>
      </c>
      <c r="R81" s="11">
        <v>1965</v>
      </c>
      <c r="S81" s="4">
        <v>4</v>
      </c>
      <c r="T81" s="4">
        <v>4</v>
      </c>
      <c r="U81" s="3" t="s">
        <v>175</v>
      </c>
      <c r="V81" s="3" t="s">
        <v>5</v>
      </c>
      <c r="W81" s="3" t="s">
        <v>14</v>
      </c>
      <c r="X81" s="3" t="s">
        <v>34</v>
      </c>
      <c r="Y81" s="4">
        <v>3</v>
      </c>
      <c r="Z81" s="3" t="s">
        <v>36</v>
      </c>
      <c r="AA81" s="3" t="s">
        <v>525</v>
      </c>
    </row>
    <row r="82" spans="2:27" ht="14.25" customHeight="1" x14ac:dyDescent="0.35">
      <c r="B82" s="34">
        <f t="shared" si="11"/>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2"/>
        <v>36-45</v>
      </c>
      <c r="R82" s="11">
        <v>1965</v>
      </c>
      <c r="S82" s="4">
        <v>5</v>
      </c>
      <c r="T82" s="4">
        <v>12</v>
      </c>
      <c r="U82" s="3" t="s">
        <v>175</v>
      </c>
      <c r="V82" s="3" t="s">
        <v>11</v>
      </c>
      <c r="W82" s="3"/>
      <c r="X82" s="3" t="s">
        <v>33</v>
      </c>
      <c r="Y82" s="4">
        <v>3</v>
      </c>
      <c r="Z82" s="3" t="s">
        <v>35</v>
      </c>
      <c r="AA82" s="3" t="s">
        <v>39</v>
      </c>
    </row>
    <row r="83" spans="2:27" ht="14.25" customHeight="1" x14ac:dyDescent="0.35">
      <c r="B83" s="34">
        <f t="shared" si="11"/>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2"/>
        <v>36-45</v>
      </c>
      <c r="R83" s="11">
        <v>1962</v>
      </c>
      <c r="S83" s="4">
        <v>8</v>
      </c>
      <c r="T83" s="4">
        <v>10</v>
      </c>
      <c r="U83" s="3" t="s">
        <v>175</v>
      </c>
      <c r="V83" s="3" t="s">
        <v>5</v>
      </c>
      <c r="W83" s="3" t="s">
        <v>13</v>
      </c>
      <c r="X83" s="3" t="s">
        <v>33</v>
      </c>
      <c r="Y83" s="4">
        <v>1</v>
      </c>
      <c r="Z83" s="3" t="s">
        <v>36</v>
      </c>
      <c r="AA83" s="3" t="s">
        <v>525</v>
      </c>
    </row>
    <row r="84" spans="2:27" ht="14.25" customHeight="1" x14ac:dyDescent="0.35">
      <c r="B84" s="34">
        <f t="shared" si="11"/>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2"/>
        <v>46-55</v>
      </c>
      <c r="R84" s="11">
        <v>1957</v>
      </c>
      <c r="S84" s="4">
        <v>10</v>
      </c>
      <c r="T84" s="4">
        <v>28.999999999999996</v>
      </c>
      <c r="U84" s="3" t="s">
        <v>177</v>
      </c>
      <c r="V84" s="3" t="s">
        <v>5</v>
      </c>
      <c r="W84" s="3" t="s">
        <v>13</v>
      </c>
      <c r="X84" s="3" t="s">
        <v>33</v>
      </c>
      <c r="Y84" s="4">
        <v>3</v>
      </c>
      <c r="Z84" s="3" t="s">
        <v>36</v>
      </c>
      <c r="AA84" s="3" t="s">
        <v>525</v>
      </c>
    </row>
    <row r="85" spans="2:27" ht="14.25" customHeight="1" x14ac:dyDescent="0.35">
      <c r="B85" s="34">
        <f t="shared" si="11"/>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2"/>
        <v>36-45</v>
      </c>
      <c r="R85" s="11">
        <v>1963</v>
      </c>
      <c r="S85" s="4">
        <v>7.0000000000000009</v>
      </c>
      <c r="T85" s="4">
        <v>15</v>
      </c>
      <c r="U85" s="3" t="s">
        <v>177</v>
      </c>
      <c r="V85" s="3" t="s">
        <v>5</v>
      </c>
      <c r="W85" s="3" t="s">
        <v>13</v>
      </c>
      <c r="X85" s="3" t="s">
        <v>33</v>
      </c>
      <c r="Y85" s="4">
        <v>4</v>
      </c>
      <c r="Z85" s="3" t="s">
        <v>35</v>
      </c>
      <c r="AA85" s="3" t="s">
        <v>39</v>
      </c>
    </row>
    <row r="86" spans="2:27" ht="14.25" customHeight="1" x14ac:dyDescent="0.35">
      <c r="B86" s="34">
        <f t="shared" si="11"/>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2"/>
        <v>36-45</v>
      </c>
      <c r="R86" s="11">
        <v>1964</v>
      </c>
      <c r="S86" s="4">
        <v>3</v>
      </c>
      <c r="T86" s="4">
        <v>16</v>
      </c>
      <c r="U86" s="3" t="s">
        <v>175</v>
      </c>
      <c r="V86" s="3" t="s">
        <v>5</v>
      </c>
      <c r="W86" s="3" t="s">
        <v>13</v>
      </c>
      <c r="X86" s="3" t="s">
        <v>33</v>
      </c>
      <c r="Y86" s="4">
        <v>2</v>
      </c>
      <c r="Z86" s="3" t="s">
        <v>35</v>
      </c>
      <c r="AA86" s="3" t="s">
        <v>39</v>
      </c>
    </row>
    <row r="87" spans="2:27" ht="14.25" customHeight="1" x14ac:dyDescent="0.35">
      <c r="B87" s="34">
        <f t="shared" si="11"/>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2"/>
        <v>36-45</v>
      </c>
      <c r="R87" s="11">
        <v>1964</v>
      </c>
      <c r="S87" s="4">
        <v>3</v>
      </c>
      <c r="T87" s="4">
        <v>16</v>
      </c>
      <c r="U87" s="3" t="s">
        <v>175</v>
      </c>
      <c r="V87" s="3" t="s">
        <v>5</v>
      </c>
      <c r="W87" s="3" t="s">
        <v>13</v>
      </c>
      <c r="X87" s="3" t="s">
        <v>33</v>
      </c>
      <c r="Y87" s="4">
        <v>3</v>
      </c>
      <c r="Z87" s="3" t="s">
        <v>36</v>
      </c>
      <c r="AA87" s="3" t="s">
        <v>39</v>
      </c>
    </row>
    <row r="88" spans="2:27" ht="14.25" customHeight="1" x14ac:dyDescent="0.35">
      <c r="B88" s="34">
        <f t="shared" si="11"/>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2"/>
        <v>36-45</v>
      </c>
      <c r="R88" s="11">
        <v>1964</v>
      </c>
      <c r="S88" s="4">
        <v>10</v>
      </c>
      <c r="T88" s="4">
        <v>5.9999999999999991</v>
      </c>
      <c r="U88" s="3" t="s">
        <v>175</v>
      </c>
      <c r="V88" s="3" t="s">
        <v>9</v>
      </c>
      <c r="W88" s="3" t="s">
        <v>13</v>
      </c>
      <c r="X88" s="3" t="s">
        <v>34</v>
      </c>
      <c r="Y88" s="4">
        <v>4</v>
      </c>
      <c r="Z88" s="3" t="s">
        <v>35</v>
      </c>
      <c r="AA88" s="3" t="s">
        <v>39</v>
      </c>
    </row>
    <row r="89" spans="2:27" ht="14.25" customHeight="1" x14ac:dyDescent="0.35">
      <c r="B89" s="34">
        <f t="shared" si="11"/>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2"/>
        <v>46-55</v>
      </c>
      <c r="R89" s="11">
        <v>1956</v>
      </c>
      <c r="S89" s="4">
        <v>6</v>
      </c>
      <c r="T89" s="4">
        <v>17</v>
      </c>
      <c r="U89" s="3" t="s">
        <v>177</v>
      </c>
      <c r="V89" s="3" t="s">
        <v>5</v>
      </c>
      <c r="W89" s="3" t="s">
        <v>13</v>
      </c>
      <c r="X89" s="3" t="s">
        <v>33</v>
      </c>
      <c r="Y89" s="4">
        <v>2</v>
      </c>
      <c r="Z89" s="3" t="s">
        <v>36</v>
      </c>
      <c r="AA89" s="3" t="s">
        <v>525</v>
      </c>
    </row>
    <row r="90" spans="2:27" ht="14.25" customHeight="1" x14ac:dyDescent="0.35">
      <c r="B90" s="34">
        <f t="shared" si="11"/>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3">IF((D90-R90)=0," ",D90-R90)</f>
        <v>44</v>
      </c>
      <c r="Q90" s="4" t="str">
        <f t="shared" si="12"/>
        <v>36-45</v>
      </c>
      <c r="R90" s="11">
        <v>1962</v>
      </c>
      <c r="S90" s="4">
        <v>1</v>
      </c>
      <c r="T90" s="4">
        <v>20</v>
      </c>
      <c r="U90" s="3" t="s">
        <v>177</v>
      </c>
      <c r="V90" s="3" t="s">
        <v>5</v>
      </c>
      <c r="W90" s="3" t="s">
        <v>13</v>
      </c>
      <c r="X90" s="3" t="s">
        <v>33</v>
      </c>
      <c r="Y90" s="4">
        <v>5</v>
      </c>
      <c r="Z90" s="3" t="s">
        <v>36</v>
      </c>
      <c r="AA90" s="3" t="s">
        <v>525</v>
      </c>
    </row>
    <row r="91" spans="2:27" ht="14.25" customHeight="1" x14ac:dyDescent="0.35">
      <c r="B91" s="34">
        <f t="shared" si="11"/>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3"/>
        <v>44</v>
      </c>
      <c r="Q91" s="4" t="str">
        <f t="shared" si="12"/>
        <v>36-45</v>
      </c>
      <c r="R91" s="11">
        <v>1963</v>
      </c>
      <c r="S91" s="4">
        <v>11</v>
      </c>
      <c r="T91" s="4">
        <v>5</v>
      </c>
      <c r="U91" s="3" t="s">
        <v>175</v>
      </c>
      <c r="V91" s="3" t="s">
        <v>5</v>
      </c>
      <c r="W91" s="3" t="s">
        <v>13</v>
      </c>
      <c r="X91" s="3" t="s">
        <v>34</v>
      </c>
      <c r="Y91" s="4">
        <v>4</v>
      </c>
      <c r="Z91" s="3" t="s">
        <v>35</v>
      </c>
      <c r="AA91" s="3" t="s">
        <v>525</v>
      </c>
    </row>
    <row r="92" spans="2:27" ht="14.25" customHeight="1" x14ac:dyDescent="0.35">
      <c r="B92" s="34">
        <f t="shared" si="11"/>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3"/>
        <v>44</v>
      </c>
      <c r="Q92" s="4" t="str">
        <f t="shared" si="12"/>
        <v>36-45</v>
      </c>
      <c r="R92" s="11">
        <v>1963</v>
      </c>
      <c r="S92" s="4">
        <v>11</v>
      </c>
      <c r="T92" s="4">
        <v>5</v>
      </c>
      <c r="U92" s="3" t="s">
        <v>175</v>
      </c>
      <c r="V92" s="3" t="s">
        <v>5</v>
      </c>
      <c r="W92" s="3" t="s">
        <v>13</v>
      </c>
      <c r="X92" s="3" t="s">
        <v>34</v>
      </c>
      <c r="Y92" s="4">
        <v>5</v>
      </c>
      <c r="Z92" s="3" t="s">
        <v>35</v>
      </c>
      <c r="AA92" s="3" t="s">
        <v>525</v>
      </c>
    </row>
    <row r="93" spans="2:27" ht="14.25" customHeight="1" x14ac:dyDescent="0.35">
      <c r="B93" s="34">
        <f t="shared" si="11"/>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3"/>
        <v>44</v>
      </c>
      <c r="Q93" s="4" t="str">
        <f t="shared" si="12"/>
        <v>36-45</v>
      </c>
      <c r="R93" s="11">
        <v>1963</v>
      </c>
      <c r="S93" s="4">
        <v>11</v>
      </c>
      <c r="T93" s="4">
        <v>5</v>
      </c>
      <c r="U93" s="3" t="s">
        <v>175</v>
      </c>
      <c r="V93" s="3" t="s">
        <v>5</v>
      </c>
      <c r="W93" s="3" t="s">
        <v>13</v>
      </c>
      <c r="X93" s="3" t="s">
        <v>33</v>
      </c>
      <c r="Y93" s="4">
        <v>5</v>
      </c>
      <c r="Z93" s="3" t="s">
        <v>35</v>
      </c>
      <c r="AA93" s="3" t="s">
        <v>525</v>
      </c>
    </row>
    <row r="94" spans="2:27" ht="14.25" customHeight="1" x14ac:dyDescent="0.35">
      <c r="B94" s="34">
        <f t="shared" si="11"/>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3"/>
        <v>44</v>
      </c>
      <c r="Q94" s="4" t="str">
        <f t="shared" si="12"/>
        <v>36-45</v>
      </c>
      <c r="R94" s="11">
        <v>1963</v>
      </c>
      <c r="S94" s="4">
        <v>2</v>
      </c>
      <c r="T94" s="4">
        <v>1</v>
      </c>
      <c r="U94" s="3" t="s">
        <v>175</v>
      </c>
      <c r="V94" s="3" t="s">
        <v>5</v>
      </c>
      <c r="W94" s="3" t="s">
        <v>19</v>
      </c>
      <c r="X94" s="3" t="s">
        <v>33</v>
      </c>
      <c r="Y94" s="4">
        <v>2</v>
      </c>
      <c r="Z94" s="3" t="s">
        <v>35</v>
      </c>
      <c r="AA94" s="3" t="s">
        <v>525</v>
      </c>
    </row>
    <row r="95" spans="2:27" ht="14.25" customHeight="1" x14ac:dyDescent="0.35">
      <c r="B95" s="34">
        <f t="shared" si="11"/>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3"/>
        <v>44</v>
      </c>
      <c r="Q95" s="4" t="str">
        <f t="shared" si="12"/>
        <v>36-45</v>
      </c>
      <c r="R95" s="11">
        <v>1964</v>
      </c>
      <c r="S95" s="4">
        <v>9</v>
      </c>
      <c r="T95" s="4">
        <v>24</v>
      </c>
      <c r="U95" s="3" t="s">
        <v>177</v>
      </c>
      <c r="V95" s="3" t="s">
        <v>5</v>
      </c>
      <c r="W95" s="3" t="s">
        <v>13</v>
      </c>
      <c r="X95" s="3" t="s">
        <v>33</v>
      </c>
      <c r="Y95" s="4">
        <v>5</v>
      </c>
      <c r="Z95" s="3" t="s">
        <v>35</v>
      </c>
      <c r="AA95" s="3" t="s">
        <v>182</v>
      </c>
    </row>
    <row r="96" spans="2:27" ht="14.25" customHeight="1" x14ac:dyDescent="0.35">
      <c r="B96" s="34">
        <f t="shared" si="11"/>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3"/>
        <v>45</v>
      </c>
      <c r="Q96" s="4" t="str">
        <f t="shared" si="12"/>
        <v>36-45</v>
      </c>
      <c r="R96" s="11">
        <v>1962</v>
      </c>
      <c r="S96" s="4">
        <v>8</v>
      </c>
      <c r="T96" s="4">
        <v>25</v>
      </c>
      <c r="U96" s="3" t="s">
        <v>177</v>
      </c>
      <c r="V96" s="3" t="s">
        <v>5</v>
      </c>
      <c r="W96" s="3" t="s">
        <v>13</v>
      </c>
      <c r="X96" s="3" t="s">
        <v>33</v>
      </c>
      <c r="Y96" s="4">
        <v>4</v>
      </c>
      <c r="Z96" s="3" t="s">
        <v>36</v>
      </c>
      <c r="AA96" s="3" t="s">
        <v>525</v>
      </c>
    </row>
    <row r="97" spans="2:27" ht="14.25" customHeight="1" x14ac:dyDescent="0.35">
      <c r="B97" s="34">
        <f t="shared" si="11"/>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3"/>
        <v>45</v>
      </c>
      <c r="Q97" s="4" t="str">
        <f t="shared" si="12"/>
        <v>36-45</v>
      </c>
      <c r="R97" s="11">
        <v>1962</v>
      </c>
      <c r="S97" s="4">
        <v>9</v>
      </c>
      <c r="T97" s="4">
        <v>11</v>
      </c>
      <c r="U97" s="3" t="s">
        <v>175</v>
      </c>
      <c r="V97" s="3" t="s">
        <v>5</v>
      </c>
      <c r="W97" s="3" t="s">
        <v>13</v>
      </c>
      <c r="X97" s="3" t="s">
        <v>33</v>
      </c>
      <c r="Y97" s="4">
        <v>2</v>
      </c>
      <c r="Z97" s="3" t="s">
        <v>35</v>
      </c>
      <c r="AA97" s="3" t="s">
        <v>39</v>
      </c>
    </row>
    <row r="98" spans="2:27" ht="14.25" customHeight="1" x14ac:dyDescent="0.35">
      <c r="B98" s="34">
        <f t="shared" si="11"/>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3"/>
        <v>45</v>
      </c>
      <c r="Q98" s="4" t="str">
        <f t="shared" si="12"/>
        <v>36-45</v>
      </c>
      <c r="R98" s="11">
        <v>1962</v>
      </c>
      <c r="S98" s="4">
        <v>1</v>
      </c>
      <c r="T98" s="4">
        <v>21</v>
      </c>
      <c r="U98" s="3" t="s">
        <v>177</v>
      </c>
      <c r="V98" s="3" t="s">
        <v>5</v>
      </c>
      <c r="W98" s="3" t="s">
        <v>13</v>
      </c>
      <c r="X98" s="3" t="s">
        <v>33</v>
      </c>
      <c r="Y98" s="4">
        <v>1</v>
      </c>
      <c r="Z98" s="3" t="s">
        <v>36</v>
      </c>
      <c r="AA98" s="3" t="s">
        <v>525</v>
      </c>
    </row>
    <row r="99" spans="2:27" ht="14.25" customHeight="1" x14ac:dyDescent="0.35">
      <c r="B99" s="34">
        <f t="shared" si="11"/>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3"/>
        <v>45</v>
      </c>
      <c r="Q99" s="4" t="str">
        <f t="shared" si="12"/>
        <v>36-45</v>
      </c>
      <c r="R99" s="11">
        <v>1962</v>
      </c>
      <c r="S99" s="4">
        <v>9</v>
      </c>
      <c r="T99" s="4">
        <v>23</v>
      </c>
      <c r="U99" s="3" t="s">
        <v>175</v>
      </c>
      <c r="V99" s="3" t="s">
        <v>5</v>
      </c>
      <c r="W99" s="3" t="s">
        <v>13</v>
      </c>
      <c r="X99" s="3" t="s">
        <v>34</v>
      </c>
      <c r="Y99" s="4">
        <v>5</v>
      </c>
      <c r="Z99" s="3" t="s">
        <v>35</v>
      </c>
      <c r="AA99" s="3" t="s">
        <v>525</v>
      </c>
    </row>
    <row r="100" spans="2:27" ht="14.25" customHeight="1" x14ac:dyDescent="0.35">
      <c r="B100" s="34">
        <f t="shared" si="11"/>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3"/>
        <v>45</v>
      </c>
      <c r="Q100" s="4" t="str">
        <f t="shared" si="12"/>
        <v>36-45</v>
      </c>
      <c r="R100" s="11">
        <v>1962</v>
      </c>
      <c r="S100" s="4">
        <v>9</v>
      </c>
      <c r="T100" s="4">
        <v>23</v>
      </c>
      <c r="U100" s="3" t="s">
        <v>175</v>
      </c>
      <c r="V100" s="3" t="s">
        <v>5</v>
      </c>
      <c r="W100" s="3" t="s">
        <v>13</v>
      </c>
      <c r="X100" s="3" t="s">
        <v>34</v>
      </c>
      <c r="Y100" s="4">
        <v>5</v>
      </c>
      <c r="Z100" s="3" t="s">
        <v>35</v>
      </c>
      <c r="AA100" s="3" t="s">
        <v>525</v>
      </c>
    </row>
    <row r="101" spans="2:27" ht="14.25" customHeight="1" x14ac:dyDescent="0.35">
      <c r="B101" s="34">
        <f t="shared" si="11"/>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3"/>
        <v>47</v>
      </c>
      <c r="Q101" s="4" t="str">
        <f t="shared" si="12"/>
        <v>46-55</v>
      </c>
      <c r="R101" s="11">
        <v>1959</v>
      </c>
      <c r="S101" s="4">
        <v>9</v>
      </c>
      <c r="T101" s="4">
        <v>28</v>
      </c>
      <c r="U101" s="3" t="s">
        <v>177</v>
      </c>
      <c r="V101" s="3" t="s">
        <v>5</v>
      </c>
      <c r="W101" s="3" t="s">
        <v>17</v>
      </c>
      <c r="X101" s="3" t="s">
        <v>34</v>
      </c>
      <c r="Y101" s="4">
        <v>1</v>
      </c>
      <c r="Z101" s="3" t="s">
        <v>35</v>
      </c>
      <c r="AA101" s="3" t="s">
        <v>182</v>
      </c>
    </row>
    <row r="102" spans="2:27" ht="14.25" customHeight="1" x14ac:dyDescent="0.35">
      <c r="B102" s="34">
        <f t="shared" si="11"/>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3"/>
        <v>47</v>
      </c>
      <c r="Q102" s="4" t="str">
        <f t="shared" ref="Q102:Q133" si="14">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5">
      <c r="B103" s="34">
        <f t="shared" si="11"/>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3"/>
        <v>47</v>
      </c>
      <c r="Q103" s="4" t="str">
        <f t="shared" si="14"/>
        <v>46-55</v>
      </c>
      <c r="R103" s="11">
        <v>1958</v>
      </c>
      <c r="S103" s="4">
        <v>2</v>
      </c>
      <c r="T103" s="4">
        <v>24</v>
      </c>
      <c r="U103" s="3" t="s">
        <v>175</v>
      </c>
      <c r="V103" s="3" t="s">
        <v>5</v>
      </c>
      <c r="W103" s="3" t="s">
        <v>13</v>
      </c>
      <c r="X103" s="3" t="s">
        <v>33</v>
      </c>
      <c r="Y103" s="4">
        <v>1</v>
      </c>
      <c r="Z103" s="3" t="s">
        <v>35</v>
      </c>
      <c r="AA103" s="3" t="s">
        <v>525</v>
      </c>
    </row>
    <row r="104" spans="2:27" ht="14.25" customHeight="1" x14ac:dyDescent="0.35">
      <c r="B104" s="34">
        <f t="shared" si="11"/>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3"/>
        <v>47</v>
      </c>
      <c r="Q104" s="4" t="str">
        <f t="shared" si="14"/>
        <v>46-55</v>
      </c>
      <c r="R104" s="11">
        <v>1960</v>
      </c>
      <c r="S104" s="4">
        <v>10</v>
      </c>
      <c r="T104" s="4">
        <v>1</v>
      </c>
      <c r="U104" s="3" t="s">
        <v>177</v>
      </c>
      <c r="V104" s="3" t="s">
        <v>5</v>
      </c>
      <c r="W104" s="3" t="s">
        <v>13</v>
      </c>
      <c r="X104" s="3" t="s">
        <v>34</v>
      </c>
      <c r="Y104" s="4">
        <v>1</v>
      </c>
      <c r="Z104" s="3" t="s">
        <v>36</v>
      </c>
      <c r="AA104" s="3" t="s">
        <v>39</v>
      </c>
    </row>
    <row r="105" spans="2:27" ht="14.25" customHeight="1" x14ac:dyDescent="0.35">
      <c r="B105" s="34">
        <f t="shared" si="11"/>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3"/>
        <v>48</v>
      </c>
      <c r="Q105" s="4" t="str">
        <f t="shared" si="14"/>
        <v>46-55</v>
      </c>
      <c r="R105" s="11">
        <v>1959</v>
      </c>
      <c r="S105" s="4">
        <v>11</v>
      </c>
      <c r="T105" s="4">
        <v>13</v>
      </c>
      <c r="U105" s="3" t="s">
        <v>177</v>
      </c>
      <c r="V105" s="3" t="s">
        <v>5</v>
      </c>
      <c r="W105" s="3" t="s">
        <v>13</v>
      </c>
      <c r="X105" s="3" t="s">
        <v>33</v>
      </c>
      <c r="Y105" s="4">
        <v>4</v>
      </c>
      <c r="Z105" s="3" t="s">
        <v>35</v>
      </c>
      <c r="AA105" s="3" t="s">
        <v>525</v>
      </c>
    </row>
    <row r="106" spans="2:27" ht="14.25" customHeight="1" x14ac:dyDescent="0.35">
      <c r="B106" s="34">
        <f t="shared" si="11"/>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3"/>
        <v>48</v>
      </c>
      <c r="Q106" s="4" t="str">
        <f t="shared" si="14"/>
        <v>46-55</v>
      </c>
      <c r="R106" s="11">
        <v>1959</v>
      </c>
      <c r="S106" s="4">
        <v>1</v>
      </c>
      <c r="T106" s="4">
        <v>1</v>
      </c>
      <c r="U106" s="3" t="s">
        <v>177</v>
      </c>
      <c r="V106" s="3" t="s">
        <v>5</v>
      </c>
      <c r="W106" s="3" t="s">
        <v>18</v>
      </c>
      <c r="X106" s="3" t="s">
        <v>34</v>
      </c>
      <c r="Y106" s="4">
        <v>5</v>
      </c>
      <c r="Z106" s="3" t="s">
        <v>35</v>
      </c>
      <c r="AA106" s="3" t="s">
        <v>182</v>
      </c>
    </row>
    <row r="107" spans="2:27" ht="14.25" customHeight="1" x14ac:dyDescent="0.35">
      <c r="B107" s="34">
        <f t="shared" si="11"/>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3"/>
        <v>48</v>
      </c>
      <c r="Q107" s="4" t="str">
        <f t="shared" si="14"/>
        <v>46-55</v>
      </c>
      <c r="R107" s="11">
        <v>1959</v>
      </c>
      <c r="S107" s="4">
        <v>6</v>
      </c>
      <c r="T107" s="4">
        <v>11</v>
      </c>
      <c r="U107" s="3" t="s">
        <v>177</v>
      </c>
      <c r="V107" s="3" t="s">
        <v>5</v>
      </c>
      <c r="W107" s="3" t="s">
        <v>13</v>
      </c>
      <c r="X107" s="3" t="s">
        <v>33</v>
      </c>
      <c r="Y107" s="4">
        <v>4</v>
      </c>
      <c r="Z107" s="3" t="s">
        <v>35</v>
      </c>
      <c r="AA107" s="3" t="s">
        <v>525</v>
      </c>
    </row>
    <row r="108" spans="2:27" ht="14.25" customHeight="1" x14ac:dyDescent="0.35">
      <c r="B108" s="34">
        <f t="shared" si="11"/>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3"/>
        <v>48</v>
      </c>
      <c r="Q108" s="4" t="str">
        <f t="shared" si="14"/>
        <v>46-55</v>
      </c>
      <c r="R108" s="11">
        <v>1959</v>
      </c>
      <c r="S108" s="4">
        <v>4</v>
      </c>
      <c r="T108" s="4">
        <v>7</v>
      </c>
      <c r="U108" s="3" t="s">
        <v>175</v>
      </c>
      <c r="V108" s="3" t="s">
        <v>5</v>
      </c>
      <c r="W108" s="3" t="s">
        <v>13</v>
      </c>
      <c r="X108" s="3" t="s">
        <v>33</v>
      </c>
      <c r="Y108" s="4">
        <v>4</v>
      </c>
      <c r="Z108" s="3" t="s">
        <v>36</v>
      </c>
      <c r="AA108" s="3" t="s">
        <v>39</v>
      </c>
    </row>
    <row r="109" spans="2:27" ht="14.25" customHeight="1" x14ac:dyDescent="0.35">
      <c r="B109" s="34">
        <f t="shared" si="11"/>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3"/>
        <v>48</v>
      </c>
      <c r="Q109" s="4" t="str">
        <f t="shared" si="14"/>
        <v>46-55</v>
      </c>
      <c r="R109" s="11">
        <v>1959</v>
      </c>
      <c r="S109" s="4">
        <v>11</v>
      </c>
      <c r="T109" s="4">
        <v>25</v>
      </c>
      <c r="U109" s="3" t="s">
        <v>175</v>
      </c>
      <c r="V109" s="3" t="s">
        <v>5</v>
      </c>
      <c r="W109" s="3" t="s">
        <v>13</v>
      </c>
      <c r="X109" s="3" t="s">
        <v>33</v>
      </c>
      <c r="Y109" s="4">
        <v>5</v>
      </c>
      <c r="Z109" s="3" t="s">
        <v>35</v>
      </c>
      <c r="AA109" s="3" t="s">
        <v>525</v>
      </c>
    </row>
    <row r="110" spans="2:27" ht="14.25" customHeight="1" x14ac:dyDescent="0.35">
      <c r="B110" s="34">
        <f t="shared" si="11"/>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3"/>
        <v>48</v>
      </c>
      <c r="Q110" s="4" t="str">
        <f t="shared" si="14"/>
        <v>46-55</v>
      </c>
      <c r="R110" s="11">
        <v>1959</v>
      </c>
      <c r="S110" s="4">
        <v>11</v>
      </c>
      <c r="T110" s="4">
        <v>25</v>
      </c>
      <c r="U110" s="3" t="s">
        <v>175</v>
      </c>
      <c r="V110" s="3" t="s">
        <v>5</v>
      </c>
      <c r="W110" s="3" t="s">
        <v>13</v>
      </c>
      <c r="X110" s="3" t="s">
        <v>33</v>
      </c>
      <c r="Y110" s="4">
        <v>5</v>
      </c>
      <c r="Z110" s="3" t="s">
        <v>35</v>
      </c>
      <c r="AA110" s="3" t="s">
        <v>525</v>
      </c>
    </row>
    <row r="111" spans="2:27" ht="14.25" customHeight="1" x14ac:dyDescent="0.35">
      <c r="B111" s="34">
        <f t="shared" si="11"/>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3"/>
        <v>48</v>
      </c>
      <c r="Q111" s="4" t="str">
        <f t="shared" si="14"/>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5">
      <c r="B112" s="34">
        <f t="shared" si="11"/>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3"/>
        <v>48</v>
      </c>
      <c r="Q112" s="4" t="str">
        <f t="shared" si="14"/>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5">
      <c r="B113" s="34">
        <f t="shared" si="11"/>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3"/>
        <v>49</v>
      </c>
      <c r="Q113" s="4" t="str">
        <f t="shared" si="14"/>
        <v>46-55</v>
      </c>
      <c r="R113" s="11">
        <v>1957</v>
      </c>
      <c r="S113" s="4">
        <v>3</v>
      </c>
      <c r="T113" s="4">
        <v>20</v>
      </c>
      <c r="U113" s="3" t="s">
        <v>175</v>
      </c>
      <c r="V113" s="3" t="s">
        <v>5</v>
      </c>
      <c r="W113" s="3" t="s">
        <v>13</v>
      </c>
      <c r="X113" s="3" t="s">
        <v>33</v>
      </c>
      <c r="Y113" s="4">
        <v>3</v>
      </c>
      <c r="Z113" s="3" t="s">
        <v>36</v>
      </c>
      <c r="AA113" s="3" t="s">
        <v>39</v>
      </c>
    </row>
    <row r="114" spans="2:27" ht="14.25" customHeight="1" x14ac:dyDescent="0.35">
      <c r="B114" s="34">
        <f t="shared" si="11"/>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3"/>
        <v>49</v>
      </c>
      <c r="Q114" s="4" t="str">
        <f t="shared" si="14"/>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5">
      <c r="B115" s="34">
        <f t="shared" si="11"/>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3"/>
        <v>49</v>
      </c>
      <c r="Q115" s="4" t="str">
        <f t="shared" si="14"/>
        <v>46-55</v>
      </c>
      <c r="R115" s="11">
        <v>1958</v>
      </c>
      <c r="S115" s="4">
        <v>4</v>
      </c>
      <c r="T115" s="4">
        <v>15</v>
      </c>
      <c r="U115" s="3" t="s">
        <v>177</v>
      </c>
      <c r="V115" s="3" t="s">
        <v>5</v>
      </c>
      <c r="W115" s="3" t="s">
        <v>13</v>
      </c>
      <c r="X115" s="3" t="s">
        <v>33</v>
      </c>
      <c r="Y115" s="4">
        <v>3</v>
      </c>
      <c r="Z115" s="3" t="s">
        <v>35</v>
      </c>
      <c r="AA115" s="3" t="s">
        <v>182</v>
      </c>
    </row>
    <row r="116" spans="2:27" ht="14.25" customHeight="1" x14ac:dyDescent="0.35">
      <c r="B116" s="34">
        <f t="shared" si="11"/>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3"/>
        <v>49</v>
      </c>
      <c r="Q116" s="4" t="str">
        <f t="shared" si="14"/>
        <v>46-55</v>
      </c>
      <c r="R116" s="11">
        <v>1959</v>
      </c>
      <c r="S116" s="4">
        <v>6</v>
      </c>
      <c r="T116" s="4">
        <v>5</v>
      </c>
      <c r="U116" s="3" t="s">
        <v>177</v>
      </c>
      <c r="V116" s="3" t="s">
        <v>5</v>
      </c>
      <c r="W116" s="3" t="s">
        <v>13</v>
      </c>
      <c r="X116" s="3" t="s">
        <v>34</v>
      </c>
      <c r="Y116" s="4">
        <v>5</v>
      </c>
      <c r="Z116" s="3" t="s">
        <v>36</v>
      </c>
      <c r="AA116" s="3" t="s">
        <v>39</v>
      </c>
    </row>
    <row r="117" spans="2:27" ht="14.25" customHeight="1" x14ac:dyDescent="0.35">
      <c r="B117" s="34">
        <f t="shared" si="11"/>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3"/>
        <v>50</v>
      </c>
      <c r="Q117" s="4" t="str">
        <f t="shared" si="14"/>
        <v>46-55</v>
      </c>
      <c r="R117" s="11">
        <v>1956</v>
      </c>
      <c r="S117" s="4">
        <v>3</v>
      </c>
      <c r="T117" s="4">
        <v>13</v>
      </c>
      <c r="U117" s="3" t="s">
        <v>175</v>
      </c>
      <c r="V117" s="3" t="s">
        <v>5</v>
      </c>
      <c r="W117" s="3" t="s">
        <v>13</v>
      </c>
      <c r="X117" s="3" t="s">
        <v>33</v>
      </c>
      <c r="Y117" s="4">
        <v>5</v>
      </c>
      <c r="Z117" s="3" t="s">
        <v>35</v>
      </c>
      <c r="AA117" s="3" t="s">
        <v>525</v>
      </c>
    </row>
    <row r="118" spans="2:27" ht="14.25" customHeight="1" x14ac:dyDescent="0.35">
      <c r="B118" s="34">
        <f t="shared" si="11"/>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3"/>
        <v>50</v>
      </c>
      <c r="Q118" s="4" t="str">
        <f t="shared" si="14"/>
        <v>46-55</v>
      </c>
      <c r="R118" s="11">
        <v>1956</v>
      </c>
      <c r="S118" s="4">
        <v>3</v>
      </c>
      <c r="T118" s="4">
        <v>13</v>
      </c>
      <c r="U118" s="3" t="s">
        <v>175</v>
      </c>
      <c r="V118" s="3" t="s">
        <v>5</v>
      </c>
      <c r="W118" s="3" t="s">
        <v>13</v>
      </c>
      <c r="X118" s="3" t="s">
        <v>34</v>
      </c>
      <c r="Y118" s="4">
        <v>5</v>
      </c>
      <c r="Z118" s="3" t="s">
        <v>35</v>
      </c>
      <c r="AA118" s="3" t="s">
        <v>39</v>
      </c>
    </row>
    <row r="119" spans="2:27" ht="14.25" customHeight="1" x14ac:dyDescent="0.35">
      <c r="B119" s="34">
        <f t="shared" si="11"/>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3"/>
        <v>50</v>
      </c>
      <c r="Q119" s="4" t="str">
        <f t="shared" si="14"/>
        <v>46-55</v>
      </c>
      <c r="R119" s="11">
        <v>1956</v>
      </c>
      <c r="S119" s="4">
        <v>3</v>
      </c>
      <c r="T119" s="4">
        <v>13</v>
      </c>
      <c r="U119" s="3" t="s">
        <v>175</v>
      </c>
      <c r="V119" s="3" t="s">
        <v>5</v>
      </c>
      <c r="W119" s="3" t="s">
        <v>13</v>
      </c>
      <c r="X119" s="3" t="s">
        <v>33</v>
      </c>
      <c r="Y119" s="4">
        <v>5</v>
      </c>
      <c r="Z119" s="3" t="s">
        <v>35</v>
      </c>
      <c r="AA119" s="3" t="s">
        <v>39</v>
      </c>
    </row>
    <row r="120" spans="2:27" ht="14.25" customHeight="1" x14ac:dyDescent="0.35">
      <c r="B120" s="34">
        <f t="shared" si="11"/>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3"/>
        <v>51</v>
      </c>
      <c r="Q120" s="4" t="str">
        <f t="shared" si="14"/>
        <v>46-55</v>
      </c>
      <c r="R120" s="11">
        <v>1955</v>
      </c>
      <c r="S120" s="4">
        <v>12</v>
      </c>
      <c r="T120" s="4">
        <v>2</v>
      </c>
      <c r="U120" s="3" t="s">
        <v>175</v>
      </c>
      <c r="V120" s="3" t="s">
        <v>6</v>
      </c>
      <c r="W120" s="3"/>
      <c r="X120" s="3" t="s">
        <v>34</v>
      </c>
      <c r="Y120" s="4">
        <v>3</v>
      </c>
      <c r="Z120" s="3" t="s">
        <v>35</v>
      </c>
      <c r="AA120" s="3" t="s">
        <v>39</v>
      </c>
    </row>
    <row r="121" spans="2:27" ht="14.25" customHeight="1" x14ac:dyDescent="0.35">
      <c r="B121" s="34">
        <f t="shared" si="11"/>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3"/>
        <v>51</v>
      </c>
      <c r="Q121" s="4" t="str">
        <f t="shared" si="14"/>
        <v>46-55</v>
      </c>
      <c r="R121" s="11">
        <v>1957</v>
      </c>
      <c r="S121" s="4">
        <v>3</v>
      </c>
      <c r="T121" s="4">
        <v>6</v>
      </c>
      <c r="U121" s="3" t="s">
        <v>175</v>
      </c>
      <c r="V121" s="3" t="s">
        <v>5</v>
      </c>
      <c r="W121" s="3" t="s">
        <v>13</v>
      </c>
      <c r="X121" s="3" t="s">
        <v>33</v>
      </c>
      <c r="Y121" s="4">
        <v>3</v>
      </c>
      <c r="Z121" s="3" t="s">
        <v>36</v>
      </c>
      <c r="AA121" s="3" t="s">
        <v>525</v>
      </c>
    </row>
    <row r="122" spans="2:27" ht="14.25" customHeight="1" x14ac:dyDescent="0.35">
      <c r="B122" s="34">
        <f t="shared" si="11"/>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3"/>
        <v>51</v>
      </c>
      <c r="Q122" s="4" t="str">
        <f t="shared" si="14"/>
        <v>46-55</v>
      </c>
      <c r="R122" s="11">
        <v>1959</v>
      </c>
      <c r="S122" s="4">
        <v>4</v>
      </c>
      <c r="T122" s="4">
        <v>20</v>
      </c>
      <c r="U122" s="3" t="s">
        <v>175</v>
      </c>
      <c r="V122" s="3" t="s">
        <v>5</v>
      </c>
      <c r="W122" s="3" t="s">
        <v>14</v>
      </c>
      <c r="X122" s="3" t="s">
        <v>33</v>
      </c>
      <c r="Y122" s="4">
        <v>3</v>
      </c>
      <c r="Z122" s="3" t="s">
        <v>36</v>
      </c>
      <c r="AA122" s="3" t="s">
        <v>525</v>
      </c>
    </row>
    <row r="123" spans="2:27" ht="14.25" customHeight="1" x14ac:dyDescent="0.35">
      <c r="B123" s="34">
        <f t="shared" si="11"/>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3"/>
        <v>51</v>
      </c>
      <c r="Q123" s="4" t="str">
        <f t="shared" si="14"/>
        <v>46-55</v>
      </c>
      <c r="R123" s="11">
        <v>1957</v>
      </c>
      <c r="S123" s="4">
        <v>9</v>
      </c>
      <c r="T123" s="4">
        <v>9</v>
      </c>
      <c r="U123" s="3" t="s">
        <v>175</v>
      </c>
      <c r="V123" s="3" t="s">
        <v>5</v>
      </c>
      <c r="W123" s="3" t="s">
        <v>13</v>
      </c>
      <c r="X123" s="3" t="s">
        <v>33</v>
      </c>
      <c r="Y123" s="4">
        <v>5</v>
      </c>
      <c r="Z123" s="3" t="s">
        <v>36</v>
      </c>
      <c r="AA123" s="3" t="s">
        <v>182</v>
      </c>
    </row>
    <row r="124" spans="2:27" ht="14.25" customHeight="1" x14ac:dyDescent="0.35">
      <c r="B124" s="34">
        <f t="shared" si="11"/>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3"/>
        <v>52</v>
      </c>
      <c r="Q124" s="4" t="str">
        <f t="shared" si="14"/>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5">
      <c r="B125" s="34">
        <f t="shared" si="11"/>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3"/>
        <v>52</v>
      </c>
      <c r="Q125" s="4" t="str">
        <f t="shared" si="14"/>
        <v>46-55</v>
      </c>
      <c r="R125" s="11">
        <v>1955</v>
      </c>
      <c r="S125" s="4">
        <v>8</v>
      </c>
      <c r="T125" s="4">
        <v>7</v>
      </c>
      <c r="U125" s="3" t="s">
        <v>177</v>
      </c>
      <c r="V125" s="3" t="s">
        <v>5</v>
      </c>
      <c r="W125" s="3" t="s">
        <v>13</v>
      </c>
      <c r="X125" s="3" t="s">
        <v>34</v>
      </c>
      <c r="Y125" s="4">
        <v>4</v>
      </c>
      <c r="Z125" s="3" t="s">
        <v>35</v>
      </c>
      <c r="AA125" s="3" t="s">
        <v>525</v>
      </c>
    </row>
    <row r="126" spans="2:27" ht="14.25" customHeight="1" x14ac:dyDescent="0.35">
      <c r="B126" s="34">
        <f t="shared" si="11"/>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3"/>
        <v>53</v>
      </c>
      <c r="Q126" s="4" t="str">
        <f t="shared" si="14"/>
        <v>46-55</v>
      </c>
      <c r="R126" s="11">
        <v>1954</v>
      </c>
      <c r="S126" s="4">
        <v>2</v>
      </c>
      <c r="T126" s="4">
        <v>27</v>
      </c>
      <c r="U126" s="3" t="s">
        <v>175</v>
      </c>
      <c r="V126" s="3" t="s">
        <v>7</v>
      </c>
      <c r="W126" s="3" t="s">
        <v>15</v>
      </c>
      <c r="X126" s="3" t="s">
        <v>34</v>
      </c>
      <c r="Y126" s="4">
        <v>4</v>
      </c>
      <c r="Z126" s="3" t="s">
        <v>35</v>
      </c>
      <c r="AA126" s="3" t="s">
        <v>525</v>
      </c>
    </row>
    <row r="127" spans="2:27" ht="14.25" customHeight="1" x14ac:dyDescent="0.35">
      <c r="B127" s="34">
        <f t="shared" si="11"/>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3"/>
        <v>53</v>
      </c>
      <c r="Q127" s="4" t="str">
        <f t="shared" si="14"/>
        <v>46-55</v>
      </c>
      <c r="R127" s="11">
        <v>1954</v>
      </c>
      <c r="S127" s="4">
        <v>1</v>
      </c>
      <c r="T127" s="4">
        <v>7</v>
      </c>
      <c r="U127" s="3" t="s">
        <v>175</v>
      </c>
      <c r="V127" s="3" t="s">
        <v>5</v>
      </c>
      <c r="W127" s="3" t="s">
        <v>15</v>
      </c>
      <c r="X127" s="3" t="s">
        <v>33</v>
      </c>
      <c r="Y127" s="4">
        <v>4</v>
      </c>
      <c r="Z127" s="3" t="s">
        <v>35</v>
      </c>
      <c r="AA127" s="3" t="s">
        <v>39</v>
      </c>
    </row>
    <row r="128" spans="2:27" ht="14.25" customHeight="1" x14ac:dyDescent="0.35">
      <c r="B128" s="34">
        <f t="shared" si="11"/>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3"/>
        <v>54</v>
      </c>
      <c r="Q128" s="4" t="str">
        <f t="shared" si="14"/>
        <v>46-55</v>
      </c>
      <c r="R128" s="11">
        <v>1952</v>
      </c>
      <c r="S128" s="4">
        <v>6</v>
      </c>
      <c r="T128" s="4">
        <v>19</v>
      </c>
      <c r="U128" s="3" t="s">
        <v>177</v>
      </c>
      <c r="V128" s="3" t="s">
        <v>5</v>
      </c>
      <c r="W128" s="3" t="s">
        <v>14</v>
      </c>
      <c r="X128" s="3" t="s">
        <v>33</v>
      </c>
      <c r="Y128" s="4">
        <v>3</v>
      </c>
      <c r="Z128" s="3" t="s">
        <v>35</v>
      </c>
      <c r="AA128" s="3" t="s">
        <v>525</v>
      </c>
    </row>
    <row r="129" spans="2:27" ht="14.25" customHeight="1" x14ac:dyDescent="0.35">
      <c r="B129" s="34">
        <f t="shared" si="11"/>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5">IF((D129-R129)=0," ",D129-R129)</f>
        <v>54</v>
      </c>
      <c r="Q129" s="4" t="str">
        <f t="shared" si="14"/>
        <v>46-55</v>
      </c>
      <c r="R129" s="11">
        <v>1953</v>
      </c>
      <c r="S129" s="4">
        <v>6</v>
      </c>
      <c r="T129" s="4">
        <v>9</v>
      </c>
      <c r="U129" s="3" t="s">
        <v>175</v>
      </c>
      <c r="V129" s="3" t="s">
        <v>5</v>
      </c>
      <c r="W129" s="3" t="s">
        <v>19</v>
      </c>
      <c r="X129" s="3" t="s">
        <v>33</v>
      </c>
      <c r="Y129" s="4">
        <v>4</v>
      </c>
      <c r="Z129" s="3" t="s">
        <v>35</v>
      </c>
      <c r="AA129" s="3" t="s">
        <v>525</v>
      </c>
    </row>
    <row r="130" spans="2:27" ht="14.25" customHeight="1" x14ac:dyDescent="0.35">
      <c r="B130" s="34">
        <f t="shared" si="11"/>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5"/>
        <v>54</v>
      </c>
      <c r="Q130" s="4" t="str">
        <f t="shared" si="14"/>
        <v>46-55</v>
      </c>
      <c r="R130" s="11">
        <v>1953</v>
      </c>
      <c r="S130" s="4">
        <v>9</v>
      </c>
      <c r="T130" s="4">
        <v>15</v>
      </c>
      <c r="U130" s="3" t="s">
        <v>175</v>
      </c>
      <c r="V130" s="3" t="s">
        <v>5</v>
      </c>
      <c r="W130" s="3" t="s">
        <v>13</v>
      </c>
      <c r="X130" s="3" t="s">
        <v>33</v>
      </c>
      <c r="Y130" s="4">
        <v>4</v>
      </c>
      <c r="Z130" s="3" t="s">
        <v>35</v>
      </c>
      <c r="AA130" s="3" t="s">
        <v>525</v>
      </c>
    </row>
    <row r="131" spans="2:27" ht="14.25" customHeight="1" x14ac:dyDescent="0.35">
      <c r="B131" s="34">
        <f t="shared" si="11"/>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5"/>
        <v>54</v>
      </c>
      <c r="Q131" s="4" t="str">
        <f t="shared" si="14"/>
        <v>46-55</v>
      </c>
      <c r="R131" s="11">
        <v>1953</v>
      </c>
      <c r="S131" s="4">
        <v>7</v>
      </c>
      <c r="T131" s="4">
        <v>30</v>
      </c>
      <c r="U131" s="3" t="s">
        <v>177</v>
      </c>
      <c r="V131" s="3" t="s">
        <v>5</v>
      </c>
      <c r="W131" s="3" t="s">
        <v>13</v>
      </c>
      <c r="X131" s="3" t="s">
        <v>33</v>
      </c>
      <c r="Y131" s="4">
        <v>4</v>
      </c>
      <c r="Z131" s="3" t="s">
        <v>36</v>
      </c>
      <c r="AA131" s="3" t="s">
        <v>525</v>
      </c>
    </row>
    <row r="132" spans="2:27" ht="14.25" customHeight="1" x14ac:dyDescent="0.35">
      <c r="B132" s="34">
        <f t="shared" si="11"/>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5"/>
        <v>55</v>
      </c>
      <c r="Q132" s="4" t="str">
        <f t="shared" si="14"/>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5">
      <c r="B133" s="34">
        <f t="shared" si="11"/>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5"/>
        <v>55</v>
      </c>
      <c r="Q133" s="4" t="str">
        <f t="shared" si="14"/>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5">
      <c r="B134" s="34">
        <f t="shared" ref="B134:B183" si="16">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5"/>
        <v>55</v>
      </c>
      <c r="Q134" s="4" t="str">
        <f t="shared" ref="Q134:Q165" si="17">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5">
      <c r="B135" s="34">
        <f t="shared" si="16"/>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5"/>
        <v>55</v>
      </c>
      <c r="Q135" s="4" t="str">
        <f t="shared" si="17"/>
        <v>46-55</v>
      </c>
      <c r="R135" s="11">
        <v>1952</v>
      </c>
      <c r="S135" s="4">
        <v>6</v>
      </c>
      <c r="T135" s="4">
        <v>18</v>
      </c>
      <c r="U135" s="3" t="s">
        <v>177</v>
      </c>
      <c r="V135" s="3" t="s">
        <v>5</v>
      </c>
      <c r="W135" s="3" t="s">
        <v>13</v>
      </c>
      <c r="X135" s="3" t="s">
        <v>33</v>
      </c>
      <c r="Y135" s="4">
        <v>3</v>
      </c>
      <c r="Z135" s="3" t="s">
        <v>35</v>
      </c>
      <c r="AA135" s="3" t="s">
        <v>525</v>
      </c>
    </row>
    <row r="136" spans="2:27" ht="14.25" customHeight="1" x14ac:dyDescent="0.35">
      <c r="B136" s="34">
        <f t="shared" si="16"/>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5"/>
        <v>55</v>
      </c>
      <c r="Q136" s="4" t="str">
        <f t="shared" si="17"/>
        <v>46-55</v>
      </c>
      <c r="R136" s="11">
        <v>1953</v>
      </c>
      <c r="S136" s="4">
        <v>2</v>
      </c>
      <c r="T136" s="4">
        <v>3</v>
      </c>
      <c r="U136" s="3" t="s">
        <v>175</v>
      </c>
      <c r="V136" s="3" t="s">
        <v>5</v>
      </c>
      <c r="W136" s="3" t="s">
        <v>14</v>
      </c>
      <c r="X136" s="3" t="s">
        <v>34</v>
      </c>
      <c r="Y136" s="4">
        <v>2</v>
      </c>
      <c r="Z136" s="3" t="s">
        <v>35</v>
      </c>
      <c r="AA136" s="3" t="s">
        <v>525</v>
      </c>
    </row>
    <row r="137" spans="2:27" ht="14.25" customHeight="1" x14ac:dyDescent="0.35">
      <c r="B137" s="34">
        <f t="shared" si="16"/>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5"/>
        <v>55</v>
      </c>
      <c r="Q137" s="4" t="str">
        <f t="shared" si="17"/>
        <v>46-55</v>
      </c>
      <c r="R137" s="11">
        <v>1953</v>
      </c>
      <c r="S137" s="4">
        <v>2</v>
      </c>
      <c r="T137" s="4">
        <v>3</v>
      </c>
      <c r="U137" s="3" t="s">
        <v>175</v>
      </c>
      <c r="V137" s="3" t="s">
        <v>5</v>
      </c>
      <c r="W137" s="3" t="s">
        <v>14</v>
      </c>
      <c r="X137" s="3" t="s">
        <v>34</v>
      </c>
      <c r="Y137" s="4">
        <v>2</v>
      </c>
      <c r="Z137" s="3" t="s">
        <v>35</v>
      </c>
      <c r="AA137" s="3" t="s">
        <v>525</v>
      </c>
    </row>
    <row r="138" spans="2:27" ht="14.25" customHeight="1" x14ac:dyDescent="0.35">
      <c r="B138" s="34">
        <f t="shared" si="16"/>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5"/>
        <v>56</v>
      </c>
      <c r="Q138" s="4" t="str">
        <f t="shared" si="17"/>
        <v>56-65</v>
      </c>
      <c r="R138" s="11">
        <v>1948</v>
      </c>
      <c r="S138" s="4">
        <v>4</v>
      </c>
      <c r="T138" s="4">
        <v>23</v>
      </c>
      <c r="U138" s="3" t="s">
        <v>177</v>
      </c>
      <c r="V138" s="3" t="s">
        <v>5</v>
      </c>
      <c r="W138" s="3" t="s">
        <v>13</v>
      </c>
      <c r="X138" s="3" t="s">
        <v>33</v>
      </c>
      <c r="Y138" s="4">
        <v>5</v>
      </c>
      <c r="Z138" s="3" t="s">
        <v>35</v>
      </c>
      <c r="AA138" s="3" t="s">
        <v>525</v>
      </c>
    </row>
    <row r="139" spans="2:27" ht="14.25" customHeight="1" x14ac:dyDescent="0.35">
      <c r="B139" s="34">
        <f t="shared" si="16"/>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5"/>
        <v>56</v>
      </c>
      <c r="Q139" s="4" t="str">
        <f t="shared" si="17"/>
        <v>56-65</v>
      </c>
      <c r="R139" s="11">
        <v>1948</v>
      </c>
      <c r="S139" s="4">
        <v>4</v>
      </c>
      <c r="T139" s="4">
        <v>23</v>
      </c>
      <c r="U139" s="3" t="s">
        <v>177</v>
      </c>
      <c r="V139" s="3" t="s">
        <v>5</v>
      </c>
      <c r="W139" s="3" t="s">
        <v>13</v>
      </c>
      <c r="X139" s="3" t="s">
        <v>33</v>
      </c>
      <c r="Y139" s="4">
        <v>5</v>
      </c>
      <c r="Z139" s="3" t="s">
        <v>35</v>
      </c>
      <c r="AA139" s="3" t="s">
        <v>525</v>
      </c>
    </row>
    <row r="140" spans="2:27" ht="14.25" customHeight="1" x14ac:dyDescent="0.35">
      <c r="B140" s="34">
        <f t="shared" si="16"/>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5"/>
        <v>56</v>
      </c>
      <c r="Q140" s="4" t="str">
        <f t="shared" si="17"/>
        <v>56-65</v>
      </c>
      <c r="R140" s="11">
        <v>1949</v>
      </c>
      <c r="S140" s="4">
        <v>11</v>
      </c>
      <c r="T140" s="4">
        <v>14</v>
      </c>
      <c r="U140" s="3" t="s">
        <v>175</v>
      </c>
      <c r="V140" s="3" t="s">
        <v>5</v>
      </c>
      <c r="W140" s="3" t="s">
        <v>13</v>
      </c>
      <c r="X140" s="3" t="s">
        <v>33</v>
      </c>
      <c r="Y140" s="4">
        <v>3</v>
      </c>
      <c r="Z140" s="3" t="s">
        <v>35</v>
      </c>
      <c r="AA140" s="3" t="s">
        <v>39</v>
      </c>
    </row>
    <row r="141" spans="2:27" ht="14.25" customHeight="1" x14ac:dyDescent="0.35">
      <c r="B141" s="34">
        <f t="shared" si="16"/>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5"/>
        <v>56</v>
      </c>
      <c r="Q141" s="4" t="str">
        <f t="shared" si="17"/>
        <v>56-65</v>
      </c>
      <c r="R141" s="11">
        <v>1949</v>
      </c>
      <c r="S141" s="4">
        <v>1</v>
      </c>
      <c r="T141" s="4">
        <v>16</v>
      </c>
      <c r="U141" s="3" t="s">
        <v>177</v>
      </c>
      <c r="V141" s="3" t="s">
        <v>5</v>
      </c>
      <c r="W141" s="3" t="s">
        <v>13</v>
      </c>
      <c r="X141" s="3" t="s">
        <v>34</v>
      </c>
      <c r="Y141" s="4">
        <v>3</v>
      </c>
      <c r="Z141" s="3" t="s">
        <v>35</v>
      </c>
      <c r="AA141" s="3" t="s">
        <v>525</v>
      </c>
    </row>
    <row r="142" spans="2:27" ht="14.25" customHeight="1" x14ac:dyDescent="0.35">
      <c r="B142" s="34">
        <f t="shared" si="16"/>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5"/>
        <v>56</v>
      </c>
      <c r="Q142" s="4" t="str">
        <f t="shared" si="17"/>
        <v>56-65</v>
      </c>
      <c r="R142" s="11">
        <v>1951</v>
      </c>
      <c r="S142" s="4">
        <v>11</v>
      </c>
      <c r="T142" s="4">
        <v>10</v>
      </c>
      <c r="U142" s="3" t="s">
        <v>175</v>
      </c>
      <c r="V142" s="3" t="s">
        <v>5</v>
      </c>
      <c r="W142" s="3" t="s">
        <v>13</v>
      </c>
      <c r="X142" s="3" t="s">
        <v>33</v>
      </c>
      <c r="Y142" s="4">
        <v>5</v>
      </c>
      <c r="Z142" s="3" t="s">
        <v>35</v>
      </c>
      <c r="AA142" s="3" t="s">
        <v>525</v>
      </c>
    </row>
    <row r="143" spans="2:27" ht="14.25" customHeight="1" x14ac:dyDescent="0.35">
      <c r="B143" s="34">
        <f t="shared" si="16"/>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18">IF((D143-R143)=0," ",D143-R143)</f>
        <v>57</v>
      </c>
      <c r="Q143" s="4" t="str">
        <f t="shared" si="17"/>
        <v>56-65</v>
      </c>
      <c r="R143" s="11">
        <v>1947</v>
      </c>
      <c r="S143" s="4">
        <v>2</v>
      </c>
      <c r="T143" s="4">
        <v>13</v>
      </c>
      <c r="U143" s="3" t="s">
        <v>175</v>
      </c>
      <c r="V143" s="3" t="s">
        <v>5</v>
      </c>
      <c r="W143" s="3" t="s">
        <v>13</v>
      </c>
      <c r="X143" s="3" t="s">
        <v>34</v>
      </c>
      <c r="Y143" s="4">
        <v>5</v>
      </c>
      <c r="Z143" s="3" t="s">
        <v>36</v>
      </c>
      <c r="AA143" s="3" t="s">
        <v>525</v>
      </c>
    </row>
    <row r="144" spans="2:27" ht="14.25" customHeight="1" x14ac:dyDescent="0.35">
      <c r="B144" s="34">
        <f t="shared" si="16"/>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18"/>
        <v>57</v>
      </c>
      <c r="Q144" s="4" t="str">
        <f t="shared" si="17"/>
        <v>56-65</v>
      </c>
      <c r="R144" s="11">
        <v>1948</v>
      </c>
      <c r="S144" s="4">
        <v>2</v>
      </c>
      <c r="T144" s="4">
        <v>20</v>
      </c>
      <c r="U144" s="3" t="s">
        <v>175</v>
      </c>
      <c r="V144" s="3" t="s">
        <v>5</v>
      </c>
      <c r="W144" s="3" t="s">
        <v>17</v>
      </c>
      <c r="X144" s="3" t="s">
        <v>33</v>
      </c>
      <c r="Y144" s="4">
        <v>4</v>
      </c>
      <c r="Z144" s="3" t="s">
        <v>35</v>
      </c>
      <c r="AA144" s="3" t="s">
        <v>182</v>
      </c>
    </row>
    <row r="145" spans="2:27" ht="14.25" customHeight="1" x14ac:dyDescent="0.35">
      <c r="B145" s="34">
        <f t="shared" si="16"/>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18"/>
        <v>57</v>
      </c>
      <c r="Q145" s="4" t="str">
        <f t="shared" si="17"/>
        <v>56-65</v>
      </c>
      <c r="R145" s="11">
        <v>1949</v>
      </c>
      <c r="S145" s="4">
        <v>6</v>
      </c>
      <c r="T145" s="4">
        <v>22</v>
      </c>
      <c r="U145" s="3" t="s">
        <v>177</v>
      </c>
      <c r="V145" s="3" t="s">
        <v>6</v>
      </c>
      <c r="W145" s="3"/>
      <c r="X145" s="3" t="s">
        <v>33</v>
      </c>
      <c r="Y145" s="4">
        <v>3</v>
      </c>
      <c r="Z145" s="3" t="s">
        <v>36</v>
      </c>
      <c r="AA145" s="3" t="s">
        <v>39</v>
      </c>
    </row>
    <row r="146" spans="2:27" ht="14.25" customHeight="1" x14ac:dyDescent="0.35">
      <c r="B146" s="34">
        <f t="shared" si="16"/>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18"/>
        <v>57</v>
      </c>
      <c r="Q146" s="4" t="str">
        <f t="shared" si="17"/>
        <v>56-65</v>
      </c>
      <c r="R146" s="11">
        <v>1950</v>
      </c>
      <c r="S146" s="4">
        <v>15</v>
      </c>
      <c r="T146" s="4">
        <v>2</v>
      </c>
      <c r="U146" s="3" t="s">
        <v>177</v>
      </c>
      <c r="V146" s="3" t="s">
        <v>5</v>
      </c>
      <c r="W146" s="3" t="s">
        <v>14</v>
      </c>
      <c r="X146" s="3" t="s">
        <v>33</v>
      </c>
      <c r="Y146" s="4">
        <v>3</v>
      </c>
      <c r="Z146" s="3" t="s">
        <v>35</v>
      </c>
      <c r="AA146" s="3" t="s">
        <v>525</v>
      </c>
    </row>
    <row r="147" spans="2:27" ht="14.25" customHeight="1" x14ac:dyDescent="0.35">
      <c r="B147" s="34">
        <f t="shared" si="16"/>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18"/>
        <v>59</v>
      </c>
      <c r="Q147" s="4" t="str">
        <f t="shared" si="17"/>
        <v>56-65</v>
      </c>
      <c r="R147" s="11">
        <v>1947</v>
      </c>
      <c r="S147" s="4">
        <v>4</v>
      </c>
      <c r="T147" s="4">
        <v>27</v>
      </c>
      <c r="U147" s="3" t="s">
        <v>177</v>
      </c>
      <c r="V147" s="3" t="s">
        <v>5</v>
      </c>
      <c r="W147" s="3" t="s">
        <v>15</v>
      </c>
      <c r="X147" s="3" t="s">
        <v>33</v>
      </c>
      <c r="Y147" s="4">
        <v>4</v>
      </c>
      <c r="Z147" s="3" t="s">
        <v>36</v>
      </c>
      <c r="AA147" s="3" t="s">
        <v>525</v>
      </c>
    </row>
    <row r="148" spans="2:27" ht="14.25" customHeight="1" x14ac:dyDescent="0.35">
      <c r="B148" s="34">
        <f t="shared" si="16"/>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18"/>
        <v>59</v>
      </c>
      <c r="Q148" s="4" t="str">
        <f t="shared" si="17"/>
        <v>56-65</v>
      </c>
      <c r="R148" s="11">
        <v>1948</v>
      </c>
      <c r="S148" s="4">
        <v>2</v>
      </c>
      <c r="T148" s="4">
        <v>23</v>
      </c>
      <c r="U148" s="3" t="s">
        <v>175</v>
      </c>
      <c r="V148" s="3" t="s">
        <v>5</v>
      </c>
      <c r="W148" s="3" t="s">
        <v>20</v>
      </c>
      <c r="X148" s="3" t="s">
        <v>33</v>
      </c>
      <c r="Y148" s="4">
        <v>3</v>
      </c>
      <c r="Z148" s="3" t="s">
        <v>35</v>
      </c>
      <c r="AA148" s="3" t="s">
        <v>39</v>
      </c>
    </row>
    <row r="149" spans="2:27" ht="14.25" customHeight="1" x14ac:dyDescent="0.35">
      <c r="B149" s="34">
        <f t="shared" si="16"/>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18"/>
        <v>59</v>
      </c>
      <c r="Q149" s="4" t="str">
        <f t="shared" si="17"/>
        <v>56-65</v>
      </c>
      <c r="R149" s="11">
        <v>1948</v>
      </c>
      <c r="S149" s="4">
        <v>11</v>
      </c>
      <c r="T149" s="4">
        <v>9</v>
      </c>
      <c r="U149" s="3" t="s">
        <v>177</v>
      </c>
      <c r="V149" s="3" t="s">
        <v>5</v>
      </c>
      <c r="W149" s="3" t="s">
        <v>18</v>
      </c>
      <c r="X149" s="3" t="s">
        <v>34</v>
      </c>
      <c r="Y149" s="4">
        <v>5</v>
      </c>
      <c r="Z149" s="3" t="s">
        <v>35</v>
      </c>
      <c r="AA149" s="3" t="s">
        <v>39</v>
      </c>
    </row>
    <row r="150" spans="2:27" ht="14.25" customHeight="1" x14ac:dyDescent="0.35">
      <c r="B150" s="34">
        <f t="shared" si="16"/>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18"/>
        <v>48</v>
      </c>
      <c r="Q150" s="4" t="str">
        <f t="shared" si="17"/>
        <v>46-55</v>
      </c>
      <c r="R150" s="11">
        <v>1958</v>
      </c>
      <c r="S150" s="4">
        <v>12</v>
      </c>
      <c r="T150" s="4">
        <v>20</v>
      </c>
      <c r="U150" s="3" t="s">
        <v>175</v>
      </c>
      <c r="V150" s="3" t="s">
        <v>5</v>
      </c>
      <c r="W150" s="3" t="s">
        <v>13</v>
      </c>
      <c r="X150" s="3" t="s">
        <v>33</v>
      </c>
      <c r="Y150" s="4">
        <v>4</v>
      </c>
      <c r="Z150" s="3" t="s">
        <v>35</v>
      </c>
      <c r="AA150" s="3" t="s">
        <v>39</v>
      </c>
    </row>
    <row r="151" spans="2:27" ht="14.25" customHeight="1" x14ac:dyDescent="0.35">
      <c r="B151" s="34">
        <f t="shared" si="16"/>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18"/>
        <v>48</v>
      </c>
      <c r="Q151" s="4" t="str">
        <f t="shared" si="17"/>
        <v>46-55</v>
      </c>
      <c r="R151" s="11">
        <v>1958</v>
      </c>
      <c r="S151" s="4">
        <v>12</v>
      </c>
      <c r="T151" s="4">
        <v>20</v>
      </c>
      <c r="U151" s="3" t="s">
        <v>175</v>
      </c>
      <c r="V151" s="3" t="s">
        <v>5</v>
      </c>
      <c r="W151" s="3" t="s">
        <v>13</v>
      </c>
      <c r="X151" s="3" t="s">
        <v>33</v>
      </c>
      <c r="Y151" s="4">
        <v>3</v>
      </c>
      <c r="Z151" s="3" t="s">
        <v>35</v>
      </c>
      <c r="AA151" s="3" t="s">
        <v>39</v>
      </c>
    </row>
    <row r="152" spans="2:27" ht="14.25" customHeight="1" x14ac:dyDescent="0.35">
      <c r="B152" s="34">
        <f t="shared" si="16"/>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19">IF((D152-R152)=0," ",D152-R152)</f>
        <v>60</v>
      </c>
      <c r="Q152" s="4" t="str">
        <f t="shared" si="17"/>
        <v>56-65</v>
      </c>
      <c r="R152" s="11">
        <v>1947</v>
      </c>
      <c r="S152" s="4">
        <v>5</v>
      </c>
      <c r="T152" s="4">
        <v>24</v>
      </c>
      <c r="U152" s="3" t="s">
        <v>175</v>
      </c>
      <c r="V152" s="3" t="s">
        <v>490</v>
      </c>
      <c r="W152" s="3"/>
      <c r="X152" s="3" t="s">
        <v>34</v>
      </c>
      <c r="Y152" s="4">
        <v>5</v>
      </c>
      <c r="Z152" s="3" t="s">
        <v>35</v>
      </c>
      <c r="AA152" s="3" t="s">
        <v>525</v>
      </c>
    </row>
    <row r="153" spans="2:27" ht="14.25" customHeight="1" x14ac:dyDescent="0.35">
      <c r="B153" s="34">
        <f t="shared" si="16"/>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19"/>
        <v>60</v>
      </c>
      <c r="Q153" s="4" t="str">
        <f t="shared" si="17"/>
        <v>56-65</v>
      </c>
      <c r="R153" s="11">
        <v>1947</v>
      </c>
      <c r="S153" s="4">
        <v>5</v>
      </c>
      <c r="T153" s="4">
        <v>24</v>
      </c>
      <c r="U153" s="3" t="s">
        <v>175</v>
      </c>
      <c r="V153" s="3" t="s">
        <v>490</v>
      </c>
      <c r="W153" s="3"/>
      <c r="X153" s="3" t="s">
        <v>34</v>
      </c>
      <c r="Y153" s="4">
        <v>5</v>
      </c>
      <c r="Z153" s="3" t="s">
        <v>35</v>
      </c>
      <c r="AA153" s="3" t="s">
        <v>525</v>
      </c>
    </row>
    <row r="154" spans="2:27" ht="14.25" customHeight="1" x14ac:dyDescent="0.35">
      <c r="B154" s="34">
        <f t="shared" si="16"/>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19"/>
        <v>60</v>
      </c>
      <c r="Q154" s="4" t="str">
        <f t="shared" si="17"/>
        <v>56-65</v>
      </c>
      <c r="R154" s="11">
        <v>1947</v>
      </c>
      <c r="S154" s="4">
        <v>5</v>
      </c>
      <c r="T154" s="4">
        <v>24</v>
      </c>
      <c r="U154" s="3" t="s">
        <v>175</v>
      </c>
      <c r="V154" s="3" t="s">
        <v>490</v>
      </c>
      <c r="W154" s="3"/>
      <c r="X154" s="3" t="s">
        <v>34</v>
      </c>
      <c r="Y154" s="4">
        <v>5</v>
      </c>
      <c r="Z154" s="3" t="s">
        <v>35</v>
      </c>
      <c r="AA154" s="3" t="s">
        <v>525</v>
      </c>
    </row>
    <row r="155" spans="2:27" ht="14.25" customHeight="1" x14ac:dyDescent="0.35">
      <c r="B155" s="34">
        <f t="shared" si="16"/>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19"/>
        <v>60</v>
      </c>
      <c r="Q155" s="4" t="str">
        <f t="shared" si="17"/>
        <v>56-65</v>
      </c>
      <c r="R155" s="11">
        <v>1947</v>
      </c>
      <c r="S155" s="4">
        <v>5</v>
      </c>
      <c r="T155" s="4">
        <v>24</v>
      </c>
      <c r="U155" s="3" t="s">
        <v>175</v>
      </c>
      <c r="V155" s="3" t="s">
        <v>490</v>
      </c>
      <c r="W155" s="13"/>
      <c r="X155" s="3" t="s">
        <v>34</v>
      </c>
      <c r="Y155" s="4">
        <v>5</v>
      </c>
      <c r="Z155" s="3" t="s">
        <v>35</v>
      </c>
      <c r="AA155" s="13" t="s">
        <v>525</v>
      </c>
    </row>
    <row r="156" spans="2:27" ht="14.25" customHeight="1" x14ac:dyDescent="0.35">
      <c r="B156" s="34">
        <f t="shared" si="16"/>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19"/>
        <v>60</v>
      </c>
      <c r="Q156" s="4" t="str">
        <f t="shared" si="17"/>
        <v>56-65</v>
      </c>
      <c r="R156" s="11">
        <v>1947</v>
      </c>
      <c r="S156" s="4">
        <v>5</v>
      </c>
      <c r="T156" s="4">
        <v>24</v>
      </c>
      <c r="U156" s="3" t="s">
        <v>175</v>
      </c>
      <c r="V156" s="3" t="s">
        <v>490</v>
      </c>
      <c r="W156" s="3"/>
      <c r="X156" s="3" t="s">
        <v>34</v>
      </c>
      <c r="Y156" s="4">
        <v>5</v>
      </c>
      <c r="Z156" s="3" t="s">
        <v>35</v>
      </c>
      <c r="AA156" s="3" t="s">
        <v>525</v>
      </c>
    </row>
    <row r="157" spans="2:27" ht="14.25" customHeight="1" x14ac:dyDescent="0.35">
      <c r="B157" s="34">
        <f t="shared" si="16"/>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19"/>
        <v>60</v>
      </c>
      <c r="Q157" s="4" t="str">
        <f t="shared" si="17"/>
        <v>56-65</v>
      </c>
      <c r="R157" s="11">
        <v>1947</v>
      </c>
      <c r="S157" s="4">
        <v>5</v>
      </c>
      <c r="T157" s="4">
        <v>24</v>
      </c>
      <c r="U157" s="3" t="s">
        <v>175</v>
      </c>
      <c r="V157" s="3" t="s">
        <v>490</v>
      </c>
      <c r="W157" s="13"/>
      <c r="X157" s="3" t="s">
        <v>34</v>
      </c>
      <c r="Y157" s="4">
        <v>5</v>
      </c>
      <c r="Z157" s="3" t="s">
        <v>35</v>
      </c>
      <c r="AA157" s="13" t="s">
        <v>525</v>
      </c>
    </row>
    <row r="158" spans="2:27" ht="14.25" customHeight="1" x14ac:dyDescent="0.35">
      <c r="B158" s="34">
        <f t="shared" si="16"/>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19"/>
        <v>60</v>
      </c>
      <c r="Q158" s="4" t="str">
        <f t="shared" si="17"/>
        <v>56-65</v>
      </c>
      <c r="R158" s="11">
        <v>1947</v>
      </c>
      <c r="S158" s="4">
        <v>5</v>
      </c>
      <c r="T158" s="4">
        <v>24</v>
      </c>
      <c r="U158" s="3" t="s">
        <v>175</v>
      </c>
      <c r="V158" s="3" t="s">
        <v>490</v>
      </c>
      <c r="W158" s="13"/>
      <c r="X158" s="3" t="s">
        <v>34</v>
      </c>
      <c r="Y158" s="4">
        <v>5</v>
      </c>
      <c r="Z158" s="3" t="s">
        <v>35</v>
      </c>
      <c r="AA158" s="13" t="s">
        <v>525</v>
      </c>
    </row>
    <row r="159" spans="2:27" ht="14.25" customHeight="1" x14ac:dyDescent="0.35">
      <c r="B159" s="34">
        <f t="shared" si="16"/>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19"/>
        <v>61</v>
      </c>
      <c r="Q159" s="4" t="str">
        <f t="shared" si="17"/>
        <v>56-65</v>
      </c>
      <c r="R159" s="11">
        <v>1943</v>
      </c>
      <c r="S159" s="4">
        <v>6</v>
      </c>
      <c r="T159" s="4">
        <v>18</v>
      </c>
      <c r="U159" s="3" t="s">
        <v>175</v>
      </c>
      <c r="V159" s="3" t="s">
        <v>5</v>
      </c>
      <c r="W159" s="3" t="s">
        <v>16</v>
      </c>
      <c r="X159" s="3" t="s">
        <v>33</v>
      </c>
      <c r="Y159" s="4">
        <v>5</v>
      </c>
      <c r="Z159" s="3" t="s">
        <v>36</v>
      </c>
      <c r="AA159" s="3" t="s">
        <v>525</v>
      </c>
    </row>
    <row r="160" spans="2:27" ht="14.25" customHeight="1" x14ac:dyDescent="0.35">
      <c r="B160" s="34">
        <f t="shared" si="16"/>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19"/>
        <v>61</v>
      </c>
      <c r="Q160" s="4" t="str">
        <f t="shared" si="17"/>
        <v>56-65</v>
      </c>
      <c r="R160" s="11">
        <v>1946</v>
      </c>
      <c r="S160" s="4">
        <v>9</v>
      </c>
      <c r="T160" s="4">
        <v>14</v>
      </c>
      <c r="U160" s="3" t="s">
        <v>175</v>
      </c>
      <c r="V160" s="3" t="s">
        <v>5</v>
      </c>
      <c r="W160" s="3" t="s">
        <v>13</v>
      </c>
      <c r="X160" s="3" t="s">
        <v>34</v>
      </c>
      <c r="Y160" s="4">
        <v>4</v>
      </c>
      <c r="Z160" s="3" t="s">
        <v>35</v>
      </c>
      <c r="AA160" s="3" t="s">
        <v>39</v>
      </c>
    </row>
    <row r="161" spans="2:27" ht="14.25" customHeight="1" x14ac:dyDescent="0.35">
      <c r="B161" s="34">
        <f t="shared" si="16"/>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19"/>
        <v>64</v>
      </c>
      <c r="Q161" s="4" t="str">
        <f t="shared" si="17"/>
        <v>56-65</v>
      </c>
      <c r="R161" s="11">
        <v>1943</v>
      </c>
      <c r="S161" s="4">
        <v>7</v>
      </c>
      <c r="T161" s="4">
        <v>24</v>
      </c>
      <c r="U161" s="3" t="s">
        <v>177</v>
      </c>
      <c r="V161" s="3" t="s">
        <v>5</v>
      </c>
      <c r="W161" s="3" t="s">
        <v>13</v>
      </c>
      <c r="X161" s="3" t="s">
        <v>33</v>
      </c>
      <c r="Y161" s="4">
        <v>4</v>
      </c>
      <c r="Z161" s="3" t="s">
        <v>36</v>
      </c>
      <c r="AA161" s="3" t="s">
        <v>525</v>
      </c>
    </row>
    <row r="162" spans="2:27" ht="14.25" customHeight="1" x14ac:dyDescent="0.35">
      <c r="B162" s="34">
        <f t="shared" si="16"/>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0">IF((D162-R162)=0," ",D162-R162)</f>
        <v>65</v>
      </c>
      <c r="Q162" s="4" t="str">
        <f t="shared" si="17"/>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5">
      <c r="B163" s="34">
        <f t="shared" si="16"/>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0"/>
        <v>65</v>
      </c>
      <c r="Q163" s="4" t="str">
        <f t="shared" si="17"/>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5">
      <c r="B164" s="34">
        <f t="shared" si="16"/>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0"/>
        <v>65</v>
      </c>
      <c r="Q164" s="4" t="str">
        <f t="shared" si="17"/>
        <v>56-65</v>
      </c>
      <c r="R164" s="11">
        <v>1942</v>
      </c>
      <c r="S164" s="4">
        <v>4</v>
      </c>
      <c r="T164" s="4">
        <v>14</v>
      </c>
      <c r="U164" s="3" t="s">
        <v>175</v>
      </c>
      <c r="V164" s="3" t="s">
        <v>5</v>
      </c>
      <c r="W164" s="3" t="s">
        <v>13</v>
      </c>
      <c r="X164" s="3" t="s">
        <v>33</v>
      </c>
      <c r="Y164" s="4">
        <v>3</v>
      </c>
      <c r="Z164" s="3" t="s">
        <v>35</v>
      </c>
      <c r="AA164" s="3" t="s">
        <v>525</v>
      </c>
    </row>
    <row r="165" spans="2:27" ht="14.25" customHeight="1" x14ac:dyDescent="0.35">
      <c r="B165" s="34">
        <f t="shared" si="16"/>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0"/>
        <v>65</v>
      </c>
      <c r="Q165" s="4" t="str">
        <f t="shared" si="17"/>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5">
      <c r="B166" s="34">
        <f t="shared" si="16"/>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0"/>
        <v>66</v>
      </c>
      <c r="Q166" s="4" t="str">
        <f t="shared" ref="Q166:Q183" si="21">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5">
      <c r="B167" s="34">
        <f t="shared" si="16"/>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0"/>
        <v>66</v>
      </c>
      <c r="Q167" s="4" t="str">
        <f t="shared" si="21"/>
        <v>65+</v>
      </c>
      <c r="R167" s="11">
        <v>1941</v>
      </c>
      <c r="S167" s="4">
        <v>8</v>
      </c>
      <c r="T167" s="4">
        <v>19</v>
      </c>
      <c r="U167" s="3" t="s">
        <v>177</v>
      </c>
      <c r="V167" s="3" t="s">
        <v>5</v>
      </c>
      <c r="W167" s="3" t="s">
        <v>13</v>
      </c>
      <c r="X167" s="3" t="s">
        <v>33</v>
      </c>
      <c r="Y167" s="4">
        <v>5</v>
      </c>
      <c r="Z167" s="3" t="s">
        <v>35</v>
      </c>
      <c r="AA167" s="3" t="s">
        <v>182</v>
      </c>
    </row>
    <row r="168" spans="2:27" ht="14.25" customHeight="1" x14ac:dyDescent="0.35">
      <c r="B168" s="34">
        <f t="shared" si="16"/>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0"/>
        <v>66</v>
      </c>
      <c r="Q168" s="4" t="str">
        <f t="shared" si="21"/>
        <v>65+</v>
      </c>
      <c r="R168" s="11">
        <v>1941</v>
      </c>
      <c r="S168" s="4">
        <v>12</v>
      </c>
      <c r="T168" s="4">
        <v>1</v>
      </c>
      <c r="U168" s="3" t="s">
        <v>175</v>
      </c>
      <c r="V168" s="3" t="s">
        <v>5</v>
      </c>
      <c r="W168" s="3" t="s">
        <v>13</v>
      </c>
      <c r="X168" s="3" t="s">
        <v>34</v>
      </c>
      <c r="Y168" s="4">
        <v>4</v>
      </c>
      <c r="Z168" s="3" t="s">
        <v>35</v>
      </c>
      <c r="AA168" s="3" t="s">
        <v>525</v>
      </c>
    </row>
    <row r="169" spans="2:27" ht="14.25" customHeight="1" x14ac:dyDescent="0.35">
      <c r="B169" s="34">
        <f t="shared" si="16"/>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0"/>
        <v>66</v>
      </c>
      <c r="Q169" s="4" t="str">
        <f t="shared" si="21"/>
        <v>65+</v>
      </c>
      <c r="R169" s="11">
        <v>1941</v>
      </c>
      <c r="S169" s="4">
        <v>12</v>
      </c>
      <c r="T169" s="4">
        <v>1</v>
      </c>
      <c r="U169" s="3" t="s">
        <v>175</v>
      </c>
      <c r="V169" s="3" t="s">
        <v>5</v>
      </c>
      <c r="W169" s="3" t="s">
        <v>13</v>
      </c>
      <c r="X169" s="3" t="s">
        <v>34</v>
      </c>
      <c r="Y169" s="4">
        <v>5</v>
      </c>
      <c r="Z169" s="3" t="s">
        <v>35</v>
      </c>
      <c r="AA169" s="3" t="s">
        <v>525</v>
      </c>
    </row>
    <row r="170" spans="2:27" ht="14.25" customHeight="1" x14ac:dyDescent="0.35">
      <c r="B170" s="34">
        <f t="shared" si="16"/>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0"/>
        <v>67</v>
      </c>
      <c r="Q170" s="4" t="str">
        <f t="shared" si="21"/>
        <v>65+</v>
      </c>
      <c r="R170" s="11">
        <v>1937</v>
      </c>
      <c r="S170" s="4">
        <v>1</v>
      </c>
      <c r="T170" s="4">
        <v>20</v>
      </c>
      <c r="U170" s="3" t="s">
        <v>175</v>
      </c>
      <c r="V170" s="3" t="s">
        <v>5</v>
      </c>
      <c r="W170" s="3" t="s">
        <v>14</v>
      </c>
      <c r="X170" s="3" t="s">
        <v>33</v>
      </c>
      <c r="Y170" s="4">
        <v>2</v>
      </c>
      <c r="Z170" s="3" t="s">
        <v>36</v>
      </c>
      <c r="AA170" s="3" t="s">
        <v>525</v>
      </c>
    </row>
    <row r="171" spans="2:27" ht="14.25" customHeight="1" x14ac:dyDescent="0.35">
      <c r="B171" s="34">
        <f t="shared" si="16"/>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0"/>
        <v>67</v>
      </c>
      <c r="Q171" s="4" t="str">
        <f t="shared" si="21"/>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5">
      <c r="B172" s="34">
        <f t="shared" si="16"/>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2">IF((D172-R172)=0," ",D172-R172)</f>
        <v>67</v>
      </c>
      <c r="Q172" s="4" t="str">
        <f t="shared" si="21"/>
        <v>65+</v>
      </c>
      <c r="R172" s="11">
        <v>1939</v>
      </c>
      <c r="S172" s="4">
        <v>6</v>
      </c>
      <c r="T172" s="4">
        <v>30</v>
      </c>
      <c r="U172" s="3" t="s">
        <v>177</v>
      </c>
      <c r="V172" s="3" t="s">
        <v>5</v>
      </c>
      <c r="W172" s="3" t="s">
        <v>18</v>
      </c>
      <c r="X172" s="3" t="s">
        <v>34</v>
      </c>
      <c r="Y172" s="4">
        <v>3</v>
      </c>
      <c r="Z172" s="3" t="s">
        <v>36</v>
      </c>
      <c r="AA172" s="3" t="s">
        <v>525</v>
      </c>
    </row>
    <row r="173" spans="2:27" ht="14.25" customHeight="1" x14ac:dyDescent="0.35">
      <c r="B173" s="34">
        <f t="shared" si="16"/>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2"/>
        <v>68</v>
      </c>
      <c r="Q173" s="4" t="str">
        <f t="shared" si="21"/>
        <v>65+</v>
      </c>
      <c r="R173" s="11">
        <v>1939</v>
      </c>
      <c r="S173" s="4">
        <v>3</v>
      </c>
      <c r="T173" s="4">
        <v>5</v>
      </c>
      <c r="U173" s="3" t="s">
        <v>175</v>
      </c>
      <c r="V173" s="3" t="s">
        <v>5</v>
      </c>
      <c r="W173" s="3" t="s">
        <v>17</v>
      </c>
      <c r="X173" s="3" t="s">
        <v>34</v>
      </c>
      <c r="Y173" s="4">
        <v>2</v>
      </c>
      <c r="Z173" s="3" t="s">
        <v>35</v>
      </c>
      <c r="AA173" s="3" t="s">
        <v>39</v>
      </c>
    </row>
    <row r="174" spans="2:27" ht="14.25" customHeight="1" x14ac:dyDescent="0.35">
      <c r="B174" s="34">
        <f t="shared" si="16"/>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2"/>
        <v>69</v>
      </c>
      <c r="Q174" s="4" t="str">
        <f t="shared" si="21"/>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5">
      <c r="B175" s="34">
        <f t="shared" si="16"/>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2"/>
        <v>69</v>
      </c>
      <c r="Q175" s="4" t="str">
        <f t="shared" si="21"/>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5">
      <c r="B176" s="34">
        <f t="shared" si="16"/>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2"/>
        <v>69</v>
      </c>
      <c r="Q176" s="4" t="str">
        <f t="shared" si="21"/>
        <v>65+</v>
      </c>
      <c r="R176" s="11">
        <v>1938</v>
      </c>
      <c r="S176" s="4">
        <v>6</v>
      </c>
      <c r="T176" s="4">
        <v>9</v>
      </c>
      <c r="U176" s="3" t="s">
        <v>175</v>
      </c>
      <c r="V176" s="3" t="s">
        <v>5</v>
      </c>
      <c r="W176" s="3" t="s">
        <v>18</v>
      </c>
      <c r="X176" s="3" t="s">
        <v>34</v>
      </c>
      <c r="Y176" s="4">
        <v>3</v>
      </c>
      <c r="Z176" s="3" t="s">
        <v>35</v>
      </c>
      <c r="AA176" s="3" t="s">
        <v>525</v>
      </c>
    </row>
    <row r="177" spans="2:27" ht="14.25" customHeight="1" x14ac:dyDescent="0.35">
      <c r="B177" s="34">
        <f t="shared" si="16"/>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2"/>
        <v>69</v>
      </c>
      <c r="Q177" s="4" t="str">
        <f t="shared" si="21"/>
        <v>65+</v>
      </c>
      <c r="R177" s="11">
        <v>1938</v>
      </c>
      <c r="S177" s="4">
        <v>6</v>
      </c>
      <c r="T177" s="4">
        <v>9</v>
      </c>
      <c r="U177" s="3" t="s">
        <v>175</v>
      </c>
      <c r="V177" s="3" t="s">
        <v>5</v>
      </c>
      <c r="W177" s="3" t="s">
        <v>18</v>
      </c>
      <c r="X177" s="3" t="s">
        <v>34</v>
      </c>
      <c r="Y177" s="4">
        <v>3</v>
      </c>
      <c r="Z177" s="3" t="s">
        <v>35</v>
      </c>
      <c r="AA177" s="3" t="s">
        <v>525</v>
      </c>
    </row>
    <row r="178" spans="2:27" ht="14.25" customHeight="1" x14ac:dyDescent="0.35">
      <c r="B178" s="34">
        <f t="shared" si="16"/>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2"/>
        <v>71</v>
      </c>
      <c r="Q178" s="4" t="str">
        <f t="shared" si="21"/>
        <v>65+</v>
      </c>
      <c r="R178" s="11">
        <v>1936</v>
      </c>
      <c r="S178" s="4">
        <v>8</v>
      </c>
      <c r="T178" s="4">
        <v>13</v>
      </c>
      <c r="U178" s="3" t="s">
        <v>175</v>
      </c>
      <c r="V178" s="3" t="s">
        <v>5</v>
      </c>
      <c r="W178" s="3" t="s">
        <v>18</v>
      </c>
      <c r="X178" s="3" t="s">
        <v>34</v>
      </c>
      <c r="Y178" s="4">
        <v>2</v>
      </c>
      <c r="Z178" s="3" t="s">
        <v>35</v>
      </c>
      <c r="AA178" s="3" t="s">
        <v>525</v>
      </c>
    </row>
    <row r="179" spans="2:27" ht="14.25" customHeight="1" x14ac:dyDescent="0.35">
      <c r="B179" s="34">
        <f t="shared" si="16"/>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2"/>
        <v>71</v>
      </c>
      <c r="Q179" s="4" t="str">
        <f t="shared" si="21"/>
        <v>65+</v>
      </c>
      <c r="R179" s="11">
        <v>1936</v>
      </c>
      <c r="S179" s="4">
        <v>8</v>
      </c>
      <c r="T179" s="4">
        <v>13</v>
      </c>
      <c r="U179" s="3" t="s">
        <v>175</v>
      </c>
      <c r="V179" s="3" t="s">
        <v>5</v>
      </c>
      <c r="W179" s="3" t="s">
        <v>18</v>
      </c>
      <c r="X179" s="3" t="s">
        <v>34</v>
      </c>
      <c r="Y179" s="4">
        <v>2</v>
      </c>
      <c r="Z179" s="3" t="s">
        <v>35</v>
      </c>
      <c r="AA179" s="3" t="s">
        <v>525</v>
      </c>
    </row>
    <row r="180" spans="2:27" ht="14.25" customHeight="1" x14ac:dyDescent="0.35">
      <c r="B180" s="34">
        <f t="shared" si="16"/>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2"/>
        <v>73</v>
      </c>
      <c r="Q180" s="4" t="str">
        <f t="shared" si="21"/>
        <v>65+</v>
      </c>
      <c r="R180" s="11">
        <v>1932</v>
      </c>
      <c r="S180" s="4">
        <v>6</v>
      </c>
      <c r="T180" s="4">
        <v>13</v>
      </c>
      <c r="U180" s="3" t="s">
        <v>177</v>
      </c>
      <c r="V180" s="3" t="s">
        <v>6</v>
      </c>
      <c r="W180" s="3"/>
      <c r="X180" s="3" t="s">
        <v>34</v>
      </c>
      <c r="Y180" s="4">
        <v>3</v>
      </c>
      <c r="Z180" s="3" t="s">
        <v>35</v>
      </c>
      <c r="AA180" s="3" t="s">
        <v>525</v>
      </c>
    </row>
    <row r="181" spans="2:27" ht="14.25" customHeight="1" x14ac:dyDescent="0.35">
      <c r="B181" s="34">
        <f t="shared" si="16"/>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2"/>
        <v>73</v>
      </c>
      <c r="Q181" s="4" t="str">
        <f t="shared" si="21"/>
        <v>65+</v>
      </c>
      <c r="R181" s="11">
        <v>1933</v>
      </c>
      <c r="S181" s="4">
        <v>5</v>
      </c>
      <c r="T181" s="4">
        <v>5</v>
      </c>
      <c r="U181" s="3" t="s">
        <v>177</v>
      </c>
      <c r="V181" s="3" t="s">
        <v>5</v>
      </c>
      <c r="W181" s="3" t="s">
        <v>13</v>
      </c>
      <c r="X181" s="3" t="s">
        <v>34</v>
      </c>
      <c r="Y181" s="4">
        <v>5</v>
      </c>
      <c r="Z181" s="3" t="s">
        <v>36</v>
      </c>
      <c r="AA181" s="3" t="s">
        <v>39</v>
      </c>
    </row>
    <row r="182" spans="2:27" ht="14.25" customHeight="1" x14ac:dyDescent="0.35">
      <c r="B182" s="34">
        <f t="shared" si="16"/>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2"/>
        <v>73</v>
      </c>
      <c r="Q182" s="4" t="str">
        <f t="shared" si="21"/>
        <v>65+</v>
      </c>
      <c r="R182" s="11">
        <v>1933</v>
      </c>
      <c r="S182" s="4">
        <v>6</v>
      </c>
      <c r="T182" s="4">
        <v>8</v>
      </c>
      <c r="U182" s="3" t="s">
        <v>175</v>
      </c>
      <c r="V182" s="3" t="s">
        <v>5</v>
      </c>
      <c r="W182" s="3" t="s">
        <v>13</v>
      </c>
      <c r="X182" s="3" t="s">
        <v>33</v>
      </c>
      <c r="Y182" s="4">
        <v>4</v>
      </c>
      <c r="Z182" s="3" t="s">
        <v>36</v>
      </c>
      <c r="AA182" s="3" t="s">
        <v>39</v>
      </c>
    </row>
    <row r="183" spans="2:27" ht="14.25" customHeight="1" x14ac:dyDescent="0.35">
      <c r="B183" s="34">
        <f t="shared" si="16"/>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2"/>
        <v>76</v>
      </c>
      <c r="Q183" s="4" t="str">
        <f t="shared" si="21"/>
        <v>65+</v>
      </c>
      <c r="R183" s="11">
        <v>1931</v>
      </c>
      <c r="S183" s="4">
        <v>2</v>
      </c>
      <c r="T183" s="4">
        <v>13</v>
      </c>
      <c r="U183" s="3" t="s">
        <v>177</v>
      </c>
      <c r="V183" s="3" t="s">
        <v>5</v>
      </c>
      <c r="W183" s="3" t="s">
        <v>15</v>
      </c>
      <c r="X183" s="3" t="s">
        <v>33</v>
      </c>
      <c r="Y183" s="4">
        <v>3</v>
      </c>
      <c r="Z183" s="3" t="s">
        <v>35</v>
      </c>
      <c r="AA183" s="3" t="s">
        <v>525</v>
      </c>
    </row>
    <row r="184" spans="2:27" ht="14.25" customHeight="1" x14ac:dyDescent="0.35">
      <c r="B184" s="34">
        <v>5052</v>
      </c>
      <c r="C184" s="18">
        <v>5</v>
      </c>
      <c r="D184" s="4"/>
      <c r="E184" s="4"/>
      <c r="F184" s="3" t="s">
        <v>1</v>
      </c>
      <c r="G184" s="5" t="str">
        <f>RIGHT(B184,2)</f>
        <v>52</v>
      </c>
      <c r="H184" s="7">
        <v>1769.4819999999997</v>
      </c>
      <c r="I184" s="16">
        <v>532877.38399999996</v>
      </c>
      <c r="J184" s="16"/>
      <c r="K184" s="16"/>
      <c r="L184" s="4"/>
      <c r="M184" s="4"/>
      <c r="P184" s="4" t="str">
        <f t="shared" si="22"/>
        <v xml:space="preserve"> </v>
      </c>
      <c r="Q184" s="4"/>
      <c r="R184" s="4"/>
      <c r="S184" s="4"/>
      <c r="T184" s="4"/>
      <c r="U184" s="3"/>
      <c r="V184" s="3"/>
      <c r="W184" s="3"/>
      <c r="X184" s="3"/>
      <c r="Y184" s="3"/>
      <c r="Z184" s="3"/>
      <c r="AA184" s="3"/>
    </row>
    <row r="185" spans="2:27" ht="14.25" customHeight="1" x14ac:dyDescent="0.3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5">
      <c r="B188" s="34">
        <f t="shared" ref="B188:B201" si="23">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5">
      <c r="B189" s="34">
        <f t="shared" si="23"/>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5">
      <c r="B190" s="34">
        <f t="shared" si="23"/>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5">
      <c r="B191" s="34">
        <f t="shared" si="23"/>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5">
      <c r="B192" s="34">
        <f t="shared" si="23"/>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5">
      <c r="B193" s="34">
        <f t="shared" si="23"/>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5">
      <c r="B194" s="34">
        <f t="shared" si="23"/>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5">
      <c r="B195" s="34">
        <f t="shared" si="23"/>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5">
      <c r="B196" s="34">
        <f t="shared" si="23"/>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5">
      <c r="B197" s="34">
        <f t="shared" si="23"/>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5">
      <c r="B198" s="34">
        <f t="shared" si="23"/>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5">
      <c r="B199" s="34">
        <f t="shared" si="23"/>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5">
      <c r="B200" s="34">
        <f t="shared" si="23"/>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5">
      <c r="B201" s="34">
        <f t="shared" si="23"/>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34">
        <v>1019</v>
      </c>
      <c r="C205" s="18">
        <v>1</v>
      </c>
      <c r="D205" s="4"/>
      <c r="E205" s="4"/>
      <c r="F205" s="3" t="s">
        <v>1</v>
      </c>
      <c r="G205" s="5" t="str">
        <f t="shared" ref="G205:G210" si="24">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34">
        <v>1042</v>
      </c>
      <c r="C206" s="18">
        <v>1</v>
      </c>
      <c r="D206" s="4"/>
      <c r="E206" s="4"/>
      <c r="F206" s="3" t="s">
        <v>1</v>
      </c>
      <c r="G206" s="5" t="str">
        <f t="shared" si="24"/>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34">
        <v>1047</v>
      </c>
      <c r="C207" s="18">
        <v>1</v>
      </c>
      <c r="D207" s="4"/>
      <c r="F207" s="3" t="s">
        <v>1</v>
      </c>
      <c r="G207" s="5" t="str">
        <f t="shared" si="24"/>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34">
        <v>2045</v>
      </c>
      <c r="C208" s="18">
        <v>2</v>
      </c>
      <c r="D208" s="4"/>
      <c r="F208" s="3" t="s">
        <v>1</v>
      </c>
      <c r="G208" s="5" t="str">
        <f t="shared" si="24"/>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34">
        <v>2052</v>
      </c>
      <c r="C209" s="18">
        <v>2</v>
      </c>
      <c r="D209" s="4"/>
      <c r="E209" s="4"/>
      <c r="F209" s="3" t="s">
        <v>1</v>
      </c>
      <c r="G209" s="5" t="str">
        <f t="shared" si="24"/>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34">
        <v>2053</v>
      </c>
      <c r="C210" s="18">
        <v>2</v>
      </c>
      <c r="D210" s="4"/>
      <c r="E210" s="4"/>
      <c r="F210" s="3" t="s">
        <v>1</v>
      </c>
      <c r="G210" s="5" t="str">
        <f t="shared" si="24"/>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34">
        <v>3024</v>
      </c>
      <c r="C212" s="18">
        <v>3</v>
      </c>
      <c r="D212" s="4"/>
      <c r="F212" s="3" t="s">
        <v>1</v>
      </c>
      <c r="G212" s="5" t="str">
        <f t="shared" ref="G212:G220" si="25">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34">
        <v>3029</v>
      </c>
      <c r="C213" s="18">
        <v>3</v>
      </c>
      <c r="D213" s="4"/>
      <c r="E213" s="4"/>
      <c r="F213" s="3" t="s">
        <v>1</v>
      </c>
      <c r="G213" s="5" t="str">
        <f t="shared" si="25"/>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34">
        <v>3031</v>
      </c>
      <c r="C214" s="18">
        <v>3</v>
      </c>
      <c r="D214" s="4"/>
      <c r="F214" s="3" t="s">
        <v>1</v>
      </c>
      <c r="G214" s="5" t="str">
        <f t="shared" si="25"/>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34">
        <v>3038</v>
      </c>
      <c r="C215" s="18">
        <v>3</v>
      </c>
      <c r="D215" s="4"/>
      <c r="E215" s="4"/>
      <c r="F215" s="3" t="s">
        <v>1</v>
      </c>
      <c r="G215" s="5" t="str">
        <f t="shared" si="25"/>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34">
        <v>3049</v>
      </c>
      <c r="C216" s="18">
        <v>3</v>
      </c>
      <c r="D216" s="4"/>
      <c r="E216" s="4"/>
      <c r="F216" s="3" t="s">
        <v>1</v>
      </c>
      <c r="G216" s="5" t="str">
        <f t="shared" si="25"/>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34">
        <v>3050</v>
      </c>
      <c r="C217" s="18">
        <v>3</v>
      </c>
      <c r="D217" s="4"/>
      <c r="E217" s="4"/>
      <c r="F217" s="3" t="s">
        <v>1</v>
      </c>
      <c r="G217" s="5" t="str">
        <f t="shared" si="25"/>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34">
        <v>3051</v>
      </c>
      <c r="C218" s="18">
        <v>3</v>
      </c>
      <c r="D218" s="4"/>
      <c r="E218" s="4"/>
      <c r="F218" s="3" t="s">
        <v>1</v>
      </c>
      <c r="G218" s="5" t="str">
        <f t="shared" si="25"/>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34">
        <v>3056</v>
      </c>
      <c r="C219" s="18">
        <v>3</v>
      </c>
      <c r="D219" s="4"/>
      <c r="E219" s="4"/>
      <c r="F219" s="3" t="s">
        <v>1</v>
      </c>
      <c r="G219" s="5" t="str">
        <f t="shared" si="25"/>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34">
        <v>3058</v>
      </c>
      <c r="C220" s="18">
        <v>3</v>
      </c>
      <c r="D220" s="4"/>
      <c r="E220" s="4"/>
      <c r="F220" s="3" t="s">
        <v>1</v>
      </c>
      <c r="G220" s="5" t="str">
        <f t="shared" si="25"/>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34">
        <v>4009</v>
      </c>
      <c r="C222" s="18">
        <v>4</v>
      </c>
      <c r="D222" s="4"/>
      <c r="E222" s="4"/>
      <c r="F222" s="3" t="s">
        <v>1</v>
      </c>
      <c r="G222" s="5" t="str">
        <f t="shared" ref="G222:G240" si="26">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34">
        <v>4013</v>
      </c>
      <c r="C223" s="18">
        <v>4</v>
      </c>
      <c r="D223" s="4"/>
      <c r="E223" s="4"/>
      <c r="F223" s="3" t="s">
        <v>1</v>
      </c>
      <c r="G223" s="5" t="str">
        <f t="shared" si="26"/>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34">
        <v>4014</v>
      </c>
      <c r="C224" s="18">
        <v>4</v>
      </c>
      <c r="D224" s="4"/>
      <c r="F224" s="3" t="s">
        <v>1</v>
      </c>
      <c r="G224" s="5" t="str">
        <f t="shared" si="26"/>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34">
        <v>4015</v>
      </c>
      <c r="C225" s="18">
        <v>4</v>
      </c>
      <c r="D225" s="4"/>
      <c r="E225" s="4"/>
      <c r="F225" s="3" t="s">
        <v>1</v>
      </c>
      <c r="G225" s="5" t="str">
        <f t="shared" si="26"/>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34">
        <v>4020</v>
      </c>
      <c r="C226" s="18">
        <v>4</v>
      </c>
      <c r="D226" s="4"/>
      <c r="E226" s="4"/>
      <c r="F226" s="3" t="s">
        <v>1</v>
      </c>
      <c r="G226" s="5" t="str">
        <f t="shared" si="26"/>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34">
        <v>4021</v>
      </c>
      <c r="C227" s="18">
        <v>4</v>
      </c>
      <c r="D227" s="4"/>
      <c r="E227" s="4"/>
      <c r="F227" s="3" t="s">
        <v>1</v>
      </c>
      <c r="G227" s="5" t="str">
        <f t="shared" si="26"/>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34">
        <v>4023</v>
      </c>
      <c r="C228" s="18">
        <v>4</v>
      </c>
      <c r="D228" s="4"/>
      <c r="E228" s="4"/>
      <c r="F228" s="3" t="s">
        <v>1</v>
      </c>
      <c r="G228" s="5" t="str">
        <f t="shared" si="26"/>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34">
        <v>4026</v>
      </c>
      <c r="C229" s="18">
        <v>4</v>
      </c>
      <c r="D229" s="4"/>
      <c r="F229" s="3" t="s">
        <v>1</v>
      </c>
      <c r="G229" s="5" t="str">
        <f t="shared" si="26"/>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34">
        <v>4027</v>
      </c>
      <c r="C230" s="18">
        <v>4</v>
      </c>
      <c r="D230" s="4"/>
      <c r="E230" s="4"/>
      <c r="F230" s="3" t="s">
        <v>1</v>
      </c>
      <c r="G230" s="5" t="str">
        <f t="shared" si="26"/>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34">
        <v>4029</v>
      </c>
      <c r="C231" s="18">
        <v>4</v>
      </c>
      <c r="D231" s="4"/>
      <c r="E231" s="4"/>
      <c r="F231" s="3" t="s">
        <v>1</v>
      </c>
      <c r="G231" s="5" t="str">
        <f t="shared" si="26"/>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34">
        <v>4032</v>
      </c>
      <c r="C232" s="18">
        <v>4</v>
      </c>
      <c r="D232" s="4"/>
      <c r="E232" s="4"/>
      <c r="F232" s="3" t="s">
        <v>1</v>
      </c>
      <c r="G232" s="5" t="str">
        <f t="shared" si="26"/>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34">
        <v>4033</v>
      </c>
      <c r="C233" s="18">
        <v>4</v>
      </c>
      <c r="D233" s="4"/>
      <c r="E233" s="4"/>
      <c r="F233" s="3" t="s">
        <v>1</v>
      </c>
      <c r="G233" s="5" t="str">
        <f t="shared" si="26"/>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34">
        <v>4034</v>
      </c>
      <c r="C234" s="18">
        <v>4</v>
      </c>
      <c r="D234" s="4"/>
      <c r="E234" s="4"/>
      <c r="F234" s="3" t="s">
        <v>1</v>
      </c>
      <c r="G234" s="5" t="str">
        <f t="shared" si="26"/>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34">
        <v>4036</v>
      </c>
      <c r="C235" s="18">
        <v>4</v>
      </c>
      <c r="D235" s="4"/>
      <c r="E235" s="4"/>
      <c r="F235" s="3" t="s">
        <v>1</v>
      </c>
      <c r="G235" s="5" t="str">
        <f t="shared" si="26"/>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34">
        <v>4039</v>
      </c>
      <c r="C236" s="18">
        <v>4</v>
      </c>
      <c r="D236" s="4"/>
      <c r="E236" s="4"/>
      <c r="F236" s="3" t="s">
        <v>1</v>
      </c>
      <c r="G236" s="5" t="str">
        <f t="shared" si="26"/>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34">
        <v>4044</v>
      </c>
      <c r="C237" s="18">
        <v>4</v>
      </c>
      <c r="D237" s="4"/>
      <c r="E237" s="4"/>
      <c r="F237" s="3" t="s">
        <v>1</v>
      </c>
      <c r="G237" s="5" t="str">
        <f t="shared" si="26"/>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34">
        <v>4046</v>
      </c>
      <c r="C238" s="18">
        <v>4</v>
      </c>
      <c r="D238" s="4"/>
      <c r="E238" s="4"/>
      <c r="F238" s="3" t="s">
        <v>1</v>
      </c>
      <c r="G238" s="5" t="str">
        <f t="shared" si="26"/>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34">
        <v>4048</v>
      </c>
      <c r="C239" s="18">
        <v>4</v>
      </c>
      <c r="D239" s="4"/>
      <c r="E239" s="4"/>
      <c r="F239" s="3" t="s">
        <v>1</v>
      </c>
      <c r="G239" s="5" t="str">
        <f t="shared" si="26"/>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34">
        <v>4049</v>
      </c>
      <c r="C240" s="18">
        <v>4</v>
      </c>
      <c r="D240" s="4"/>
      <c r="E240" s="4"/>
      <c r="F240" s="3" t="s">
        <v>1</v>
      </c>
      <c r="G240" s="5" t="str">
        <f t="shared" si="26"/>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34">
        <v>5010</v>
      </c>
      <c r="C249" s="18">
        <v>5</v>
      </c>
      <c r="D249" s="4"/>
      <c r="E249" s="4"/>
      <c r="F249" s="3" t="s">
        <v>1</v>
      </c>
      <c r="G249" s="5" t="str">
        <f t="shared" ref="G249:G272" si="27">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34">
        <v>5011</v>
      </c>
      <c r="C250" s="18">
        <v>5</v>
      </c>
      <c r="D250" s="4"/>
      <c r="E250" s="4"/>
      <c r="F250" s="3" t="s">
        <v>1</v>
      </c>
      <c r="G250" s="5" t="str">
        <f t="shared" si="27"/>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34">
        <v>5012</v>
      </c>
      <c r="C251" s="18">
        <v>5</v>
      </c>
      <c r="D251" s="4"/>
      <c r="E251" s="4"/>
      <c r="F251" s="3" t="s">
        <v>1</v>
      </c>
      <c r="G251" s="5" t="str">
        <f t="shared" si="27"/>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34">
        <v>5014</v>
      </c>
      <c r="C252" s="18">
        <v>5</v>
      </c>
      <c r="D252" s="4"/>
      <c r="E252" s="4"/>
      <c r="F252" s="3" t="s">
        <v>1</v>
      </c>
      <c r="G252" s="5" t="str">
        <f t="shared" si="27"/>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34">
        <v>5015</v>
      </c>
      <c r="C253" s="18">
        <v>5</v>
      </c>
      <c r="D253" s="4"/>
      <c r="E253" s="4"/>
      <c r="F253" s="3" t="s">
        <v>1</v>
      </c>
      <c r="G253" s="5" t="str">
        <f t="shared" si="27"/>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34">
        <v>5016</v>
      </c>
      <c r="C254" s="18">
        <v>5</v>
      </c>
      <c r="D254" s="4"/>
      <c r="E254" s="4"/>
      <c r="F254" s="3" t="s">
        <v>1</v>
      </c>
      <c r="G254" s="5" t="str">
        <f t="shared" si="27"/>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34">
        <v>5017</v>
      </c>
      <c r="C255" s="18">
        <v>5</v>
      </c>
      <c r="D255" s="4"/>
      <c r="E255" s="4"/>
      <c r="F255" s="3" t="s">
        <v>1</v>
      </c>
      <c r="G255" s="5" t="str">
        <f t="shared" si="27"/>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34">
        <v>5018</v>
      </c>
      <c r="C256" s="18">
        <v>5</v>
      </c>
      <c r="D256" s="4"/>
      <c r="E256" s="4"/>
      <c r="F256" s="3" t="s">
        <v>1</v>
      </c>
      <c r="G256" s="5" t="str">
        <f t="shared" si="27"/>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34">
        <v>5020</v>
      </c>
      <c r="C257" s="18">
        <v>5</v>
      </c>
      <c r="D257" s="4"/>
      <c r="E257" s="4"/>
      <c r="F257" s="3" t="s">
        <v>1</v>
      </c>
      <c r="G257" s="5" t="str">
        <f t="shared" si="27"/>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34">
        <v>5025</v>
      </c>
      <c r="C258" s="18">
        <v>5</v>
      </c>
      <c r="D258" s="4"/>
      <c r="E258" s="4"/>
      <c r="F258" s="3" t="s">
        <v>1</v>
      </c>
      <c r="G258" s="5" t="str">
        <f t="shared" si="27"/>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34">
        <v>5026</v>
      </c>
      <c r="C259" s="18">
        <v>5</v>
      </c>
      <c r="D259" s="4"/>
      <c r="E259" s="4"/>
      <c r="F259" s="3" t="s">
        <v>1</v>
      </c>
      <c r="G259" s="5" t="str">
        <f t="shared" si="27"/>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34">
        <v>5030</v>
      </c>
      <c r="C260" s="18">
        <v>5</v>
      </c>
      <c r="D260" s="4"/>
      <c r="E260" s="4"/>
      <c r="F260" s="3" t="s">
        <v>1</v>
      </c>
      <c r="G260" s="5" t="str">
        <f t="shared" si="27"/>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34">
        <v>5032</v>
      </c>
      <c r="C261" s="18">
        <v>5</v>
      </c>
      <c r="D261" s="4"/>
      <c r="E261" s="4"/>
      <c r="F261" s="3" t="s">
        <v>1</v>
      </c>
      <c r="G261" s="5" t="str">
        <f t="shared" si="27"/>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34">
        <v>5034</v>
      </c>
      <c r="C262" s="18">
        <v>5</v>
      </c>
      <c r="D262" s="4"/>
      <c r="E262" s="4"/>
      <c r="F262" s="3" t="s">
        <v>1</v>
      </c>
      <c r="G262" s="5" t="str">
        <f t="shared" si="27"/>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34">
        <v>5036</v>
      </c>
      <c r="C263" s="18">
        <v>5</v>
      </c>
      <c r="D263" s="4"/>
      <c r="E263" s="4"/>
      <c r="F263" s="3" t="s">
        <v>1</v>
      </c>
      <c r="G263" s="5" t="str">
        <f t="shared" si="27"/>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34">
        <v>5037</v>
      </c>
      <c r="C264" s="18">
        <v>5</v>
      </c>
      <c r="D264" s="4"/>
      <c r="E264" s="4"/>
      <c r="F264" s="3" t="s">
        <v>1</v>
      </c>
      <c r="G264" s="5" t="str">
        <f t="shared" si="27"/>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34">
        <v>5038</v>
      </c>
      <c r="C265" s="18">
        <v>5</v>
      </c>
      <c r="D265" s="4"/>
      <c r="E265" s="4"/>
      <c r="F265" s="3" t="s">
        <v>1</v>
      </c>
      <c r="G265" s="5" t="str">
        <f t="shared" si="27"/>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34">
        <v>5041</v>
      </c>
      <c r="C266" s="18">
        <v>5</v>
      </c>
      <c r="D266" s="4"/>
      <c r="E266" s="4"/>
      <c r="F266" s="3" t="s">
        <v>1</v>
      </c>
      <c r="G266" s="5" t="str">
        <f t="shared" si="27"/>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34">
        <v>5043</v>
      </c>
      <c r="C267" s="18">
        <v>5</v>
      </c>
      <c r="D267" s="4"/>
      <c r="E267" s="4"/>
      <c r="F267" s="3" t="s">
        <v>1</v>
      </c>
      <c r="G267" s="5" t="str">
        <f t="shared" si="27"/>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34">
        <v>5044</v>
      </c>
      <c r="C268" s="18">
        <v>5</v>
      </c>
      <c r="D268" s="4"/>
      <c r="E268" s="4"/>
      <c r="F268" s="3" t="s">
        <v>1</v>
      </c>
      <c r="G268" s="5" t="str">
        <f t="shared" si="27"/>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34">
        <v>5047</v>
      </c>
      <c r="C269" s="18">
        <v>5</v>
      </c>
      <c r="D269" s="4"/>
      <c r="E269" s="4"/>
      <c r="F269" s="3" t="s">
        <v>1</v>
      </c>
      <c r="G269" s="5" t="str">
        <f t="shared" si="27"/>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34">
        <v>5048</v>
      </c>
      <c r="C270" s="18">
        <v>5</v>
      </c>
      <c r="D270" s="4"/>
      <c r="E270" s="4"/>
      <c r="F270" s="3" t="s">
        <v>1</v>
      </c>
      <c r="G270" s="5" t="str">
        <f t="shared" si="27"/>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34">
        <v>5050</v>
      </c>
      <c r="C271" s="18">
        <v>5</v>
      </c>
      <c r="D271" s="4"/>
      <c r="E271" s="4"/>
      <c r="F271" s="3" t="s">
        <v>1</v>
      </c>
      <c r="G271" s="5" t="str">
        <f t="shared" si="27"/>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34">
        <v>5051</v>
      </c>
      <c r="C272" s="18">
        <v>5</v>
      </c>
      <c r="D272" s="4"/>
      <c r="E272" s="4"/>
      <c r="F272" s="3" t="s">
        <v>1</v>
      </c>
      <c r="G272" s="5" t="str">
        <f t="shared" si="27"/>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M1:M920"/>
  <sortState ref="H25:H30">
    <sortCondition ref="H25"/>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C8" sqref="C8"/>
    </sheetView>
  </sheetViews>
  <sheetFormatPr defaultColWidth="8.90625" defaultRowHeight="11.5" x14ac:dyDescent="0.25"/>
  <cols>
    <col min="1" max="1" width="2" style="32" customWidth="1"/>
    <col min="2" max="2" width="11" style="32" customWidth="1"/>
    <col min="3" max="3" width="14.90625" style="32" bestFit="1" customWidth="1"/>
    <col min="4" max="4" width="18.54296875" style="32" bestFit="1" customWidth="1"/>
    <col min="5" max="16384" width="8.90625" style="32"/>
  </cols>
  <sheetData>
    <row r="1" spans="2:4" ht="15.5" x14ac:dyDescent="0.25">
      <c r="B1" s="24" t="s">
        <v>527</v>
      </c>
    </row>
    <row r="2" spans="2:4" x14ac:dyDescent="0.25">
      <c r="B2" s="25" t="s">
        <v>533</v>
      </c>
    </row>
    <row r="4" spans="2:4" x14ac:dyDescent="0.25">
      <c r="B4" s="33" t="s">
        <v>538</v>
      </c>
    </row>
    <row r="5" spans="2:4" x14ac:dyDescent="0.25">
      <c r="B5" s="29"/>
      <c r="C5" s="39"/>
      <c r="D5" s="39"/>
    </row>
    <row r="6" spans="2:4" ht="12" x14ac:dyDescent="0.25">
      <c r="B6" s="26" t="s">
        <v>558</v>
      </c>
      <c r="C6" s="29" t="s">
        <v>561</v>
      </c>
      <c r="D6" s="30"/>
    </row>
    <row r="7" spans="2:4" ht="12" x14ac:dyDescent="0.25">
      <c r="B7" s="32" t="s">
        <v>559</v>
      </c>
      <c r="C7" s="29" t="s">
        <v>562</v>
      </c>
      <c r="D7" s="30"/>
    </row>
    <row r="8" spans="2:4" ht="12" x14ac:dyDescent="0.25">
      <c r="B8" s="26" t="s">
        <v>560</v>
      </c>
      <c r="C8" s="28" t="s">
        <v>563</v>
      </c>
      <c r="D8" s="27"/>
    </row>
    <row r="9" spans="2:4" ht="12" x14ac:dyDescent="0.25">
      <c r="B9" s="26"/>
      <c r="C9" s="28"/>
      <c r="D9" s="27"/>
    </row>
    <row r="19" spans="2:2" x14ac:dyDescent="0.25">
      <c r="B19" s="26"/>
    </row>
  </sheetData>
  <dataValidations disablePrompts="1" count="1">
    <dataValidation allowBlank="1" showErrorMessage="1" sqref="B1:B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4"/>
  <sheetViews>
    <sheetView workbookViewId="0">
      <selection activeCell="E22" sqref="E22:H23"/>
    </sheetView>
  </sheetViews>
  <sheetFormatPr defaultColWidth="8.90625" defaultRowHeight="11.5" x14ac:dyDescent="0.25"/>
  <cols>
    <col min="1" max="1" width="2" style="32" customWidth="1"/>
    <col min="2" max="2" width="7.36328125" style="32" customWidth="1"/>
    <col min="3" max="3" width="14.90625" style="32" bestFit="1" customWidth="1"/>
    <col min="4" max="4" width="18.54296875" style="32" bestFit="1" customWidth="1"/>
    <col min="5" max="5" width="11" style="32" bestFit="1" customWidth="1"/>
    <col min="6" max="6" width="8.90625" style="32"/>
    <col min="7" max="8" width="12.08984375" style="32" bestFit="1" customWidth="1"/>
    <col min="9" max="16384" width="8.90625" style="32"/>
  </cols>
  <sheetData>
    <row r="1" spans="2:9" ht="15.5" x14ac:dyDescent="0.25">
      <c r="B1" s="24" t="s">
        <v>527</v>
      </c>
    </row>
    <row r="2" spans="2:9" x14ac:dyDescent="0.25">
      <c r="B2" s="25" t="s">
        <v>534</v>
      </c>
    </row>
    <row r="4" spans="2:9" x14ac:dyDescent="0.25">
      <c r="B4" s="33"/>
    </row>
    <row r="5" spans="2:9" x14ac:dyDescent="0.25">
      <c r="B5" s="33" t="s">
        <v>566</v>
      </c>
      <c r="C5" s="39"/>
      <c r="D5" s="39"/>
    </row>
    <row r="6" spans="2:9" ht="12" x14ac:dyDescent="0.25">
      <c r="B6" s="40" t="s">
        <v>540</v>
      </c>
      <c r="C6" s="29"/>
      <c r="D6" s="30"/>
    </row>
    <row r="7" spans="2:9" ht="12" x14ac:dyDescent="0.25">
      <c r="B7" s="33" t="s">
        <v>567</v>
      </c>
      <c r="C7" s="29"/>
      <c r="D7" s="30"/>
    </row>
    <row r="8" spans="2:9" ht="12.5" thickBot="1" x14ac:dyDescent="0.3">
      <c r="B8" s="26"/>
      <c r="C8" s="28"/>
      <c r="D8" s="27"/>
    </row>
    <row r="9" spans="2:9" ht="14.5" x14ac:dyDescent="0.35">
      <c r="G9" s="57" t="s">
        <v>572</v>
      </c>
      <c r="H9" s="57" t="s">
        <v>565</v>
      </c>
    </row>
    <row r="10" spans="2:9" ht="14.5" x14ac:dyDescent="0.35">
      <c r="B10" s="32" t="s">
        <v>564</v>
      </c>
      <c r="C10" s="32" t="s">
        <v>568</v>
      </c>
      <c r="D10" s="58">
        <v>100000</v>
      </c>
      <c r="G10" s="60">
        <v>117564.0716</v>
      </c>
      <c r="H10" s="55">
        <v>1</v>
      </c>
    </row>
    <row r="11" spans="2:9" ht="14.5" x14ac:dyDescent="0.35">
      <c r="G11" s="60">
        <v>217564.0716</v>
      </c>
      <c r="H11" s="55">
        <v>66</v>
      </c>
      <c r="I11"/>
    </row>
    <row r="12" spans="2:9" ht="14.5" x14ac:dyDescent="0.35">
      <c r="C12" s="58" t="s">
        <v>569</v>
      </c>
      <c r="D12" s="58">
        <f>MIN(sales_data!I6:I272)</f>
        <v>117564.0716</v>
      </c>
      <c r="G12" s="60">
        <v>317564.07160000002</v>
      </c>
      <c r="H12" s="55">
        <v>129</v>
      </c>
      <c r="I12"/>
    </row>
    <row r="13" spans="2:9" ht="14.5" x14ac:dyDescent="0.35">
      <c r="C13" s="58" t="s">
        <v>570</v>
      </c>
      <c r="D13" s="58">
        <f>MAX(sales_data!I6:I272)</f>
        <v>538271.73560000001</v>
      </c>
      <c r="G13" s="60">
        <v>417564.07160000002</v>
      </c>
      <c r="H13" s="55">
        <v>46</v>
      </c>
      <c r="I13"/>
    </row>
    <row r="14" spans="2:9" ht="14.5" x14ac:dyDescent="0.35">
      <c r="C14" s="58"/>
      <c r="G14" s="60">
        <v>517564.07160000002</v>
      </c>
      <c r="H14" s="55">
        <v>20</v>
      </c>
      <c r="I14"/>
    </row>
    <row r="15" spans="2:9" ht="14.5" x14ac:dyDescent="0.35">
      <c r="C15" s="58"/>
      <c r="G15" s="60">
        <v>617564.07160000002</v>
      </c>
      <c r="H15" s="55">
        <v>5</v>
      </c>
      <c r="I15"/>
    </row>
    <row r="16" spans="2:9" ht="15" thickBot="1" x14ac:dyDescent="0.4">
      <c r="C16" s="58" t="s">
        <v>571</v>
      </c>
      <c r="G16" s="56"/>
      <c r="H16" s="56"/>
      <c r="I16"/>
    </row>
    <row r="17" spans="3:10" ht="14.5" x14ac:dyDescent="0.35">
      <c r="H17" s="59"/>
      <c r="I17"/>
      <c r="J17"/>
    </row>
    <row r="18" spans="3:10" ht="14.5" x14ac:dyDescent="0.35">
      <c r="C18" s="58">
        <f>D12</f>
        <v>117564.0716</v>
      </c>
      <c r="E18" s="22"/>
      <c r="H18"/>
      <c r="I18"/>
      <c r="J18"/>
    </row>
    <row r="19" spans="3:10" ht="14.5" x14ac:dyDescent="0.35">
      <c r="C19" s="58">
        <f>C18+$D$10</f>
        <v>217564.0716</v>
      </c>
      <c r="E19" s="22"/>
      <c r="I19" s="43"/>
      <c r="J19"/>
    </row>
    <row r="20" spans="3:10" ht="14.5" x14ac:dyDescent="0.35">
      <c r="C20" s="58">
        <f t="shared" ref="C20:C23" si="0">C19+$D$10</f>
        <v>317564.07160000002</v>
      </c>
      <c r="E20" s="22"/>
      <c r="I20" s="43"/>
      <c r="J20"/>
    </row>
    <row r="21" spans="3:10" ht="14.5" x14ac:dyDescent="0.35">
      <c r="C21" s="58">
        <f t="shared" si="0"/>
        <v>417564.07160000002</v>
      </c>
      <c r="E21" s="22"/>
      <c r="I21" s="43"/>
      <c r="J21"/>
    </row>
    <row r="22" spans="3:10" ht="14.5" x14ac:dyDescent="0.35">
      <c r="C22" s="58">
        <f t="shared" si="0"/>
        <v>517564.07160000002</v>
      </c>
      <c r="E22" s="22" t="s">
        <v>573</v>
      </c>
      <c r="I22" s="43"/>
      <c r="J22"/>
    </row>
    <row r="23" spans="3:10" ht="14.5" x14ac:dyDescent="0.35">
      <c r="C23" s="58">
        <f t="shared" si="0"/>
        <v>617564.07160000002</v>
      </c>
      <c r="E23" s="22" t="s">
        <v>574</v>
      </c>
      <c r="I23" s="43"/>
      <c r="J23"/>
    </row>
    <row r="24" spans="3:10" ht="14.5" x14ac:dyDescent="0.35">
      <c r="C24" s="58"/>
      <c r="E24" s="22"/>
      <c r="I24"/>
      <c r="J24"/>
    </row>
    <row r="25" spans="3:10" x14ac:dyDescent="0.25">
      <c r="C25" s="58"/>
      <c r="E25" s="22"/>
    </row>
    <row r="26" spans="3:10" x14ac:dyDescent="0.25">
      <c r="C26" s="58"/>
      <c r="E26" s="22"/>
    </row>
    <row r="27" spans="3:10" x14ac:dyDescent="0.25">
      <c r="E27" s="22"/>
    </row>
    <row r="28" spans="3:10" x14ac:dyDescent="0.25">
      <c r="E28" s="22"/>
    </row>
    <row r="29" spans="3:10" x14ac:dyDescent="0.25">
      <c r="E29" s="22"/>
    </row>
    <row r="30" spans="3:10" x14ac:dyDescent="0.25">
      <c r="E30" s="22"/>
    </row>
    <row r="31" spans="3:10" x14ac:dyDescent="0.25">
      <c r="E31" s="22"/>
    </row>
    <row r="32" spans="3:10" x14ac:dyDescent="0.25">
      <c r="E32" s="22"/>
    </row>
    <row r="33" spans="5:5" x14ac:dyDescent="0.25">
      <c r="E33" s="22"/>
    </row>
    <row r="34" spans="5:5" x14ac:dyDescent="0.25">
      <c r="E34" s="22"/>
    </row>
    <row r="35" spans="5:5" x14ac:dyDescent="0.25">
      <c r="E35" s="22"/>
    </row>
    <row r="36" spans="5:5" x14ac:dyDescent="0.25">
      <c r="E36" s="22"/>
    </row>
    <row r="37" spans="5:5" x14ac:dyDescent="0.25">
      <c r="E37" s="22"/>
    </row>
    <row r="38" spans="5:5" x14ac:dyDescent="0.25">
      <c r="E38" s="22"/>
    </row>
    <row r="39" spans="5:5" x14ac:dyDescent="0.25">
      <c r="E39" s="22"/>
    </row>
    <row r="40" spans="5:5" x14ac:dyDescent="0.25">
      <c r="E40" s="22"/>
    </row>
    <row r="41" spans="5:5" x14ac:dyDescent="0.25">
      <c r="E41" s="22"/>
    </row>
    <row r="42" spans="5:5" x14ac:dyDescent="0.25">
      <c r="E42" s="22"/>
    </row>
    <row r="43" spans="5:5" x14ac:dyDescent="0.25">
      <c r="E43" s="22"/>
    </row>
    <row r="44" spans="5:5" x14ac:dyDescent="0.25">
      <c r="E44" s="22"/>
    </row>
    <row r="45" spans="5:5" x14ac:dyDescent="0.25">
      <c r="E45" s="22"/>
    </row>
    <row r="46" spans="5:5" x14ac:dyDescent="0.25">
      <c r="E46" s="22"/>
    </row>
    <row r="47" spans="5:5" x14ac:dyDescent="0.25">
      <c r="E47" s="22"/>
    </row>
    <row r="48" spans="5:5" x14ac:dyDescent="0.25">
      <c r="E48" s="22"/>
    </row>
    <row r="49" spans="5:5" x14ac:dyDescent="0.25">
      <c r="E49" s="22"/>
    </row>
    <row r="50" spans="5:5" x14ac:dyDescent="0.25">
      <c r="E50" s="22"/>
    </row>
    <row r="51" spans="5:5" x14ac:dyDescent="0.25">
      <c r="E51" s="22"/>
    </row>
    <row r="52" spans="5:5" x14ac:dyDescent="0.25">
      <c r="E52" s="22"/>
    </row>
    <row r="53" spans="5:5" x14ac:dyDescent="0.25">
      <c r="E53" s="22"/>
    </row>
    <row r="54" spans="5:5" x14ac:dyDescent="0.25">
      <c r="E54" s="22"/>
    </row>
    <row r="55" spans="5:5" x14ac:dyDescent="0.25">
      <c r="E55" s="22"/>
    </row>
    <row r="56" spans="5:5" x14ac:dyDescent="0.25">
      <c r="E56" s="22"/>
    </row>
    <row r="57" spans="5:5" x14ac:dyDescent="0.25">
      <c r="E57" s="22"/>
    </row>
    <row r="58" spans="5:5" x14ac:dyDescent="0.25">
      <c r="E58" s="22"/>
    </row>
    <row r="59" spans="5:5" x14ac:dyDescent="0.25">
      <c r="E59" s="22"/>
    </row>
    <row r="60" spans="5:5" x14ac:dyDescent="0.25">
      <c r="E60" s="22"/>
    </row>
    <row r="61" spans="5:5" x14ac:dyDescent="0.25">
      <c r="E61" s="22"/>
    </row>
    <row r="62" spans="5:5" x14ac:dyDescent="0.25">
      <c r="E62" s="22"/>
    </row>
    <row r="63" spans="5:5" x14ac:dyDescent="0.25">
      <c r="E63" s="22"/>
    </row>
    <row r="64" spans="5:5" x14ac:dyDescent="0.25">
      <c r="E64" s="22"/>
    </row>
    <row r="65" spans="5:5" x14ac:dyDescent="0.25">
      <c r="E65" s="22"/>
    </row>
    <row r="66" spans="5:5" x14ac:dyDescent="0.25">
      <c r="E66" s="22"/>
    </row>
    <row r="67" spans="5:5" x14ac:dyDescent="0.25">
      <c r="E67" s="22"/>
    </row>
    <row r="68" spans="5:5" x14ac:dyDescent="0.25">
      <c r="E68" s="22"/>
    </row>
    <row r="69" spans="5:5" x14ac:dyDescent="0.25">
      <c r="E69" s="22"/>
    </row>
    <row r="70" spans="5:5" x14ac:dyDescent="0.25">
      <c r="E70" s="22"/>
    </row>
    <row r="71" spans="5:5" x14ac:dyDescent="0.25">
      <c r="E71" s="22"/>
    </row>
    <row r="72" spans="5:5" x14ac:dyDescent="0.25">
      <c r="E72" s="22"/>
    </row>
    <row r="73" spans="5:5" x14ac:dyDescent="0.25">
      <c r="E73" s="22"/>
    </row>
    <row r="74" spans="5:5" x14ac:dyDescent="0.25">
      <c r="E74" s="22"/>
    </row>
    <row r="75" spans="5:5" x14ac:dyDescent="0.25">
      <c r="E75" s="22"/>
    </row>
    <row r="76" spans="5:5" x14ac:dyDescent="0.25">
      <c r="E76" s="22"/>
    </row>
    <row r="77" spans="5:5" x14ac:dyDescent="0.25">
      <c r="E77" s="22"/>
    </row>
    <row r="78" spans="5:5" x14ac:dyDescent="0.25">
      <c r="E78" s="22"/>
    </row>
    <row r="79" spans="5:5" x14ac:dyDescent="0.25">
      <c r="E79" s="22"/>
    </row>
    <row r="80" spans="5:5" x14ac:dyDescent="0.25">
      <c r="E80" s="22"/>
    </row>
    <row r="81" spans="5:5" x14ac:dyDescent="0.25">
      <c r="E81" s="22"/>
    </row>
    <row r="82" spans="5:5" x14ac:dyDescent="0.25">
      <c r="E82" s="22"/>
    </row>
    <row r="83" spans="5:5" x14ac:dyDescent="0.25">
      <c r="E83" s="22"/>
    </row>
    <row r="84" spans="5:5" x14ac:dyDescent="0.25">
      <c r="E84" s="22"/>
    </row>
    <row r="85" spans="5:5" x14ac:dyDescent="0.25">
      <c r="E85" s="22"/>
    </row>
    <row r="86" spans="5:5" x14ac:dyDescent="0.25">
      <c r="E86" s="22"/>
    </row>
    <row r="87" spans="5:5" x14ac:dyDescent="0.25">
      <c r="E87" s="22"/>
    </row>
    <row r="88" spans="5:5" x14ac:dyDescent="0.25">
      <c r="E88" s="22"/>
    </row>
    <row r="89" spans="5:5" x14ac:dyDescent="0.25">
      <c r="E89" s="22"/>
    </row>
    <row r="90" spans="5:5" x14ac:dyDescent="0.25">
      <c r="E90" s="22"/>
    </row>
    <row r="91" spans="5:5" x14ac:dyDescent="0.25">
      <c r="E91" s="22"/>
    </row>
    <row r="92" spans="5:5" x14ac:dyDescent="0.25">
      <c r="E92" s="22"/>
    </row>
    <row r="93" spans="5:5" x14ac:dyDescent="0.25">
      <c r="E93" s="22"/>
    </row>
    <row r="94" spans="5:5" x14ac:dyDescent="0.25">
      <c r="E94" s="22"/>
    </row>
    <row r="95" spans="5:5" x14ac:dyDescent="0.25">
      <c r="E95" s="22"/>
    </row>
    <row r="96" spans="5:5" x14ac:dyDescent="0.25">
      <c r="E96" s="22"/>
    </row>
    <row r="97" spans="5:5" x14ac:dyDescent="0.25">
      <c r="E97" s="22"/>
    </row>
    <row r="98" spans="5:5" x14ac:dyDescent="0.25">
      <c r="E98" s="22"/>
    </row>
    <row r="99" spans="5:5" x14ac:dyDescent="0.25">
      <c r="E99" s="22"/>
    </row>
    <row r="100" spans="5:5" x14ac:dyDescent="0.25">
      <c r="E100" s="22"/>
    </row>
    <row r="101" spans="5:5" x14ac:dyDescent="0.25">
      <c r="E101" s="22"/>
    </row>
    <row r="102" spans="5:5" x14ac:dyDescent="0.25">
      <c r="E102" s="22"/>
    </row>
    <row r="103" spans="5:5" x14ac:dyDescent="0.25">
      <c r="E103" s="22"/>
    </row>
    <row r="104" spans="5:5" x14ac:dyDescent="0.25">
      <c r="E104" s="22"/>
    </row>
    <row r="105" spans="5:5" x14ac:dyDescent="0.25">
      <c r="E105" s="22"/>
    </row>
    <row r="106" spans="5:5" x14ac:dyDescent="0.25">
      <c r="E106" s="22"/>
    </row>
    <row r="107" spans="5:5" x14ac:dyDescent="0.25">
      <c r="E107" s="22"/>
    </row>
    <row r="108" spans="5:5" x14ac:dyDescent="0.25">
      <c r="E108" s="22"/>
    </row>
    <row r="109" spans="5:5" x14ac:dyDescent="0.25">
      <c r="E109" s="22"/>
    </row>
    <row r="110" spans="5:5" x14ac:dyDescent="0.25">
      <c r="E110" s="22"/>
    </row>
    <row r="111" spans="5:5" x14ac:dyDescent="0.25">
      <c r="E111" s="22"/>
    </row>
    <row r="112" spans="5:5" x14ac:dyDescent="0.25">
      <c r="E112" s="22"/>
    </row>
    <row r="113" spans="5:5" x14ac:dyDescent="0.25">
      <c r="E113" s="22"/>
    </row>
    <row r="114" spans="5:5" x14ac:dyDescent="0.25">
      <c r="E114" s="22"/>
    </row>
    <row r="115" spans="5:5" x14ac:dyDescent="0.25">
      <c r="E115" s="22"/>
    </row>
    <row r="116" spans="5:5" x14ac:dyDescent="0.25">
      <c r="E116" s="22"/>
    </row>
    <row r="117" spans="5:5" x14ac:dyDescent="0.25">
      <c r="E117" s="22"/>
    </row>
    <row r="118" spans="5:5" x14ac:dyDescent="0.25">
      <c r="E118" s="22"/>
    </row>
    <row r="119" spans="5:5" x14ac:dyDescent="0.25">
      <c r="E119" s="22"/>
    </row>
    <row r="120" spans="5:5" x14ac:dyDescent="0.25">
      <c r="E120" s="22"/>
    </row>
    <row r="121" spans="5:5" x14ac:dyDescent="0.25">
      <c r="E121" s="22"/>
    </row>
    <row r="122" spans="5:5" x14ac:dyDescent="0.25">
      <c r="E122" s="22"/>
    </row>
    <row r="123" spans="5:5" x14ac:dyDescent="0.25">
      <c r="E123" s="22"/>
    </row>
    <row r="124" spans="5:5" x14ac:dyDescent="0.25">
      <c r="E124" s="22"/>
    </row>
    <row r="125" spans="5:5" x14ac:dyDescent="0.25">
      <c r="E125" s="22"/>
    </row>
    <row r="126" spans="5:5" x14ac:dyDescent="0.25">
      <c r="E126" s="22"/>
    </row>
    <row r="127" spans="5:5" x14ac:dyDescent="0.25">
      <c r="E127" s="22"/>
    </row>
    <row r="128" spans="5:5" x14ac:dyDescent="0.25">
      <c r="E128" s="22"/>
    </row>
    <row r="129" spans="5:5" x14ac:dyDescent="0.25">
      <c r="E129" s="22"/>
    </row>
    <row r="130" spans="5:5" x14ac:dyDescent="0.25">
      <c r="E130" s="22"/>
    </row>
    <row r="131" spans="5:5" x14ac:dyDescent="0.25">
      <c r="E131" s="22"/>
    </row>
    <row r="132" spans="5:5" x14ac:dyDescent="0.25">
      <c r="E132" s="22"/>
    </row>
    <row r="133" spans="5:5" x14ac:dyDescent="0.25">
      <c r="E133" s="22"/>
    </row>
    <row r="134" spans="5:5" x14ac:dyDescent="0.25">
      <c r="E134" s="22"/>
    </row>
    <row r="135" spans="5:5" x14ac:dyDescent="0.25">
      <c r="E135" s="22"/>
    </row>
    <row r="136" spans="5:5" x14ac:dyDescent="0.25">
      <c r="E136" s="22"/>
    </row>
    <row r="137" spans="5:5" x14ac:dyDescent="0.25">
      <c r="E137" s="22"/>
    </row>
    <row r="138" spans="5:5" x14ac:dyDescent="0.25">
      <c r="E138" s="22"/>
    </row>
    <row r="139" spans="5:5" x14ac:dyDescent="0.25">
      <c r="E139" s="22"/>
    </row>
    <row r="140" spans="5:5" x14ac:dyDescent="0.25">
      <c r="E140" s="22"/>
    </row>
    <row r="141" spans="5:5" x14ac:dyDescent="0.25">
      <c r="E141" s="22"/>
    </row>
    <row r="142" spans="5:5" x14ac:dyDescent="0.25">
      <c r="E142" s="22"/>
    </row>
    <row r="143" spans="5:5" x14ac:dyDescent="0.25">
      <c r="E143" s="22"/>
    </row>
    <row r="144" spans="5:5" x14ac:dyDescent="0.25">
      <c r="E144" s="22"/>
    </row>
    <row r="145" spans="5:5" x14ac:dyDescent="0.25">
      <c r="E145" s="22"/>
    </row>
    <row r="146" spans="5:5" x14ac:dyDescent="0.25">
      <c r="E146" s="22"/>
    </row>
    <row r="147" spans="5:5" x14ac:dyDescent="0.25">
      <c r="E147" s="22"/>
    </row>
    <row r="148" spans="5:5" x14ac:dyDescent="0.25">
      <c r="E148" s="22"/>
    </row>
    <row r="149" spans="5:5" x14ac:dyDescent="0.25">
      <c r="E149" s="22"/>
    </row>
    <row r="150" spans="5:5" x14ac:dyDescent="0.25">
      <c r="E150" s="22"/>
    </row>
    <row r="151" spans="5:5" x14ac:dyDescent="0.25">
      <c r="E151" s="22"/>
    </row>
    <row r="152" spans="5:5" x14ac:dyDescent="0.25">
      <c r="E152" s="22"/>
    </row>
    <row r="153" spans="5:5" x14ac:dyDescent="0.25">
      <c r="E153" s="22"/>
    </row>
    <row r="154" spans="5:5" x14ac:dyDescent="0.25">
      <c r="E154" s="22"/>
    </row>
    <row r="155" spans="5:5" x14ac:dyDescent="0.25">
      <c r="E155" s="22"/>
    </row>
    <row r="156" spans="5:5" x14ac:dyDescent="0.25">
      <c r="E156" s="22"/>
    </row>
    <row r="157" spans="5:5" x14ac:dyDescent="0.25">
      <c r="E157" s="22"/>
    </row>
    <row r="158" spans="5:5" x14ac:dyDescent="0.25">
      <c r="E158" s="22"/>
    </row>
    <row r="159" spans="5:5" x14ac:dyDescent="0.25">
      <c r="E159" s="22"/>
    </row>
    <row r="160" spans="5:5" x14ac:dyDescent="0.25">
      <c r="E160" s="22"/>
    </row>
    <row r="161" spans="5:5" x14ac:dyDescent="0.25">
      <c r="E161" s="22"/>
    </row>
    <row r="162" spans="5:5" x14ac:dyDescent="0.25">
      <c r="E162" s="22"/>
    </row>
    <row r="163" spans="5:5" x14ac:dyDescent="0.25">
      <c r="E163" s="22"/>
    </row>
    <row r="164" spans="5:5" x14ac:dyDescent="0.25">
      <c r="E164" s="22"/>
    </row>
    <row r="165" spans="5:5" x14ac:dyDescent="0.25">
      <c r="E165" s="22"/>
    </row>
    <row r="166" spans="5:5" x14ac:dyDescent="0.25">
      <c r="E166" s="22"/>
    </row>
    <row r="167" spans="5:5" x14ac:dyDescent="0.25">
      <c r="E167" s="22"/>
    </row>
    <row r="168" spans="5:5" x14ac:dyDescent="0.25">
      <c r="E168" s="22"/>
    </row>
    <row r="169" spans="5:5" x14ac:dyDescent="0.25">
      <c r="E169" s="22"/>
    </row>
    <row r="170" spans="5:5" x14ac:dyDescent="0.25">
      <c r="E170" s="22"/>
    </row>
    <row r="171" spans="5:5" x14ac:dyDescent="0.25">
      <c r="E171" s="22"/>
    </row>
    <row r="172" spans="5:5" x14ac:dyDescent="0.25">
      <c r="E172" s="22"/>
    </row>
    <row r="173" spans="5:5" x14ac:dyDescent="0.25">
      <c r="E173" s="22"/>
    </row>
    <row r="174" spans="5:5" x14ac:dyDescent="0.25">
      <c r="E174" s="22"/>
    </row>
    <row r="175" spans="5:5" x14ac:dyDescent="0.25">
      <c r="E175" s="22"/>
    </row>
    <row r="176" spans="5:5" x14ac:dyDescent="0.25">
      <c r="E176" s="22"/>
    </row>
    <row r="177" spans="5:5" x14ac:dyDescent="0.25">
      <c r="E177" s="22"/>
    </row>
    <row r="178" spans="5:5" x14ac:dyDescent="0.25">
      <c r="E178" s="22"/>
    </row>
    <row r="179" spans="5:5" x14ac:dyDescent="0.25">
      <c r="E179" s="22"/>
    </row>
    <row r="180" spans="5:5" x14ac:dyDescent="0.25">
      <c r="E180" s="22"/>
    </row>
    <row r="181" spans="5:5" x14ac:dyDescent="0.25">
      <c r="E181" s="22"/>
    </row>
    <row r="182" spans="5:5" x14ac:dyDescent="0.25">
      <c r="E182" s="22"/>
    </row>
    <row r="183" spans="5:5" x14ac:dyDescent="0.25">
      <c r="E183" s="22"/>
    </row>
    <row r="184" spans="5:5" x14ac:dyDescent="0.25">
      <c r="E184" s="22"/>
    </row>
    <row r="185" spans="5:5" x14ac:dyDescent="0.25">
      <c r="E185" s="22"/>
    </row>
    <row r="186" spans="5:5" x14ac:dyDescent="0.25">
      <c r="E186" s="22"/>
    </row>
    <row r="187" spans="5:5" x14ac:dyDescent="0.25">
      <c r="E187" s="22"/>
    </row>
    <row r="188" spans="5:5" x14ac:dyDescent="0.25">
      <c r="E188" s="22"/>
    </row>
    <row r="189" spans="5:5" x14ac:dyDescent="0.25">
      <c r="E189" s="22"/>
    </row>
    <row r="190" spans="5:5" x14ac:dyDescent="0.25">
      <c r="E190" s="22"/>
    </row>
    <row r="191" spans="5:5" x14ac:dyDescent="0.25">
      <c r="E191" s="22"/>
    </row>
    <row r="192" spans="5:5" x14ac:dyDescent="0.25">
      <c r="E192" s="22"/>
    </row>
    <row r="193" spans="5:5" x14ac:dyDescent="0.25">
      <c r="E193" s="22"/>
    </row>
    <row r="194" spans="5:5" x14ac:dyDescent="0.25">
      <c r="E194" s="22"/>
    </row>
    <row r="195" spans="5:5" x14ac:dyDescent="0.25">
      <c r="E195" s="22"/>
    </row>
    <row r="196" spans="5:5" x14ac:dyDescent="0.25">
      <c r="E196" s="16"/>
    </row>
    <row r="197" spans="5:5" x14ac:dyDescent="0.25">
      <c r="E197" s="22"/>
    </row>
    <row r="198" spans="5:5" x14ac:dyDescent="0.25">
      <c r="E198" s="22"/>
    </row>
    <row r="199" spans="5:5" x14ac:dyDescent="0.25">
      <c r="E199" s="22"/>
    </row>
    <row r="200" spans="5:5" x14ac:dyDescent="0.25">
      <c r="E200" s="22"/>
    </row>
    <row r="201" spans="5:5" x14ac:dyDescent="0.25">
      <c r="E201" s="22"/>
    </row>
    <row r="202" spans="5:5" x14ac:dyDescent="0.25">
      <c r="E202" s="22"/>
    </row>
    <row r="203" spans="5:5" x14ac:dyDescent="0.25">
      <c r="E203" s="22"/>
    </row>
    <row r="204" spans="5:5" x14ac:dyDescent="0.25">
      <c r="E204" s="22"/>
    </row>
    <row r="205" spans="5:5" x14ac:dyDescent="0.25">
      <c r="E205" s="22"/>
    </row>
    <row r="206" spans="5:5" x14ac:dyDescent="0.25">
      <c r="E206" s="22"/>
    </row>
    <row r="207" spans="5:5" x14ac:dyDescent="0.25">
      <c r="E207" s="22"/>
    </row>
    <row r="208" spans="5:5" x14ac:dyDescent="0.25">
      <c r="E208" s="22"/>
    </row>
    <row r="209" spans="5:5" x14ac:dyDescent="0.25">
      <c r="E209" s="22"/>
    </row>
    <row r="210" spans="5:5" x14ac:dyDescent="0.25">
      <c r="E210" s="22"/>
    </row>
    <row r="211" spans="5:5" x14ac:dyDescent="0.25">
      <c r="E211" s="22"/>
    </row>
    <row r="212" spans="5:5" x14ac:dyDescent="0.25">
      <c r="E212" s="22"/>
    </row>
    <row r="213" spans="5:5" x14ac:dyDescent="0.25">
      <c r="E213" s="22"/>
    </row>
    <row r="214" spans="5:5" x14ac:dyDescent="0.25">
      <c r="E214" s="16"/>
    </row>
    <row r="215" spans="5:5" x14ac:dyDescent="0.25">
      <c r="E215" s="16"/>
    </row>
    <row r="216" spans="5:5" x14ac:dyDescent="0.25">
      <c r="E216" s="16"/>
    </row>
    <row r="217" spans="5:5" x14ac:dyDescent="0.25">
      <c r="E217" s="16"/>
    </row>
    <row r="218" spans="5:5" x14ac:dyDescent="0.25">
      <c r="E218" s="16"/>
    </row>
    <row r="219" spans="5:5" x14ac:dyDescent="0.25">
      <c r="E219" s="16"/>
    </row>
    <row r="220" spans="5:5" x14ac:dyDescent="0.25">
      <c r="E220" s="16"/>
    </row>
    <row r="221" spans="5:5" x14ac:dyDescent="0.25">
      <c r="E221" s="16"/>
    </row>
    <row r="222" spans="5:5" x14ac:dyDescent="0.25">
      <c r="E222" s="16"/>
    </row>
    <row r="223" spans="5:5" x14ac:dyDescent="0.25">
      <c r="E223" s="16"/>
    </row>
    <row r="224" spans="5:5" x14ac:dyDescent="0.25">
      <c r="E224" s="16"/>
    </row>
    <row r="225" spans="5:5" x14ac:dyDescent="0.25">
      <c r="E225" s="16"/>
    </row>
    <row r="226" spans="5:5" x14ac:dyDescent="0.25">
      <c r="E226" s="16"/>
    </row>
    <row r="227" spans="5:5" x14ac:dyDescent="0.25">
      <c r="E227" s="16"/>
    </row>
    <row r="228" spans="5:5" x14ac:dyDescent="0.25">
      <c r="E228" s="16"/>
    </row>
    <row r="229" spans="5:5" x14ac:dyDescent="0.25">
      <c r="E229" s="16"/>
    </row>
    <row r="230" spans="5:5" x14ac:dyDescent="0.25">
      <c r="E230" s="16"/>
    </row>
    <row r="231" spans="5:5" x14ac:dyDescent="0.25">
      <c r="E231" s="16"/>
    </row>
    <row r="232" spans="5:5" x14ac:dyDescent="0.25">
      <c r="E232" s="16"/>
    </row>
    <row r="233" spans="5:5" x14ac:dyDescent="0.25">
      <c r="E233" s="16"/>
    </row>
    <row r="234" spans="5:5" x14ac:dyDescent="0.25">
      <c r="E234" s="16"/>
    </row>
    <row r="235" spans="5:5" x14ac:dyDescent="0.25">
      <c r="E235" s="16"/>
    </row>
    <row r="236" spans="5:5" x14ac:dyDescent="0.25">
      <c r="E236" s="16"/>
    </row>
    <row r="237" spans="5:5" x14ac:dyDescent="0.25">
      <c r="E237" s="16"/>
    </row>
    <row r="238" spans="5:5" x14ac:dyDescent="0.25">
      <c r="E238" s="16"/>
    </row>
    <row r="239" spans="5:5" x14ac:dyDescent="0.25">
      <c r="E239" s="16"/>
    </row>
    <row r="240" spans="5:5" x14ac:dyDescent="0.25">
      <c r="E240" s="16"/>
    </row>
    <row r="241" spans="5:5" x14ac:dyDescent="0.25">
      <c r="E241" s="16"/>
    </row>
    <row r="242" spans="5:5" x14ac:dyDescent="0.25">
      <c r="E242" s="16"/>
    </row>
    <row r="243" spans="5:5" x14ac:dyDescent="0.25">
      <c r="E243" s="16"/>
    </row>
    <row r="244" spans="5:5" x14ac:dyDescent="0.25">
      <c r="E244" s="16"/>
    </row>
    <row r="245" spans="5:5" x14ac:dyDescent="0.25">
      <c r="E245" s="16"/>
    </row>
    <row r="246" spans="5:5" x14ac:dyDescent="0.25">
      <c r="E246" s="16"/>
    </row>
    <row r="247" spans="5:5" x14ac:dyDescent="0.25">
      <c r="E247" s="16"/>
    </row>
    <row r="248" spans="5:5" x14ac:dyDescent="0.25">
      <c r="E248" s="16"/>
    </row>
    <row r="249" spans="5:5" x14ac:dyDescent="0.25">
      <c r="E249" s="16"/>
    </row>
    <row r="250" spans="5:5" x14ac:dyDescent="0.25">
      <c r="E250" s="16"/>
    </row>
    <row r="251" spans="5:5" x14ac:dyDescent="0.25">
      <c r="E251" s="16"/>
    </row>
    <row r="252" spans="5:5" x14ac:dyDescent="0.25">
      <c r="E252" s="16"/>
    </row>
    <row r="253" spans="5:5" x14ac:dyDescent="0.25">
      <c r="E253" s="16"/>
    </row>
    <row r="254" spans="5:5" x14ac:dyDescent="0.25">
      <c r="E254" s="16"/>
    </row>
    <row r="255" spans="5:5" x14ac:dyDescent="0.25">
      <c r="E255" s="16"/>
    </row>
    <row r="256" spans="5:5" x14ac:dyDescent="0.25">
      <c r="E256" s="16"/>
    </row>
    <row r="257" spans="5:5" x14ac:dyDescent="0.25">
      <c r="E257" s="16"/>
    </row>
    <row r="258" spans="5:5" x14ac:dyDescent="0.25">
      <c r="E258" s="16"/>
    </row>
    <row r="259" spans="5:5" x14ac:dyDescent="0.25">
      <c r="E259" s="16"/>
    </row>
    <row r="260" spans="5:5" x14ac:dyDescent="0.25">
      <c r="E260" s="16"/>
    </row>
    <row r="261" spans="5:5" x14ac:dyDescent="0.25">
      <c r="E261" s="16"/>
    </row>
    <row r="262" spans="5:5" x14ac:dyDescent="0.25">
      <c r="E262" s="16"/>
    </row>
    <row r="263" spans="5:5" x14ac:dyDescent="0.25">
      <c r="E263" s="16"/>
    </row>
    <row r="264" spans="5:5" x14ac:dyDescent="0.25">
      <c r="E264" s="16"/>
    </row>
    <row r="265" spans="5:5" x14ac:dyDescent="0.25">
      <c r="E265" s="16"/>
    </row>
    <row r="266" spans="5:5" x14ac:dyDescent="0.25">
      <c r="E266" s="16"/>
    </row>
    <row r="267" spans="5:5" x14ac:dyDescent="0.25">
      <c r="E267" s="16"/>
    </row>
    <row r="268" spans="5:5" x14ac:dyDescent="0.25">
      <c r="E268" s="16"/>
    </row>
    <row r="269" spans="5:5" x14ac:dyDescent="0.25">
      <c r="E269" s="16"/>
    </row>
    <row r="270" spans="5:5" x14ac:dyDescent="0.25">
      <c r="E270" s="16"/>
    </row>
    <row r="271" spans="5:5" x14ac:dyDescent="0.25">
      <c r="E271" s="16"/>
    </row>
    <row r="272" spans="5:5" x14ac:dyDescent="0.25">
      <c r="E272" s="16"/>
    </row>
    <row r="273" spans="5:5" x14ac:dyDescent="0.25">
      <c r="E273" s="16"/>
    </row>
    <row r="274" spans="5:5" x14ac:dyDescent="0.25">
      <c r="E274" s="16"/>
    </row>
    <row r="275" spans="5:5" x14ac:dyDescent="0.25">
      <c r="E275" s="16"/>
    </row>
    <row r="276" spans="5:5" x14ac:dyDescent="0.25">
      <c r="E276" s="16"/>
    </row>
    <row r="277" spans="5:5" x14ac:dyDescent="0.25">
      <c r="E277" s="16"/>
    </row>
    <row r="278" spans="5:5" x14ac:dyDescent="0.25">
      <c r="E278" s="16"/>
    </row>
    <row r="279" spans="5:5" x14ac:dyDescent="0.25">
      <c r="E279" s="16"/>
    </row>
    <row r="280" spans="5:5" x14ac:dyDescent="0.25">
      <c r="E280" s="16"/>
    </row>
    <row r="281" spans="5:5" x14ac:dyDescent="0.25">
      <c r="E281" s="16"/>
    </row>
    <row r="282" spans="5:5" x14ac:dyDescent="0.25">
      <c r="E282" s="16"/>
    </row>
    <row r="283" spans="5:5" x14ac:dyDescent="0.25">
      <c r="E283" s="16"/>
    </row>
    <row r="284" spans="5:5" x14ac:dyDescent="0.25">
      <c r="E284" s="16"/>
    </row>
  </sheetData>
  <sortState ref="G10:G15">
    <sortCondition ref="G10"/>
  </sortState>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tabSelected="1" workbookViewId="0">
      <selection activeCell="M7" sqref="M7"/>
    </sheetView>
  </sheetViews>
  <sheetFormatPr defaultColWidth="8.90625" defaultRowHeight="11.5" x14ac:dyDescent="0.25"/>
  <cols>
    <col min="1" max="1" width="2" style="32" customWidth="1"/>
    <col min="2" max="2" width="7.36328125" style="32" customWidth="1"/>
    <col min="3" max="3" width="14.90625" style="32" bestFit="1" customWidth="1"/>
    <col min="4" max="4" width="18.54296875" style="32" bestFit="1" customWidth="1"/>
    <col min="5" max="16384" width="8.90625" style="32"/>
  </cols>
  <sheetData>
    <row r="1" spans="2:13" ht="15.5" x14ac:dyDescent="0.25">
      <c r="B1" s="24" t="s">
        <v>527</v>
      </c>
    </row>
    <row r="2" spans="2:13" x14ac:dyDescent="0.25">
      <c r="B2" s="25" t="s">
        <v>535</v>
      </c>
    </row>
    <row r="4" spans="2:13" x14ac:dyDescent="0.25">
      <c r="B4" s="33" t="s">
        <v>541</v>
      </c>
    </row>
    <row r="5" spans="2:13" x14ac:dyDescent="0.25">
      <c r="B5" s="33"/>
      <c r="C5" s="39"/>
      <c r="D5" s="39"/>
    </row>
    <row r="6" spans="2:13" x14ac:dyDescent="0.25">
      <c r="M6" s="32" t="s">
        <v>575</v>
      </c>
    </row>
    <row r="7" spans="2:13" x14ac:dyDescent="0.25">
      <c r="M7" s="32" t="s">
        <v>576</v>
      </c>
    </row>
  </sheetData>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topLeftCell="B1" workbookViewId="0">
      <selection activeCell="G21" sqref="G21"/>
    </sheetView>
  </sheetViews>
  <sheetFormatPr defaultColWidth="8.90625" defaultRowHeight="11.5" x14ac:dyDescent="0.25"/>
  <cols>
    <col min="1" max="1" width="2" style="32" customWidth="1"/>
    <col min="2" max="2" width="7.36328125" style="32" customWidth="1"/>
    <col min="3" max="3" width="14.90625" style="32" bestFit="1" customWidth="1"/>
    <col min="4" max="4" width="15.81640625" style="32" bestFit="1" customWidth="1"/>
    <col min="5" max="5" width="18.1796875" style="32" bestFit="1" customWidth="1"/>
    <col min="6" max="16384" width="8.90625" style="32"/>
  </cols>
  <sheetData>
    <row r="1" spans="2:10" ht="15.5" x14ac:dyDescent="0.25">
      <c r="B1" s="24" t="s">
        <v>527</v>
      </c>
    </row>
    <row r="2" spans="2:10" x14ac:dyDescent="0.25">
      <c r="B2" s="25" t="s">
        <v>536</v>
      </c>
    </row>
    <row r="4" spans="2:10" x14ac:dyDescent="0.25">
      <c r="B4" s="33" t="s">
        <v>539</v>
      </c>
    </row>
    <row r="5" spans="2:10" x14ac:dyDescent="0.25">
      <c r="B5" s="33" t="s">
        <v>537</v>
      </c>
      <c r="C5" s="39"/>
      <c r="D5" s="39"/>
    </row>
    <row r="6" spans="2:10" x14ac:dyDescent="0.25">
      <c r="B6" s="33"/>
      <c r="C6" s="39"/>
      <c r="D6" s="39"/>
    </row>
    <row r="7" spans="2:10" x14ac:dyDescent="0.25">
      <c r="B7" s="33"/>
      <c r="C7" s="39"/>
      <c r="D7" s="39"/>
    </row>
    <row r="8" spans="2:10" ht="14.5" x14ac:dyDescent="0.35">
      <c r="C8" s="65" t="s">
        <v>578</v>
      </c>
      <c r="D8" s="65"/>
      <c r="J8" s="31"/>
    </row>
    <row r="9" spans="2:10" ht="14.5" x14ac:dyDescent="0.35">
      <c r="J9" s="31"/>
    </row>
    <row r="10" spans="2:10" ht="14.5" x14ac:dyDescent="0.35">
      <c r="B10" s="64"/>
      <c r="C10" s="64" t="s">
        <v>586</v>
      </c>
      <c r="D10" s="64" t="s">
        <v>565</v>
      </c>
      <c r="E10" s="64" t="s">
        <v>579</v>
      </c>
      <c r="F10" s="64" t="s">
        <v>580</v>
      </c>
      <c r="G10" s="64"/>
      <c r="J10" s="31"/>
    </row>
    <row r="11" spans="2:10" ht="14.5" x14ac:dyDescent="0.35">
      <c r="C11" s="32" t="s">
        <v>5</v>
      </c>
      <c r="D11" s="66">
        <v>177</v>
      </c>
      <c r="E11" s="67">
        <v>0.91</v>
      </c>
      <c r="F11" s="61">
        <v>0.91</v>
      </c>
      <c r="J11" s="31"/>
    </row>
    <row r="12" spans="2:10" ht="14.5" x14ac:dyDescent="0.35">
      <c r="B12" s="33"/>
      <c r="C12" s="32" t="s">
        <v>490</v>
      </c>
      <c r="D12" s="66">
        <v>7</v>
      </c>
      <c r="E12" s="67">
        <v>0.04</v>
      </c>
      <c r="F12" s="61">
        <v>0.94</v>
      </c>
      <c r="J12" s="31"/>
    </row>
    <row r="13" spans="2:10" ht="14.5" x14ac:dyDescent="0.35">
      <c r="C13" s="32" t="s">
        <v>6</v>
      </c>
      <c r="D13" s="66">
        <v>4</v>
      </c>
      <c r="E13" s="67">
        <v>0.02</v>
      </c>
      <c r="F13" s="61">
        <v>0.96</v>
      </c>
      <c r="J13" s="31"/>
    </row>
    <row r="14" spans="2:10" ht="14.5" x14ac:dyDescent="0.35">
      <c r="C14" s="32" t="s">
        <v>7</v>
      </c>
      <c r="D14" s="66">
        <v>2</v>
      </c>
      <c r="E14" s="67">
        <v>0.01</v>
      </c>
      <c r="F14" s="61">
        <v>0.97</v>
      </c>
      <c r="J14" s="31"/>
    </row>
    <row r="15" spans="2:10" ht="14.5" x14ac:dyDescent="0.35">
      <c r="C15" s="32" t="s">
        <v>9</v>
      </c>
      <c r="D15" s="66">
        <v>2</v>
      </c>
      <c r="E15" s="67">
        <v>0.01</v>
      </c>
      <c r="F15" s="61">
        <v>0.98</v>
      </c>
      <c r="J15" s="31"/>
    </row>
    <row r="16" spans="2:10" ht="14.5" x14ac:dyDescent="0.35">
      <c r="C16" s="32" t="s">
        <v>8</v>
      </c>
      <c r="D16" s="66">
        <v>1</v>
      </c>
      <c r="E16" s="67">
        <v>0.01</v>
      </c>
      <c r="F16" s="61">
        <v>0.99</v>
      </c>
      <c r="J16" s="31"/>
    </row>
    <row r="17" spans="3:10" ht="14.5" x14ac:dyDescent="0.35">
      <c r="C17" s="32" t="s">
        <v>10</v>
      </c>
      <c r="D17" s="66">
        <v>1</v>
      </c>
      <c r="E17" s="67">
        <v>0.01</v>
      </c>
      <c r="F17" s="61">
        <v>0.99</v>
      </c>
      <c r="J17" s="31"/>
    </row>
    <row r="18" spans="3:10" ht="14.5" x14ac:dyDescent="0.35">
      <c r="C18" s="32" t="s">
        <v>11</v>
      </c>
      <c r="D18" s="66">
        <v>1</v>
      </c>
      <c r="E18" s="67">
        <v>0.01</v>
      </c>
      <c r="F18" s="61">
        <v>1</v>
      </c>
      <c r="J18" s="31"/>
    </row>
    <row r="19" spans="3:10" ht="14.5" x14ac:dyDescent="0.35">
      <c r="C19" s="32" t="s">
        <v>581</v>
      </c>
      <c r="D19" s="66">
        <v>195</v>
      </c>
      <c r="E19" s="61">
        <v>1</v>
      </c>
      <c r="J19" s="31"/>
    </row>
    <row r="20" spans="3:10" ht="14.5" x14ac:dyDescent="0.35">
      <c r="J20" s="31"/>
    </row>
    <row r="21" spans="3:10" ht="14.5" x14ac:dyDescent="0.35">
      <c r="J21" s="31"/>
    </row>
    <row r="22" spans="3:10" ht="14.5" x14ac:dyDescent="0.35">
      <c r="J22" s="31"/>
    </row>
    <row r="23" spans="3:10" ht="14.5" x14ac:dyDescent="0.35">
      <c r="C23" s="32" t="s">
        <v>582</v>
      </c>
      <c r="J23" s="31"/>
    </row>
    <row r="24" spans="3:10" ht="14.5" x14ac:dyDescent="0.35">
      <c r="J24" s="31"/>
    </row>
    <row r="25" spans="3:10" ht="14.5" x14ac:dyDescent="0.35">
      <c r="J25" s="31"/>
    </row>
    <row r="26" spans="3:10" ht="14.5" x14ac:dyDescent="0.35">
      <c r="J26" s="31"/>
    </row>
    <row r="27" spans="3:10" ht="14.5" x14ac:dyDescent="0.35">
      <c r="J27" s="31"/>
    </row>
    <row r="28" spans="3:10" ht="14.5" x14ac:dyDescent="0.35">
      <c r="J28" s="31"/>
    </row>
    <row r="29" spans="3:10" ht="14.5" x14ac:dyDescent="0.35">
      <c r="J29" s="31"/>
    </row>
    <row r="30" spans="3:10" ht="14.5" x14ac:dyDescent="0.35">
      <c r="J30" s="31"/>
    </row>
    <row r="31" spans="3:10" ht="14.5" x14ac:dyDescent="0.35">
      <c r="J31" s="31"/>
    </row>
    <row r="32" spans="3:10" ht="14.5" x14ac:dyDescent="0.35">
      <c r="J32" s="31"/>
    </row>
    <row r="33" spans="10:10" ht="14.5" x14ac:dyDescent="0.35">
      <c r="J33" s="31"/>
    </row>
    <row r="34" spans="10:10" ht="14.5" x14ac:dyDescent="0.35">
      <c r="J34" s="31"/>
    </row>
    <row r="35" spans="10:10" ht="14.5" x14ac:dyDescent="0.35">
      <c r="J35" s="31"/>
    </row>
    <row r="36" spans="10:10" ht="14.5" x14ac:dyDescent="0.35">
      <c r="J36" s="31"/>
    </row>
    <row r="37" spans="10:10" ht="14.5" x14ac:dyDescent="0.35">
      <c r="J37" s="31"/>
    </row>
    <row r="38" spans="10:10" ht="14.5" x14ac:dyDescent="0.35">
      <c r="J38" s="31"/>
    </row>
    <row r="39" spans="10:10" ht="14.5" x14ac:dyDescent="0.35">
      <c r="J39" s="31"/>
    </row>
    <row r="40" spans="10:10" ht="14.5" x14ac:dyDescent="0.35">
      <c r="J40" s="31"/>
    </row>
    <row r="41" spans="10:10" ht="14.5" x14ac:dyDescent="0.35">
      <c r="J41" s="31"/>
    </row>
    <row r="42" spans="10:10" ht="14.5" x14ac:dyDescent="0.35">
      <c r="J42" s="31"/>
    </row>
    <row r="43" spans="10:10" ht="14.5" x14ac:dyDescent="0.35">
      <c r="J43" s="31"/>
    </row>
    <row r="44" spans="10:10" ht="14.5" x14ac:dyDescent="0.35">
      <c r="J44" s="31"/>
    </row>
    <row r="45" spans="10:10" ht="14.5" x14ac:dyDescent="0.35">
      <c r="J45" s="31"/>
    </row>
    <row r="46" spans="10:10" ht="14.5" x14ac:dyDescent="0.35">
      <c r="J46" s="31"/>
    </row>
    <row r="47" spans="10:10" ht="14.5" x14ac:dyDescent="0.35">
      <c r="J47" s="31"/>
    </row>
    <row r="48" spans="10:10" ht="14.5" x14ac:dyDescent="0.35">
      <c r="J48" s="31"/>
    </row>
    <row r="49" spans="10:10" ht="14.5" x14ac:dyDescent="0.35">
      <c r="J49" s="31"/>
    </row>
    <row r="50" spans="10:10" ht="14.5" x14ac:dyDescent="0.35">
      <c r="J50" s="31"/>
    </row>
    <row r="51" spans="10:10" ht="14.5" x14ac:dyDescent="0.35">
      <c r="J51" s="31"/>
    </row>
    <row r="52" spans="10:10" ht="14.5" x14ac:dyDescent="0.35">
      <c r="J52" s="31"/>
    </row>
    <row r="53" spans="10:10" ht="14.5" x14ac:dyDescent="0.35">
      <c r="J53" s="31"/>
    </row>
    <row r="54" spans="10:10" ht="14.5" x14ac:dyDescent="0.35">
      <c r="J54" s="31"/>
    </row>
    <row r="55" spans="10:10" ht="14.5" x14ac:dyDescent="0.35">
      <c r="J55" s="31"/>
    </row>
    <row r="56" spans="10:10" ht="14.5" x14ac:dyDescent="0.35">
      <c r="J56" s="31"/>
    </row>
    <row r="57" spans="10:10" ht="14.5" x14ac:dyDescent="0.35">
      <c r="J57" s="31"/>
    </row>
    <row r="58" spans="10:10" ht="14.5" x14ac:dyDescent="0.35">
      <c r="J58" s="31"/>
    </row>
    <row r="59" spans="10:10" ht="14.5" x14ac:dyDescent="0.35">
      <c r="J59" s="31"/>
    </row>
    <row r="60" spans="10:10" ht="14.5" x14ac:dyDescent="0.35">
      <c r="J60" s="31"/>
    </row>
    <row r="61" spans="10:10" ht="14.5" x14ac:dyDescent="0.35">
      <c r="J61" s="31"/>
    </row>
    <row r="62" spans="10:10" ht="14.5" x14ac:dyDescent="0.35">
      <c r="J62" s="31"/>
    </row>
    <row r="63" spans="10:10" ht="14.5" x14ac:dyDescent="0.35">
      <c r="J63" s="31"/>
    </row>
    <row r="64" spans="10:10" ht="14.5" x14ac:dyDescent="0.35">
      <c r="J64" s="31"/>
    </row>
    <row r="65" spans="10:10" ht="14.5" x14ac:dyDescent="0.35">
      <c r="J65" s="31"/>
    </row>
    <row r="66" spans="10:10" ht="14.5" x14ac:dyDescent="0.35">
      <c r="J66" s="31"/>
    </row>
    <row r="67" spans="10:10" ht="14.5" x14ac:dyDescent="0.35">
      <c r="J67" s="31"/>
    </row>
    <row r="68" spans="10:10" ht="14.5" x14ac:dyDescent="0.35">
      <c r="J68" s="31"/>
    </row>
    <row r="69" spans="10:10" ht="14.5" x14ac:dyDescent="0.35">
      <c r="J69" s="31"/>
    </row>
    <row r="70" spans="10:10" ht="14.5" x14ac:dyDescent="0.35">
      <c r="J70" s="31"/>
    </row>
    <row r="71" spans="10:10" ht="14.5" x14ac:dyDescent="0.35">
      <c r="J71" s="31"/>
    </row>
    <row r="72" spans="10:10" ht="14.5" x14ac:dyDescent="0.35">
      <c r="J72" s="31"/>
    </row>
    <row r="73" spans="10:10" ht="14.5" x14ac:dyDescent="0.35">
      <c r="J73" s="31"/>
    </row>
    <row r="74" spans="10:10" ht="14.5" x14ac:dyDescent="0.35">
      <c r="J74" s="31"/>
    </row>
    <row r="75" spans="10:10" ht="14.5" x14ac:dyDescent="0.35">
      <c r="J75" s="31"/>
    </row>
    <row r="76" spans="10:10" ht="14.5" x14ac:dyDescent="0.35">
      <c r="J76" s="31"/>
    </row>
    <row r="77" spans="10:10" ht="14.5" x14ac:dyDescent="0.35">
      <c r="J77" s="31"/>
    </row>
    <row r="78" spans="10:10" ht="14.5" x14ac:dyDescent="0.35">
      <c r="J78" s="31"/>
    </row>
    <row r="79" spans="10:10" ht="14.5" x14ac:dyDescent="0.35">
      <c r="J79" s="31"/>
    </row>
    <row r="80" spans="10:10" ht="14.5" x14ac:dyDescent="0.35">
      <c r="J80" s="31"/>
    </row>
    <row r="81" spans="10:10" ht="14.5" x14ac:dyDescent="0.35">
      <c r="J81" s="31"/>
    </row>
    <row r="82" spans="10:10" ht="14.5" x14ac:dyDescent="0.35">
      <c r="J82" s="31"/>
    </row>
    <row r="83" spans="10:10" ht="14.5" x14ac:dyDescent="0.35">
      <c r="J83" s="31"/>
    </row>
    <row r="84" spans="10:10" ht="14.5" x14ac:dyDescent="0.35">
      <c r="J84" s="31"/>
    </row>
    <row r="85" spans="10:10" ht="14.5" x14ac:dyDescent="0.35">
      <c r="J85" s="31"/>
    </row>
    <row r="86" spans="10:10" ht="14.5" x14ac:dyDescent="0.35">
      <c r="J86" s="31"/>
    </row>
    <row r="87" spans="10:10" ht="14.5" x14ac:dyDescent="0.35">
      <c r="J87" s="31"/>
    </row>
    <row r="88" spans="10:10" ht="14.5" x14ac:dyDescent="0.35">
      <c r="J88" s="31"/>
    </row>
    <row r="89" spans="10:10" ht="14.5" x14ac:dyDescent="0.35">
      <c r="J89" s="31"/>
    </row>
    <row r="90" spans="10:10" ht="14.5" x14ac:dyDescent="0.35">
      <c r="J90" s="31"/>
    </row>
    <row r="91" spans="10:10" ht="14.5" x14ac:dyDescent="0.35">
      <c r="J91" s="31"/>
    </row>
    <row r="92" spans="10:10" ht="14.5" x14ac:dyDescent="0.35">
      <c r="J92" s="31"/>
    </row>
    <row r="93" spans="10:10" ht="14.5" x14ac:dyDescent="0.35">
      <c r="J93" s="31"/>
    </row>
    <row r="94" spans="10:10" ht="14.5" x14ac:dyDescent="0.35">
      <c r="J94" s="31"/>
    </row>
    <row r="95" spans="10:10" ht="14.5" x14ac:dyDescent="0.35">
      <c r="J95" s="31"/>
    </row>
    <row r="96" spans="10:10" ht="14.5" x14ac:dyDescent="0.35">
      <c r="J96" s="31"/>
    </row>
    <row r="97" spans="10:10" ht="14.5" x14ac:dyDescent="0.35">
      <c r="J97" s="31"/>
    </row>
    <row r="98" spans="10:10" ht="14.5" x14ac:dyDescent="0.35">
      <c r="J98" s="31"/>
    </row>
    <row r="99" spans="10:10" ht="14.5" x14ac:dyDescent="0.35">
      <c r="J99" s="31"/>
    </row>
    <row r="100" spans="10:10" ht="14.5" x14ac:dyDescent="0.35">
      <c r="J100" s="31"/>
    </row>
    <row r="101" spans="10:10" ht="14.5" x14ac:dyDescent="0.35">
      <c r="J101" s="31"/>
    </row>
    <row r="102" spans="10:10" ht="14.5" x14ac:dyDescent="0.35">
      <c r="J102" s="31"/>
    </row>
    <row r="103" spans="10:10" ht="14.5" x14ac:dyDescent="0.35">
      <c r="J103" s="31"/>
    </row>
    <row r="104" spans="10:10" ht="14.5" x14ac:dyDescent="0.35">
      <c r="J104" s="31"/>
    </row>
    <row r="105" spans="10:10" ht="14.5" x14ac:dyDescent="0.35">
      <c r="J105" s="31"/>
    </row>
    <row r="106" spans="10:10" ht="14.5" x14ac:dyDescent="0.35">
      <c r="J106" s="31"/>
    </row>
    <row r="107" spans="10:10" ht="14.5" x14ac:dyDescent="0.35">
      <c r="J107" s="31"/>
    </row>
    <row r="108" spans="10:10" ht="14.5" x14ac:dyDescent="0.35">
      <c r="J108" s="31"/>
    </row>
    <row r="109" spans="10:10" ht="14.5" x14ac:dyDescent="0.35">
      <c r="J109" s="31"/>
    </row>
    <row r="110" spans="10:10" ht="14.5" x14ac:dyDescent="0.35">
      <c r="J110" s="31"/>
    </row>
    <row r="111" spans="10:10" ht="14.5" x14ac:dyDescent="0.35">
      <c r="J111" s="31"/>
    </row>
    <row r="112" spans="10:10" ht="14.5" x14ac:dyDescent="0.35">
      <c r="J112" s="31"/>
    </row>
    <row r="113" spans="10:10" ht="14.5" x14ac:dyDescent="0.35">
      <c r="J113" s="31"/>
    </row>
    <row r="114" spans="10:10" ht="14.5" x14ac:dyDescent="0.35">
      <c r="J114" s="31"/>
    </row>
    <row r="115" spans="10:10" ht="14.5" x14ac:dyDescent="0.35">
      <c r="J115" s="31"/>
    </row>
    <row r="116" spans="10:10" ht="14.5" x14ac:dyDescent="0.35">
      <c r="J116" s="31"/>
    </row>
    <row r="117" spans="10:10" ht="14.5" x14ac:dyDescent="0.35">
      <c r="J117" s="31"/>
    </row>
    <row r="118" spans="10:10" ht="14.5" x14ac:dyDescent="0.35">
      <c r="J118" s="31"/>
    </row>
    <row r="119" spans="10:10" ht="14.5" x14ac:dyDescent="0.35">
      <c r="J119" s="31"/>
    </row>
    <row r="120" spans="10:10" ht="14.5" x14ac:dyDescent="0.35">
      <c r="J120" s="31"/>
    </row>
    <row r="121" spans="10:10" ht="14.5" x14ac:dyDescent="0.35">
      <c r="J121" s="31"/>
    </row>
    <row r="122" spans="10:10" ht="14.5" x14ac:dyDescent="0.35">
      <c r="J122" s="31"/>
    </row>
    <row r="123" spans="10:10" ht="14.5" x14ac:dyDescent="0.35">
      <c r="J123" s="31"/>
    </row>
    <row r="124" spans="10:10" ht="14.5" x14ac:dyDescent="0.35">
      <c r="J124" s="31"/>
    </row>
    <row r="125" spans="10:10" ht="14.5" x14ac:dyDescent="0.35">
      <c r="J125" s="31"/>
    </row>
    <row r="126" spans="10:10" ht="14.5" x14ac:dyDescent="0.35">
      <c r="J126" s="31"/>
    </row>
    <row r="127" spans="10:10" ht="14.5" x14ac:dyDescent="0.35">
      <c r="J127" s="31"/>
    </row>
    <row r="128" spans="10:10" ht="14.5" x14ac:dyDescent="0.35">
      <c r="J128" s="31"/>
    </row>
    <row r="129" spans="10:10" ht="14.5" x14ac:dyDescent="0.35">
      <c r="J129" s="31"/>
    </row>
    <row r="130" spans="10:10" ht="14.5" x14ac:dyDescent="0.35">
      <c r="J130" s="31"/>
    </row>
    <row r="131" spans="10:10" ht="14.5" x14ac:dyDescent="0.35">
      <c r="J131" s="31"/>
    </row>
    <row r="132" spans="10:10" ht="14.5" x14ac:dyDescent="0.35">
      <c r="J132" s="31"/>
    </row>
    <row r="133" spans="10:10" ht="14.5" x14ac:dyDescent="0.35">
      <c r="J133" s="31"/>
    </row>
    <row r="134" spans="10:10" ht="14.5" x14ac:dyDescent="0.35">
      <c r="J134" s="31"/>
    </row>
    <row r="135" spans="10:10" ht="14.5" x14ac:dyDescent="0.35">
      <c r="J135" s="31"/>
    </row>
    <row r="136" spans="10:10" ht="14.5" x14ac:dyDescent="0.35">
      <c r="J136" s="31"/>
    </row>
    <row r="137" spans="10:10" ht="14.5" x14ac:dyDescent="0.35">
      <c r="J137" s="31"/>
    </row>
    <row r="138" spans="10:10" ht="14.5" x14ac:dyDescent="0.35">
      <c r="J138" s="31"/>
    </row>
    <row r="139" spans="10:10" ht="14.5" x14ac:dyDescent="0.35">
      <c r="J139" s="31"/>
    </row>
    <row r="140" spans="10:10" ht="14.5" x14ac:dyDescent="0.35">
      <c r="J140" s="31"/>
    </row>
    <row r="141" spans="10:10" ht="14.5" x14ac:dyDescent="0.35">
      <c r="J141" s="31"/>
    </row>
    <row r="142" spans="10:10" ht="14.5" x14ac:dyDescent="0.35">
      <c r="J142" s="31"/>
    </row>
    <row r="143" spans="10:10" ht="14.5" x14ac:dyDescent="0.35">
      <c r="J143" s="31"/>
    </row>
    <row r="144" spans="10:10" ht="14.5" x14ac:dyDescent="0.35">
      <c r="J144" s="31"/>
    </row>
    <row r="145" spans="10:10" ht="14.5" x14ac:dyDescent="0.35">
      <c r="J145" s="31"/>
    </row>
    <row r="146" spans="10:10" ht="14.5" x14ac:dyDescent="0.35">
      <c r="J146" s="31"/>
    </row>
    <row r="147" spans="10:10" ht="14.5" x14ac:dyDescent="0.35">
      <c r="J147" s="31"/>
    </row>
    <row r="148" spans="10:10" ht="14.5" x14ac:dyDescent="0.35">
      <c r="J148" s="31"/>
    </row>
    <row r="149" spans="10:10" ht="14.5" x14ac:dyDescent="0.35">
      <c r="J149" s="31"/>
    </row>
    <row r="150" spans="10:10" ht="14.5" x14ac:dyDescent="0.35">
      <c r="J150" s="31"/>
    </row>
    <row r="151" spans="10:10" ht="14.5" x14ac:dyDescent="0.35">
      <c r="J151" s="31"/>
    </row>
    <row r="152" spans="10:10" ht="14.5" x14ac:dyDescent="0.35">
      <c r="J152" s="31"/>
    </row>
    <row r="153" spans="10:10" ht="14.5" x14ac:dyDescent="0.35">
      <c r="J153" s="31"/>
    </row>
    <row r="154" spans="10:10" ht="14.5" x14ac:dyDescent="0.35">
      <c r="J154" s="31"/>
    </row>
    <row r="155" spans="10:10" ht="14.5" x14ac:dyDescent="0.35">
      <c r="J155" s="31"/>
    </row>
    <row r="156" spans="10:10" ht="14.5" x14ac:dyDescent="0.35">
      <c r="J156" s="31"/>
    </row>
    <row r="157" spans="10:10" ht="14.5" x14ac:dyDescent="0.35">
      <c r="J157" s="31"/>
    </row>
    <row r="158" spans="10:10" ht="14.5" x14ac:dyDescent="0.35">
      <c r="J158" s="31"/>
    </row>
    <row r="159" spans="10:10" ht="14.5" x14ac:dyDescent="0.35">
      <c r="J159" s="31"/>
    </row>
    <row r="160" spans="10:10" ht="14.5" x14ac:dyDescent="0.35">
      <c r="J160" s="31"/>
    </row>
    <row r="161" spans="10:10" ht="14.5" x14ac:dyDescent="0.35">
      <c r="J161" s="31"/>
    </row>
    <row r="162" spans="10:10" ht="14.5" x14ac:dyDescent="0.35">
      <c r="J162" s="31"/>
    </row>
    <row r="163" spans="10:10" ht="14.5" x14ac:dyDescent="0.35">
      <c r="J163" s="31"/>
    </row>
    <row r="164" spans="10:10" ht="14.5" x14ac:dyDescent="0.35">
      <c r="J164" s="31"/>
    </row>
    <row r="165" spans="10:10" ht="14.5" x14ac:dyDescent="0.35">
      <c r="J165" s="31"/>
    </row>
    <row r="166" spans="10:10" ht="14.5" x14ac:dyDescent="0.35">
      <c r="J166" s="31"/>
    </row>
    <row r="167" spans="10:10" ht="14.5" x14ac:dyDescent="0.35">
      <c r="J167" s="31"/>
    </row>
    <row r="168" spans="10:10" ht="14.5" x14ac:dyDescent="0.35">
      <c r="J168" s="31"/>
    </row>
    <row r="169" spans="10:10" ht="14.5" x14ac:dyDescent="0.35">
      <c r="J169" s="31"/>
    </row>
  </sheetData>
  <dataValidations count="1">
    <dataValidation allowBlank="1" showErrorMessage="1" sqref="B1:B2"/>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sales_data</vt:lpstr>
      <vt:lpstr>Task 1</vt:lpstr>
      <vt:lpstr>Tasks 2,3,4</vt:lpstr>
      <vt:lpstr>Task 5</vt:lpstr>
      <vt:lpstr>Tasks 6,7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Antika Das</dc:creator>
  <cp:lastModifiedBy>ASUS</cp:lastModifiedBy>
  <cp:lastPrinted>2021-08-07T17:50:56Z</cp:lastPrinted>
  <dcterms:created xsi:type="dcterms:W3CDTF">2017-06-08T15:05:34Z</dcterms:created>
  <dcterms:modified xsi:type="dcterms:W3CDTF">2021-08-11T14:11:12Z</dcterms:modified>
</cp:coreProperties>
</file>