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P21">
      <text>
        <t xml:space="preserve">This indicates that the data can be normally distributed and the hypothesis can be accepted.
	-Aida Makhmutova</t>
      </text>
    </comment>
    <comment authorId="0" ref="G25">
      <text>
        <t xml:space="preserve">In my case the data did not perfectly match these criterias. This highlights that the data is not ideally normally distributed, even though it is similar for criterias and there are slight differences. Also, it can be concluded that the data can have a potential to be normally distributed. In addition to that, these percentages show that the hypothesis about the dataset being normally distributed can be proven. Because these percentages are very close to the criterias, which indicates that even if the dataset is not ideally normally distributed, it has a potential to be normally distributed.
	-Aida Makhmutova</t>
      </text>
    </comment>
    <comment authorId="0" ref="H5">
      <text>
        <t xml:space="preserve">This histogram is slightly symmetrical and resembles a bell, even though it has a very small right tail. This can indicate that the data can be considered as normally distributed , since the histogram is mostly symmetrical.
	-Aida Makhmutova</t>
      </text>
    </comment>
    <comment authorId="0" ref="E4">
      <text>
        <t xml:space="preserve">it is positively skewed: This means that most of the weights of brain were relatively low, but there was a tail of big weighs of brain. It is also closer to the 0, which means that the data symmetrical. It means thta the data might be normally distribited since the grapic of this data is more likely to be a bell-shaped.
	-Aida Makhmutova</t>
      </text>
    </comment>
  </commentList>
</comments>
</file>

<file path=xl/sharedStrings.xml><?xml version="1.0" encoding="utf-8"?>
<sst xmlns="http://schemas.openxmlformats.org/spreadsheetml/2006/main" count="37" uniqueCount="30">
  <si>
    <t>brain weight</t>
  </si>
  <si>
    <t>mean</t>
  </si>
  <si>
    <t xml:space="preserve">min </t>
  </si>
  <si>
    <t>median</t>
  </si>
  <si>
    <t>Max</t>
  </si>
  <si>
    <t>Intervals</t>
  </si>
  <si>
    <t>Observed frequency</t>
  </si>
  <si>
    <t>standardized intervals</t>
  </si>
  <si>
    <t>P(Z&lt;lcb)</t>
  </si>
  <si>
    <t>P(Z&lt;ucb)</t>
  </si>
  <si>
    <t>Expected frequency</t>
  </si>
  <si>
    <t>st.dev</t>
  </si>
  <si>
    <t>Mode</t>
  </si>
  <si>
    <t>lcb</t>
  </si>
  <si>
    <t>ucb</t>
  </si>
  <si>
    <t>skewness</t>
  </si>
  <si>
    <t>(O-E)^2/E</t>
  </si>
  <si>
    <t>Sig level</t>
  </si>
  <si>
    <t>Critical value</t>
  </si>
  <si>
    <t>Accept the hypothesis since O21&gt;L32</t>
  </si>
  <si>
    <t>Accept the hyotheisis since O22&gt;L32</t>
  </si>
  <si>
    <t>Accept the hypothesis since O23&gt;L32</t>
  </si>
  <si>
    <t>left</t>
  </si>
  <si>
    <t>right</t>
  </si>
  <si>
    <t>frequency</t>
  </si>
  <si>
    <t>percentage</t>
  </si>
  <si>
    <t>(1*st dev)</t>
  </si>
  <si>
    <t>(2*st dev)</t>
  </si>
  <si>
    <t>(3*st dev)</t>
  </si>
  <si>
    <t xml:space="preserve">left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</si>
</sst>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6">
    <font>
      <sz val="10.0"/>
      <color rgb="FF000000"/>
      <name val="Arial"/>
      <scheme val="minor"/>
    </font>
    <font>
      <sz val="11.0"/>
      <color theme="1"/>
      <name val="Calibri"/>
    </font>
    <font>
      <color theme="1"/>
      <name val="Arial"/>
      <scheme val="minor"/>
    </font>
    <font>
      <u/>
      <color rgb="FF0000FF"/>
    </font>
    <font/>
    <font>
      <sz val="9.0"/>
      <color rgb="FF1F1F1F"/>
      <name val="&quot;Google Sans&quot;"/>
    </font>
  </fonts>
  <fills count="6">
    <fill>
      <patternFill patternType="none"/>
    </fill>
    <fill>
      <patternFill patternType="lightGray"/>
    </fill>
    <fill>
      <patternFill patternType="solid">
        <fgColor rgb="FFB6D7A8"/>
        <bgColor rgb="FFB6D7A8"/>
      </patternFill>
    </fill>
    <fill>
      <patternFill patternType="solid">
        <fgColor rgb="FF93C47D"/>
        <bgColor rgb="FF93C47D"/>
      </patternFill>
    </fill>
    <fill>
      <patternFill patternType="solid">
        <fgColor rgb="FF4A86E8"/>
        <bgColor rgb="FF4A86E8"/>
      </patternFill>
    </fill>
    <fill>
      <patternFill patternType="solid">
        <fgColor rgb="FF6D9EEB"/>
        <bgColor rgb="FF6D9EEB"/>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0" xfId="0" applyAlignment="1" applyFill="1" applyFont="1">
      <alignment horizontal="right" vertical="bottom"/>
    </xf>
    <xf borderId="0" fillId="2" fontId="2" numFmtId="0" xfId="0" applyFont="1"/>
    <xf borderId="0" fillId="0" fontId="3" numFmtId="0" xfId="0" applyAlignment="1" applyFont="1">
      <alignment readingOrder="0"/>
    </xf>
    <xf borderId="1" fillId="2" fontId="2" numFmtId="0" xfId="0" applyAlignment="1" applyBorder="1" applyFont="1">
      <alignment readingOrder="0"/>
    </xf>
    <xf borderId="1" fillId="2" fontId="2" numFmtId="164" xfId="0" applyBorder="1" applyFont="1" applyNumberFormat="1"/>
    <xf borderId="1" fillId="2" fontId="2" numFmtId="0" xfId="0" applyBorder="1" applyFont="1"/>
    <xf borderId="2" fillId="3" fontId="2" numFmtId="0" xfId="0" applyAlignment="1" applyBorder="1" applyFill="1" applyFont="1">
      <alignment readingOrder="0"/>
    </xf>
    <xf borderId="3" fillId="0" fontId="4" numFmtId="0" xfId="0" applyBorder="1" applyFont="1"/>
    <xf borderId="4" fillId="3" fontId="2" numFmtId="0" xfId="0" applyAlignment="1" applyBorder="1" applyFont="1">
      <alignment readingOrder="0" shrinkToFit="0" wrapText="1"/>
    </xf>
    <xf borderId="2" fillId="3" fontId="5" numFmtId="0" xfId="0" applyAlignment="1" applyBorder="1" applyFont="1">
      <alignment readingOrder="0"/>
    </xf>
    <xf borderId="4" fillId="3" fontId="2" numFmtId="0" xfId="0" applyAlignment="1" applyBorder="1" applyFont="1">
      <alignment readingOrder="0"/>
    </xf>
    <xf borderId="1" fillId="3" fontId="2" numFmtId="0" xfId="0" applyAlignment="1" applyBorder="1" applyFont="1">
      <alignment readingOrder="0"/>
    </xf>
    <xf borderId="5" fillId="0" fontId="4" numFmtId="0" xfId="0" applyBorder="1" applyFont="1"/>
    <xf borderId="1" fillId="3" fontId="2" numFmtId="0" xfId="0" applyBorder="1" applyFont="1"/>
    <xf borderId="1" fillId="3" fontId="2" numFmtId="164" xfId="0" applyAlignment="1" applyBorder="1" applyFont="1" applyNumberFormat="1">
      <alignment readingOrder="0"/>
    </xf>
    <xf borderId="1" fillId="3" fontId="2" numFmtId="164" xfId="0" applyBorder="1" applyFont="1" applyNumberFormat="1"/>
    <xf borderId="0" fillId="4" fontId="2" numFmtId="0" xfId="0" applyFill="1" applyFont="1"/>
    <xf borderId="0" fillId="5" fontId="2" numFmtId="164" xfId="0" applyFill="1" applyFont="1" applyNumberFormat="1"/>
    <xf borderId="2" fillId="3" fontId="2" numFmtId="0" xfId="0" applyBorder="1" applyFont="1"/>
    <xf borderId="6" fillId="0" fontId="4" numFmtId="0" xfId="0" applyBorder="1" applyFont="1"/>
    <xf borderId="1" fillId="3" fontId="2" numFmtId="9" xfId="0" applyAlignment="1" applyBorder="1" applyFont="1" applyNumberFormat="1">
      <alignment readingOrder="0"/>
    </xf>
    <xf borderId="1" fillId="3" fontId="2" numFmtId="10" xfId="0" applyAlignment="1" applyBorder="1" applyFont="1" applyNumberFormat="1">
      <alignment readingOrder="0"/>
    </xf>
    <xf borderId="0" fillId="0" fontId="2" numFmtId="0" xfId="0" applyAlignment="1" applyFont="1">
      <alignment readingOrder="0"/>
    </xf>
    <xf borderId="1" fillId="0" fontId="2" numFmtId="0" xfId="0" applyAlignment="1" applyBorder="1" applyFont="1">
      <alignment readingOrder="0"/>
    </xf>
    <xf borderId="1" fillId="0" fontId="2" numFmtId="0" xfId="0" applyBorder="1" applyFont="1"/>
    <xf borderId="1" fillId="0" fontId="2" numFmtId="164" xfId="0" applyBorder="1" applyFont="1" applyNumberFormat="1"/>
    <xf borderId="1" fillId="5" fontId="2" numFmtId="164" xfId="0" applyBorder="1" applyFont="1" applyNumberFormat="1"/>
    <xf borderId="1" fillId="5"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kaggle.com/datasets/anubhabswain/brain-weight-in-humans"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v>1022.0</v>
      </c>
      <c r="B1" s="2">
        <f t="shared" ref="B1:B189" si="1">A1^2</f>
        <v>1044484</v>
      </c>
      <c r="C1" s="3" t="s">
        <v>0</v>
      </c>
      <c r="D1" s="4" t="s">
        <v>1</v>
      </c>
      <c r="E1" s="5">
        <f>AVERAGE(A1:A190)</f>
        <v>1302.407407</v>
      </c>
      <c r="F1" s="4" t="s">
        <v>2</v>
      </c>
      <c r="G1" s="6">
        <f>Min(A1:A189)</f>
        <v>1022</v>
      </c>
    </row>
    <row r="2">
      <c r="A2" s="1">
        <v>1027.0</v>
      </c>
      <c r="B2" s="2">
        <f t="shared" si="1"/>
        <v>1054729</v>
      </c>
      <c r="D2" s="4" t="s">
        <v>3</v>
      </c>
      <c r="E2" s="5">
        <f>MEDIAN(A1:A190)</f>
        <v>1297</v>
      </c>
      <c r="F2" s="4" t="s">
        <v>4</v>
      </c>
      <c r="G2" s="6">
        <f>MAX(A1:A189)</f>
        <v>1620</v>
      </c>
      <c r="J2" s="7" t="s">
        <v>5</v>
      </c>
      <c r="K2" s="8"/>
      <c r="L2" s="9" t="s">
        <v>6</v>
      </c>
      <c r="M2" s="10" t="s">
        <v>7</v>
      </c>
      <c r="N2" s="8"/>
      <c r="O2" s="11" t="s">
        <v>8</v>
      </c>
      <c r="P2" s="11" t="s">
        <v>9</v>
      </c>
      <c r="Q2" s="9" t="s">
        <v>10</v>
      </c>
    </row>
    <row r="3">
      <c r="A3" s="1">
        <v>1075.0</v>
      </c>
      <c r="B3" s="2">
        <f t="shared" si="1"/>
        <v>1155625</v>
      </c>
      <c r="D3" s="4" t="s">
        <v>11</v>
      </c>
      <c r="E3" s="5">
        <f>STDEV(A1:A190)</f>
        <v>112.1776144</v>
      </c>
      <c r="F3" s="4" t="s">
        <v>12</v>
      </c>
      <c r="G3" s="6">
        <f>mode(A1:A189)</f>
        <v>1290</v>
      </c>
      <c r="J3" s="12" t="s">
        <v>13</v>
      </c>
      <c r="K3" s="12" t="s">
        <v>14</v>
      </c>
      <c r="L3" s="13"/>
      <c r="M3" s="12" t="s">
        <v>13</v>
      </c>
      <c r="N3" s="12" t="s">
        <v>14</v>
      </c>
      <c r="O3" s="13"/>
      <c r="P3" s="13"/>
      <c r="Q3" s="13"/>
    </row>
    <row r="4">
      <c r="A4" s="1">
        <v>1078.0</v>
      </c>
      <c r="B4" s="2">
        <f t="shared" si="1"/>
        <v>1162084</v>
      </c>
      <c r="D4" s="4" t="s">
        <v>15</v>
      </c>
      <c r="E4" s="5">
        <f>(3*(E1-E2)/E3)</f>
        <v>0.144611938</v>
      </c>
      <c r="J4" s="12">
        <v>1022.0</v>
      </c>
      <c r="K4" s="12">
        <v>1068.0</v>
      </c>
      <c r="L4" s="14">
        <f>COUNTIFS(A1:A189, "&lt;=1068")</f>
        <v>2</v>
      </c>
      <c r="M4" s="15">
        <v>0.0</v>
      </c>
      <c r="N4" s="16">
        <f>(K4-E1)/E3</f>
        <v>-2.089609488</v>
      </c>
      <c r="O4" s="15">
        <v>0.0</v>
      </c>
      <c r="P4" s="16">
        <f>NORMDIST(N4,0,1, TRUE)</f>
        <v>0.01832644679</v>
      </c>
      <c r="Q4" s="16">
        <f t="shared" ref="Q4:Q16" si="4">(P4-O4)*189</f>
        <v>3.463698443</v>
      </c>
    </row>
    <row r="5">
      <c r="A5" s="1">
        <v>1080.0</v>
      </c>
      <c r="B5" s="2">
        <f t="shared" si="1"/>
        <v>1166400</v>
      </c>
      <c r="J5" s="12">
        <v>1068.0</v>
      </c>
      <c r="K5" s="12">
        <v>1114.0</v>
      </c>
      <c r="L5" s="14">
        <f>COUNTIFS(A1:A189, "&gt;=1068",A1:A189, "&lt;=1114")</f>
        <v>4</v>
      </c>
      <c r="M5" s="16">
        <f t="shared" ref="M5:N5" si="2">(J5-$E$1)/$E$3</f>
        <v>-2.089609488</v>
      </c>
      <c r="N5" s="16">
        <f t="shared" si="2"/>
        <v>-1.679545499</v>
      </c>
      <c r="O5" s="16">
        <f t="shared" ref="O5:P5" si="3">NORMDIST(M5,0,1, TRUE)</f>
        <v>0.01832644679</v>
      </c>
      <c r="P5" s="16">
        <f t="shared" si="3"/>
        <v>0.04652288963</v>
      </c>
      <c r="Q5" s="16">
        <f t="shared" si="4"/>
        <v>5.329127698</v>
      </c>
    </row>
    <row r="6">
      <c r="A6" s="1">
        <v>1100.0</v>
      </c>
      <c r="B6" s="2">
        <f t="shared" si="1"/>
        <v>1210000</v>
      </c>
      <c r="J6" s="12">
        <v>1114.0</v>
      </c>
      <c r="K6" s="12">
        <v>1160.0</v>
      </c>
      <c r="L6" s="12">
        <f>COUNTIFS(A1:A189, "&gt;1114",A1:A189, "&lt;1160")</f>
        <v>8</v>
      </c>
      <c r="M6" s="16">
        <f t="shared" ref="M6:N6" si="5">(J6-$E$1)/$E$3</f>
        <v>-1.679545499</v>
      </c>
      <c r="N6" s="16">
        <f t="shared" si="5"/>
        <v>-1.26948151</v>
      </c>
      <c r="O6" s="16">
        <f t="shared" ref="O6:O16" si="7">NORMDIST(M6,0,1, TRUE)</f>
        <v>0.04652288963</v>
      </c>
      <c r="P6" s="16">
        <f>(NORMDIST(N6,0,1, TRUE))</f>
        <v>0.1021346905</v>
      </c>
      <c r="Q6" s="16">
        <f t="shared" si="4"/>
        <v>10.51063036</v>
      </c>
    </row>
    <row r="7">
      <c r="A7" s="1">
        <v>1120.0</v>
      </c>
      <c r="B7" s="2">
        <f t="shared" si="1"/>
        <v>1254400</v>
      </c>
      <c r="J7" s="12">
        <v>1160.0</v>
      </c>
      <c r="K7" s="12">
        <v>1206.0</v>
      </c>
      <c r="L7" s="14">
        <f>COUNTIFS(A1:A189, "&gt;=1160", A1:A189, "&lt;=1206")</f>
        <v>21</v>
      </c>
      <c r="M7" s="16">
        <f t="shared" ref="M7:N7" si="6">(J7-$E$1)/$E$3</f>
        <v>-1.26948151</v>
      </c>
      <c r="N7" s="16">
        <f t="shared" si="6"/>
        <v>-0.8594175219</v>
      </c>
      <c r="O7" s="16">
        <f t="shared" si="7"/>
        <v>0.1021346905</v>
      </c>
      <c r="P7" s="16">
        <f t="shared" ref="P7:P15" si="9">NORMDIST(N7,0,1, TRUE)</f>
        <v>0.195055103</v>
      </c>
      <c r="Q7" s="16">
        <f t="shared" si="4"/>
        <v>17.56195798</v>
      </c>
    </row>
    <row r="8">
      <c r="A8" s="1">
        <v>1125.0</v>
      </c>
      <c r="B8" s="2">
        <f t="shared" si="1"/>
        <v>1265625</v>
      </c>
      <c r="J8" s="12">
        <v>1206.0</v>
      </c>
      <c r="K8" s="12">
        <v>1252.0</v>
      </c>
      <c r="L8" s="14">
        <f>COUNTIFS(A1:A189,"&gt;1206",A1:A189,"&lt;1252")</f>
        <v>30</v>
      </c>
      <c r="M8" s="16">
        <f t="shared" ref="M8:N8" si="8">(J8-$E$1)/$E$3</f>
        <v>-0.8594175219</v>
      </c>
      <c r="N8" s="16">
        <f t="shared" si="8"/>
        <v>-0.4493535334</v>
      </c>
      <c r="O8" s="16">
        <f t="shared" si="7"/>
        <v>0.195055103</v>
      </c>
      <c r="P8" s="16">
        <f t="shared" si="9"/>
        <v>0.3265883228</v>
      </c>
      <c r="Q8" s="16">
        <f t="shared" si="4"/>
        <v>24.85977854</v>
      </c>
    </row>
    <row r="9">
      <c r="A9" s="1">
        <v>1127.0</v>
      </c>
      <c r="B9" s="2">
        <f t="shared" si="1"/>
        <v>1270129</v>
      </c>
      <c r="J9" s="12">
        <v>1252.0</v>
      </c>
      <c r="K9" s="12">
        <v>1298.0</v>
      </c>
      <c r="L9" s="14">
        <f>COUNTIFS(A1:A189, "&gt;=1252",A1:A189, "&lt;=1298")</f>
        <v>30</v>
      </c>
      <c r="M9" s="16">
        <f t="shared" ref="M9:N9" si="10">(J9-$E$1)/$E$3</f>
        <v>-0.4493535334</v>
      </c>
      <c r="N9" s="16">
        <f t="shared" si="10"/>
        <v>-0.0392895448</v>
      </c>
      <c r="O9" s="16">
        <f t="shared" si="7"/>
        <v>0.3265883228</v>
      </c>
      <c r="P9" s="16">
        <f t="shared" si="9"/>
        <v>0.4843297711</v>
      </c>
      <c r="Q9" s="16">
        <f t="shared" si="4"/>
        <v>29.81313373</v>
      </c>
    </row>
    <row r="10">
      <c r="A10" s="1">
        <v>1127.0</v>
      </c>
      <c r="B10" s="2">
        <f t="shared" si="1"/>
        <v>1270129</v>
      </c>
      <c r="J10" s="12">
        <v>1298.0</v>
      </c>
      <c r="K10" s="12">
        <v>1344.0</v>
      </c>
      <c r="L10" s="14">
        <f>COUNTIFS(A1:A189, "&gt;=1298", A1:A189, "&lt;=1344")</f>
        <v>33</v>
      </c>
      <c r="M10" s="16">
        <f t="shared" ref="M10:N10" si="11">(J10-$E$1)/$E$3</f>
        <v>-0.0392895448</v>
      </c>
      <c r="N10" s="16">
        <f t="shared" si="11"/>
        <v>0.3707744438</v>
      </c>
      <c r="O10" s="16">
        <f t="shared" si="7"/>
        <v>0.4843297711</v>
      </c>
      <c r="P10" s="16">
        <f t="shared" si="9"/>
        <v>0.6445972312</v>
      </c>
      <c r="Q10" s="16">
        <f t="shared" si="4"/>
        <v>30.29054995</v>
      </c>
    </row>
    <row r="11">
      <c r="A11" s="1">
        <v>1132.0</v>
      </c>
      <c r="B11" s="2">
        <f t="shared" si="1"/>
        <v>1281424</v>
      </c>
      <c r="J11" s="12">
        <v>1344.0</v>
      </c>
      <c r="K11" s="12">
        <v>1390.0</v>
      </c>
      <c r="L11" s="14">
        <f>COUNTIFS(A1:A189, "&gt;1344", A1:A189, "&lt;1390")</f>
        <v>22</v>
      </c>
      <c r="M11" s="16">
        <f t="shared" ref="M11:N11" si="12">(J11-$E$1)/$E$3</f>
        <v>0.3707744438</v>
      </c>
      <c r="N11" s="16">
        <f t="shared" si="12"/>
        <v>0.7808384323</v>
      </c>
      <c r="O11" s="16">
        <f t="shared" si="7"/>
        <v>0.6445972312</v>
      </c>
      <c r="P11" s="16">
        <f t="shared" si="9"/>
        <v>0.7825512366</v>
      </c>
      <c r="Q11" s="16">
        <f t="shared" si="4"/>
        <v>26.07330702</v>
      </c>
    </row>
    <row r="12">
      <c r="A12" s="1">
        <v>1135.0</v>
      </c>
      <c r="B12" s="2">
        <f t="shared" si="1"/>
        <v>1288225</v>
      </c>
      <c r="J12" s="12">
        <v>1390.0</v>
      </c>
      <c r="K12" s="12">
        <v>1436.0</v>
      </c>
      <c r="L12" s="14">
        <f>COUNTIFS(A1:A189, "&gt;=1390",A1:A189,"&lt;=1436")</f>
        <v>18</v>
      </c>
      <c r="M12" s="16">
        <f t="shared" ref="M12:N12" si="13">(J12-$E$1)/$E$3</f>
        <v>0.7808384323</v>
      </c>
      <c r="N12" s="16">
        <f t="shared" si="13"/>
        <v>1.190902421</v>
      </c>
      <c r="O12" s="16">
        <f t="shared" si="7"/>
        <v>0.7825512366</v>
      </c>
      <c r="P12" s="16">
        <f t="shared" si="9"/>
        <v>0.883154053</v>
      </c>
      <c r="Q12" s="16">
        <f t="shared" si="4"/>
        <v>19.0139323</v>
      </c>
    </row>
    <row r="13">
      <c r="A13" s="1">
        <v>1140.0</v>
      </c>
      <c r="B13" s="2">
        <f t="shared" si="1"/>
        <v>1299600</v>
      </c>
      <c r="J13" s="12">
        <v>1436.0</v>
      </c>
      <c r="K13" s="12">
        <v>1482.0</v>
      </c>
      <c r="L13" s="14">
        <f>COUNTIFS(A1:A189, "&gt;=1436", A1:A189,"&lt;=1482")</f>
        <v>6</v>
      </c>
      <c r="M13" s="16">
        <f t="shared" ref="M13:N13" si="14">(J13-$E$1)/$E$3</f>
        <v>1.190902421</v>
      </c>
      <c r="N13" s="16">
        <f t="shared" si="14"/>
        <v>1.600966409</v>
      </c>
      <c r="O13" s="16">
        <f t="shared" si="7"/>
        <v>0.883154053</v>
      </c>
      <c r="P13" s="16">
        <f t="shared" si="9"/>
        <v>0.9453078204</v>
      </c>
      <c r="Q13" s="16">
        <f t="shared" si="4"/>
        <v>11.74706204</v>
      </c>
    </row>
    <row r="14">
      <c r="A14" s="1">
        <v>1154.0</v>
      </c>
      <c r="B14" s="2">
        <f t="shared" si="1"/>
        <v>1331716</v>
      </c>
      <c r="J14" s="12">
        <v>1482.0</v>
      </c>
      <c r="K14" s="12">
        <v>1528.0</v>
      </c>
      <c r="L14" s="14">
        <f>COUNTIFS(A1:A189, "&gt;=1482", A1:A189,"&lt;=1528" )</f>
        <v>9</v>
      </c>
      <c r="M14" s="16">
        <f t="shared" ref="M14:N14" si="15">(J14-$E$1)/$E$3</f>
        <v>1.600966409</v>
      </c>
      <c r="N14" s="16">
        <f t="shared" si="15"/>
        <v>2.011030398</v>
      </c>
      <c r="O14" s="16">
        <f t="shared" si="7"/>
        <v>0.9453078204</v>
      </c>
      <c r="P14" s="16">
        <f t="shared" si="9"/>
        <v>0.977838877</v>
      </c>
      <c r="Q14" s="16">
        <f t="shared" si="4"/>
        <v>6.148369699</v>
      </c>
    </row>
    <row r="15">
      <c r="A15" s="1">
        <v>1160.0</v>
      </c>
      <c r="B15" s="2">
        <f t="shared" si="1"/>
        <v>1345600</v>
      </c>
      <c r="J15" s="12">
        <v>1528.0</v>
      </c>
      <c r="K15" s="12">
        <v>1574.0</v>
      </c>
      <c r="L15" s="14">
        <f>COUNTIFS(A1:A189, "&gt;=1528", A1:A189,"&lt;=1574")</f>
        <v>3</v>
      </c>
      <c r="M15" s="16">
        <f t="shared" ref="M15:N15" si="16">(J15-$E$1)/$E$3</f>
        <v>2.011030398</v>
      </c>
      <c r="N15" s="16">
        <f t="shared" si="16"/>
        <v>2.421094387</v>
      </c>
      <c r="O15" s="16">
        <f t="shared" si="7"/>
        <v>0.977838877</v>
      </c>
      <c r="P15" s="16">
        <f t="shared" si="9"/>
        <v>0.9922630705</v>
      </c>
      <c r="Q15" s="16">
        <f t="shared" si="4"/>
        <v>2.726172578</v>
      </c>
    </row>
    <row r="16">
      <c r="A16" s="1">
        <v>1163.0</v>
      </c>
      <c r="B16" s="2">
        <f t="shared" si="1"/>
        <v>1352569</v>
      </c>
      <c r="J16" s="12">
        <v>1574.0</v>
      </c>
      <c r="K16" s="12">
        <v>1620.0</v>
      </c>
      <c r="L16" s="14">
        <f>COUNTIFS(A1:A189, "&gt;=1574", A1:A189, "&lt;=1620")</f>
        <v>3</v>
      </c>
      <c r="M16" s="16">
        <f>(J16-$E$1)/$E$3</f>
        <v>2.421094387</v>
      </c>
      <c r="N16" s="15">
        <v>1.0</v>
      </c>
      <c r="O16" s="16">
        <f t="shared" si="7"/>
        <v>0.9922630705</v>
      </c>
      <c r="P16" s="15">
        <v>1.0</v>
      </c>
      <c r="Q16" s="16">
        <f t="shared" si="4"/>
        <v>1.462279668</v>
      </c>
    </row>
    <row r="17">
      <c r="A17" s="1">
        <v>1165.0</v>
      </c>
      <c r="B17" s="2">
        <f t="shared" si="1"/>
        <v>1357225</v>
      </c>
      <c r="L17" s="17">
        <f>SUM(L4:L16)</f>
        <v>189</v>
      </c>
      <c r="Q17" s="18">
        <f>SUM(Q4:Q16)</f>
        <v>189</v>
      </c>
    </row>
    <row r="18">
      <c r="A18" s="1">
        <v>1165.0</v>
      </c>
      <c r="B18" s="2">
        <f t="shared" si="1"/>
        <v>1357225</v>
      </c>
    </row>
    <row r="19">
      <c r="A19" s="1">
        <v>1165.0</v>
      </c>
      <c r="B19" s="2">
        <f t="shared" si="1"/>
        <v>1357225</v>
      </c>
    </row>
    <row r="20">
      <c r="A20" s="1">
        <v>1168.0</v>
      </c>
      <c r="B20" s="2">
        <f t="shared" si="1"/>
        <v>1364224</v>
      </c>
      <c r="J20" s="9" t="s">
        <v>10</v>
      </c>
      <c r="K20" s="9" t="s">
        <v>6</v>
      </c>
      <c r="L20" s="11" t="s">
        <v>16</v>
      </c>
      <c r="N20" s="12" t="s">
        <v>17</v>
      </c>
      <c r="O20" s="12" t="s">
        <v>18</v>
      </c>
      <c r="P20" s="19"/>
      <c r="Q20" s="20"/>
      <c r="R20" s="8"/>
    </row>
    <row r="21">
      <c r="A21" s="1">
        <v>1170.0</v>
      </c>
      <c r="B21" s="2">
        <f t="shared" si="1"/>
        <v>1368900</v>
      </c>
      <c r="J21" s="13"/>
      <c r="K21" s="13"/>
      <c r="L21" s="13"/>
      <c r="N21" s="21">
        <v>0.01</v>
      </c>
      <c r="O21" s="12">
        <v>18.48</v>
      </c>
      <c r="P21" s="7" t="s">
        <v>19</v>
      </c>
      <c r="Q21" s="20"/>
      <c r="R21" s="8"/>
    </row>
    <row r="22">
      <c r="A22" s="1">
        <v>1173.0</v>
      </c>
      <c r="B22" s="2">
        <f t="shared" si="1"/>
        <v>1375929</v>
      </c>
      <c r="J22" s="16">
        <f>Sum(Q4:Q5)</f>
        <v>8.79282614</v>
      </c>
      <c r="K22" s="14">
        <f>SUm(L4:L5)</f>
        <v>6</v>
      </c>
      <c r="L22" s="16">
        <f t="shared" ref="L22:L31" si="17">(K22-J22)^2/J22</f>
        <v>0.8870729075</v>
      </c>
      <c r="N22" s="22">
        <v>0.025</v>
      </c>
      <c r="O22" s="12">
        <v>16.01</v>
      </c>
      <c r="P22" s="10" t="s">
        <v>20</v>
      </c>
      <c r="Q22" s="20"/>
      <c r="R22" s="8"/>
    </row>
    <row r="23">
      <c r="A23" s="1">
        <v>1175.0</v>
      </c>
      <c r="B23" s="2">
        <f t="shared" si="1"/>
        <v>1380625</v>
      </c>
      <c r="J23" s="16">
        <f t="shared" ref="J23:J30" si="18">Q6</f>
        <v>10.51063036</v>
      </c>
      <c r="K23" s="14">
        <f t="shared" ref="K23:K30" si="19">L6</f>
        <v>8</v>
      </c>
      <c r="L23" s="16">
        <f t="shared" si="17"/>
        <v>0.5997037827</v>
      </c>
      <c r="N23" s="21">
        <v>0.05</v>
      </c>
      <c r="O23" s="12">
        <v>14.07</v>
      </c>
      <c r="P23" s="7" t="s">
        <v>21</v>
      </c>
      <c r="Q23" s="20"/>
      <c r="R23" s="8"/>
    </row>
    <row r="24">
      <c r="A24" s="1">
        <v>1175.0</v>
      </c>
      <c r="B24" s="2">
        <f t="shared" si="1"/>
        <v>1380625</v>
      </c>
      <c r="J24" s="16">
        <f t="shared" si="18"/>
        <v>17.56195798</v>
      </c>
      <c r="K24" s="14">
        <f t="shared" si="19"/>
        <v>21</v>
      </c>
      <c r="L24" s="16">
        <f t="shared" si="17"/>
        <v>0.6730532521</v>
      </c>
    </row>
    <row r="25">
      <c r="A25" s="1">
        <v>1180.0</v>
      </c>
      <c r="B25" s="2">
        <f t="shared" si="1"/>
        <v>1392400</v>
      </c>
      <c r="D25" s="12" t="s">
        <v>22</v>
      </c>
      <c r="E25" s="12" t="s">
        <v>23</v>
      </c>
      <c r="F25" s="12" t="s">
        <v>24</v>
      </c>
      <c r="G25" s="12" t="s">
        <v>25</v>
      </c>
      <c r="J25" s="16">
        <f t="shared" si="18"/>
        <v>24.85977854</v>
      </c>
      <c r="K25" s="14">
        <f t="shared" si="19"/>
        <v>30</v>
      </c>
      <c r="L25" s="16">
        <f t="shared" si="17"/>
        <v>1.062836365</v>
      </c>
    </row>
    <row r="26">
      <c r="A26" s="1">
        <v>1180.0</v>
      </c>
      <c r="B26" s="2">
        <f t="shared" si="1"/>
        <v>1392400</v>
      </c>
      <c r="D26" s="16">
        <f>E1-E3</f>
        <v>1190.229793</v>
      </c>
      <c r="E26" s="16">
        <f>E1+E3</f>
        <v>1414.585022</v>
      </c>
      <c r="F26" s="14">
        <f>COUNTIFS(A1:A189, "&gt;=1190.230", A1:A189,"&lt;=1414.585")</f>
        <v>129</v>
      </c>
      <c r="G26" s="14">
        <f t="shared" ref="G26:G28" si="20">(F26/189)*100</f>
        <v>68.25396825</v>
      </c>
      <c r="H26" s="23" t="s">
        <v>26</v>
      </c>
      <c r="J26" s="16">
        <f t="shared" si="18"/>
        <v>29.81313373</v>
      </c>
      <c r="K26" s="14">
        <f t="shared" si="19"/>
        <v>30</v>
      </c>
      <c r="L26" s="16">
        <f t="shared" si="17"/>
        <v>0.001171262469</v>
      </c>
    </row>
    <row r="27">
      <c r="A27" s="1">
        <v>1180.0</v>
      </c>
      <c r="B27" s="2">
        <f t="shared" si="1"/>
        <v>1392400</v>
      </c>
      <c r="D27" s="16">
        <f>E1-2*E3</f>
        <v>1078.052179</v>
      </c>
      <c r="E27" s="16">
        <f>E1+2*E3</f>
        <v>1526.762636</v>
      </c>
      <c r="F27" s="14">
        <f>COUNTIFS(A1:A189, "&gt;=1078.052", A2:A190,"&lt;=1526.763")</f>
        <v>178</v>
      </c>
      <c r="G27" s="14">
        <f t="shared" si="20"/>
        <v>94.17989418</v>
      </c>
      <c r="H27" s="23" t="s">
        <v>27</v>
      </c>
      <c r="J27" s="16">
        <f t="shared" si="18"/>
        <v>30.29054995</v>
      </c>
      <c r="K27" s="14">
        <f t="shared" si="19"/>
        <v>33</v>
      </c>
      <c r="L27" s="16">
        <f t="shared" si="17"/>
        <v>0.2423567611</v>
      </c>
    </row>
    <row r="28">
      <c r="A28" s="1">
        <v>1188.0</v>
      </c>
      <c r="B28" s="2">
        <f t="shared" si="1"/>
        <v>1411344</v>
      </c>
      <c r="D28" s="16">
        <f>E1-3*E3</f>
        <v>965.8745641</v>
      </c>
      <c r="E28" s="16">
        <f>E1+(3*E3)</f>
        <v>1638.940251</v>
      </c>
      <c r="F28" s="14">
        <f>COUNTIFS(A1:A189,"&gt;=965.875",A1:A189, "&lt;1638.940")</f>
        <v>189</v>
      </c>
      <c r="G28" s="14">
        <f t="shared" si="20"/>
        <v>100</v>
      </c>
      <c r="H28" s="23" t="s">
        <v>28</v>
      </c>
      <c r="J28" s="16">
        <f t="shared" si="18"/>
        <v>26.07330702</v>
      </c>
      <c r="K28" s="14">
        <f t="shared" si="19"/>
        <v>22</v>
      </c>
      <c r="L28" s="16">
        <f t="shared" si="17"/>
        <v>0.6363531131</v>
      </c>
    </row>
    <row r="29">
      <c r="A29" s="1">
        <v>1190.0</v>
      </c>
      <c r="B29" s="2">
        <f t="shared" si="1"/>
        <v>1416100</v>
      </c>
      <c r="J29" s="16">
        <f t="shared" si="18"/>
        <v>19.0139323</v>
      </c>
      <c r="K29" s="14">
        <f t="shared" si="19"/>
        <v>18</v>
      </c>
      <c r="L29" s="16">
        <f t="shared" si="17"/>
        <v>0.0540687056</v>
      </c>
    </row>
    <row r="30">
      <c r="A30" s="1">
        <v>1192.0</v>
      </c>
      <c r="B30" s="2">
        <f t="shared" si="1"/>
        <v>1420864</v>
      </c>
      <c r="D30" s="24" t="s">
        <v>29</v>
      </c>
      <c r="E30" s="24" t="s">
        <v>23</v>
      </c>
      <c r="F30" s="24" t="s">
        <v>24</v>
      </c>
      <c r="G30" s="24" t="s">
        <v>25</v>
      </c>
      <c r="J30" s="16">
        <f t="shared" si="18"/>
        <v>11.74706204</v>
      </c>
      <c r="K30" s="14">
        <f t="shared" si="19"/>
        <v>6</v>
      </c>
      <c r="L30" s="16">
        <f t="shared" si="17"/>
        <v>2.811658099</v>
      </c>
    </row>
    <row r="31">
      <c r="A31" s="1">
        <v>1192.0</v>
      </c>
      <c r="B31" s="2">
        <f t="shared" si="1"/>
        <v>1420864</v>
      </c>
      <c r="D31" s="25">
        <f t="shared" ref="D31:F31" si="21">J4</f>
        <v>1022</v>
      </c>
      <c r="E31" s="25">
        <f t="shared" si="21"/>
        <v>1068</v>
      </c>
      <c r="F31" s="25">
        <f t="shared" si="21"/>
        <v>2</v>
      </c>
      <c r="G31" s="26">
        <f t="shared" ref="G31:G43" si="23">(F31/189)*100</f>
        <v>1.058201058</v>
      </c>
      <c r="J31" s="16">
        <f>Sum(Q14:Q16)</f>
        <v>10.33682195</v>
      </c>
      <c r="K31" s="14">
        <f>SUM(L14:L16)</f>
        <v>15</v>
      </c>
      <c r="L31" s="16">
        <f t="shared" si="17"/>
        <v>2.103666841</v>
      </c>
    </row>
    <row r="32">
      <c r="A32" s="1">
        <v>1195.0</v>
      </c>
      <c r="B32" s="2">
        <f t="shared" si="1"/>
        <v>1428025</v>
      </c>
      <c r="D32" s="25">
        <f t="shared" ref="D32:F32" si="22">J5</f>
        <v>1068</v>
      </c>
      <c r="E32" s="25">
        <f t="shared" si="22"/>
        <v>1114</v>
      </c>
      <c r="F32" s="25">
        <f t="shared" si="22"/>
        <v>4</v>
      </c>
      <c r="G32" s="26">
        <f t="shared" si="23"/>
        <v>2.116402116</v>
      </c>
      <c r="J32" s="27">
        <f>Sum(J22:J31)</f>
        <v>189</v>
      </c>
      <c r="K32" s="28">
        <f t="shared" ref="K32:L32" si="24">SUM(K22:K31)</f>
        <v>189</v>
      </c>
      <c r="L32" s="27">
        <f t="shared" si="24"/>
        <v>9.07194109</v>
      </c>
    </row>
    <row r="33">
      <c r="A33" s="1">
        <v>1200.0</v>
      </c>
      <c r="B33" s="2">
        <f t="shared" si="1"/>
        <v>1440000</v>
      </c>
      <c r="D33" s="25">
        <f t="shared" ref="D33:F33" si="25">J6</f>
        <v>1114</v>
      </c>
      <c r="E33" s="25">
        <f t="shared" si="25"/>
        <v>1160</v>
      </c>
      <c r="F33" s="25">
        <f t="shared" si="25"/>
        <v>8</v>
      </c>
      <c r="G33" s="26">
        <f t="shared" si="23"/>
        <v>4.232804233</v>
      </c>
    </row>
    <row r="34">
      <c r="A34" s="1">
        <v>1202.0</v>
      </c>
      <c r="B34" s="2">
        <f t="shared" si="1"/>
        <v>1444804</v>
      </c>
      <c r="D34" s="25">
        <f t="shared" ref="D34:F34" si="26">J7</f>
        <v>1160</v>
      </c>
      <c r="E34" s="25">
        <f t="shared" si="26"/>
        <v>1206</v>
      </c>
      <c r="F34" s="25">
        <f t="shared" si="26"/>
        <v>21</v>
      </c>
      <c r="G34" s="26">
        <f t="shared" si="23"/>
        <v>11.11111111</v>
      </c>
    </row>
    <row r="35">
      <c r="A35" s="1">
        <v>1205.0</v>
      </c>
      <c r="B35" s="2">
        <f t="shared" si="1"/>
        <v>1452025</v>
      </c>
      <c r="D35" s="25">
        <f t="shared" ref="D35:F35" si="27">J8</f>
        <v>1206</v>
      </c>
      <c r="E35" s="25">
        <f t="shared" si="27"/>
        <v>1252</v>
      </c>
      <c r="F35" s="25">
        <f t="shared" si="27"/>
        <v>30</v>
      </c>
      <c r="G35" s="26">
        <f t="shared" si="23"/>
        <v>15.87301587</v>
      </c>
    </row>
    <row r="36">
      <c r="A36" s="1">
        <v>1207.0</v>
      </c>
      <c r="B36" s="2">
        <f t="shared" si="1"/>
        <v>1456849</v>
      </c>
      <c r="D36" s="25">
        <f t="shared" ref="D36:F36" si="28">J9</f>
        <v>1252</v>
      </c>
      <c r="E36" s="25">
        <f t="shared" si="28"/>
        <v>1298</v>
      </c>
      <c r="F36" s="25">
        <f t="shared" si="28"/>
        <v>30</v>
      </c>
      <c r="G36" s="26">
        <f t="shared" si="23"/>
        <v>15.87301587</v>
      </c>
    </row>
    <row r="37">
      <c r="A37" s="1">
        <v>1208.0</v>
      </c>
      <c r="B37" s="2">
        <f t="shared" si="1"/>
        <v>1459264</v>
      </c>
      <c r="D37" s="25">
        <f t="shared" ref="D37:F37" si="29">J10</f>
        <v>1298</v>
      </c>
      <c r="E37" s="25">
        <f t="shared" si="29"/>
        <v>1344</v>
      </c>
      <c r="F37" s="25">
        <f t="shared" si="29"/>
        <v>33</v>
      </c>
      <c r="G37" s="26">
        <f t="shared" si="23"/>
        <v>17.46031746</v>
      </c>
    </row>
    <row r="38">
      <c r="A38" s="1">
        <v>1210.0</v>
      </c>
      <c r="B38" s="2">
        <f t="shared" si="1"/>
        <v>1464100</v>
      </c>
      <c r="D38" s="25">
        <f t="shared" ref="D38:F38" si="30">J11</f>
        <v>1344</v>
      </c>
      <c r="E38" s="25">
        <f t="shared" si="30"/>
        <v>1390</v>
      </c>
      <c r="F38" s="25">
        <f t="shared" si="30"/>
        <v>22</v>
      </c>
      <c r="G38" s="26">
        <f t="shared" si="23"/>
        <v>11.64021164</v>
      </c>
    </row>
    <row r="39">
      <c r="A39" s="1">
        <v>1210.0</v>
      </c>
      <c r="B39" s="2">
        <f t="shared" si="1"/>
        <v>1464100</v>
      </c>
      <c r="D39" s="25">
        <f t="shared" ref="D39:F39" si="31">J12</f>
        <v>1390</v>
      </c>
      <c r="E39" s="25">
        <f t="shared" si="31"/>
        <v>1436</v>
      </c>
      <c r="F39" s="25">
        <f t="shared" si="31"/>
        <v>18</v>
      </c>
      <c r="G39" s="26">
        <f t="shared" si="23"/>
        <v>9.523809524</v>
      </c>
    </row>
    <row r="40">
      <c r="A40" s="1">
        <v>1215.0</v>
      </c>
      <c r="B40" s="2">
        <f t="shared" si="1"/>
        <v>1476225</v>
      </c>
      <c r="D40" s="25">
        <f t="shared" ref="D40:F40" si="32">J13</f>
        <v>1436</v>
      </c>
      <c r="E40" s="25">
        <f t="shared" si="32"/>
        <v>1482</v>
      </c>
      <c r="F40" s="25">
        <f t="shared" si="32"/>
        <v>6</v>
      </c>
      <c r="G40" s="26">
        <f t="shared" si="23"/>
        <v>3.174603175</v>
      </c>
    </row>
    <row r="41">
      <c r="A41" s="1">
        <v>1218.0</v>
      </c>
      <c r="B41" s="2">
        <f t="shared" si="1"/>
        <v>1483524</v>
      </c>
      <c r="D41" s="25">
        <f t="shared" ref="D41:F41" si="33">J14</f>
        <v>1482</v>
      </c>
      <c r="E41" s="25">
        <f t="shared" si="33"/>
        <v>1528</v>
      </c>
      <c r="F41" s="25">
        <f t="shared" si="33"/>
        <v>9</v>
      </c>
      <c r="G41" s="26">
        <f t="shared" si="23"/>
        <v>4.761904762</v>
      </c>
    </row>
    <row r="42">
      <c r="A42" s="1">
        <v>1220.0</v>
      </c>
      <c r="B42" s="2">
        <f t="shared" si="1"/>
        <v>1488400</v>
      </c>
      <c r="D42" s="25">
        <f t="shared" ref="D42:F42" si="34">J15</f>
        <v>1528</v>
      </c>
      <c r="E42" s="25">
        <f t="shared" si="34"/>
        <v>1574</v>
      </c>
      <c r="F42" s="25">
        <f t="shared" si="34"/>
        <v>3</v>
      </c>
      <c r="G42" s="26">
        <f t="shared" si="23"/>
        <v>1.587301587</v>
      </c>
    </row>
    <row r="43">
      <c r="A43" s="1">
        <v>1222.0</v>
      </c>
      <c r="B43" s="2">
        <f t="shared" si="1"/>
        <v>1493284</v>
      </c>
      <c r="D43" s="25">
        <f t="shared" ref="D43:F43" si="35">J16</f>
        <v>1574</v>
      </c>
      <c r="E43" s="25">
        <f t="shared" si="35"/>
        <v>1620</v>
      </c>
      <c r="F43" s="25">
        <f t="shared" si="35"/>
        <v>3</v>
      </c>
      <c r="G43" s="26">
        <f t="shared" si="23"/>
        <v>1.587301587</v>
      </c>
    </row>
    <row r="44">
      <c r="A44" s="1">
        <v>1224.0</v>
      </c>
      <c r="B44" s="2">
        <f t="shared" si="1"/>
        <v>1498176</v>
      </c>
    </row>
    <row r="45">
      <c r="A45" s="1">
        <v>1225.0</v>
      </c>
      <c r="B45" s="2">
        <f t="shared" si="1"/>
        <v>1500625</v>
      </c>
    </row>
    <row r="46">
      <c r="A46" s="1">
        <v>1225.0</v>
      </c>
      <c r="B46" s="2">
        <f t="shared" si="1"/>
        <v>1500625</v>
      </c>
    </row>
    <row r="47">
      <c r="A47" s="1">
        <v>1226.0</v>
      </c>
      <c r="B47" s="2">
        <f t="shared" si="1"/>
        <v>1503076</v>
      </c>
    </row>
    <row r="48">
      <c r="A48" s="1">
        <v>1230.0</v>
      </c>
      <c r="B48" s="2">
        <f t="shared" si="1"/>
        <v>1512900</v>
      </c>
    </row>
    <row r="49">
      <c r="A49" s="1">
        <v>1235.0</v>
      </c>
      <c r="B49" s="2">
        <f t="shared" si="1"/>
        <v>1525225</v>
      </c>
    </row>
    <row r="50">
      <c r="A50" s="1">
        <v>1235.0</v>
      </c>
      <c r="B50" s="2">
        <f t="shared" si="1"/>
        <v>1525225</v>
      </c>
    </row>
    <row r="51">
      <c r="A51" s="1">
        <v>1236.0</v>
      </c>
      <c r="B51" s="2">
        <f t="shared" si="1"/>
        <v>1527696</v>
      </c>
    </row>
    <row r="52">
      <c r="A52" s="1">
        <v>1240.0</v>
      </c>
      <c r="B52" s="2">
        <f t="shared" si="1"/>
        <v>1537600</v>
      </c>
    </row>
    <row r="53">
      <c r="A53" s="1">
        <v>1240.0</v>
      </c>
      <c r="B53" s="2">
        <f t="shared" si="1"/>
        <v>1537600</v>
      </c>
    </row>
    <row r="54">
      <c r="A54" s="1">
        <v>1240.0</v>
      </c>
      <c r="B54" s="2">
        <f t="shared" si="1"/>
        <v>1537600</v>
      </c>
    </row>
    <row r="55">
      <c r="A55" s="1">
        <v>1241.0</v>
      </c>
      <c r="B55" s="2">
        <f t="shared" si="1"/>
        <v>1540081</v>
      </c>
    </row>
    <row r="56">
      <c r="A56" s="1">
        <v>1242.0</v>
      </c>
      <c r="B56" s="2">
        <f t="shared" si="1"/>
        <v>1542564</v>
      </c>
    </row>
    <row r="57">
      <c r="A57" s="1">
        <v>1243.0</v>
      </c>
      <c r="B57" s="2">
        <f t="shared" si="1"/>
        <v>1545049</v>
      </c>
    </row>
    <row r="58">
      <c r="A58" s="1">
        <v>1243.0</v>
      </c>
      <c r="B58" s="2">
        <f t="shared" si="1"/>
        <v>1545049</v>
      </c>
    </row>
    <row r="59">
      <c r="A59" s="1">
        <v>1245.0</v>
      </c>
      <c r="B59" s="2">
        <f t="shared" si="1"/>
        <v>1550025</v>
      </c>
    </row>
    <row r="60">
      <c r="A60" s="1">
        <v>1245.0</v>
      </c>
      <c r="B60" s="2">
        <f t="shared" si="1"/>
        <v>1550025</v>
      </c>
    </row>
    <row r="61">
      <c r="A61" s="1">
        <v>1249.0</v>
      </c>
      <c r="B61" s="2">
        <f t="shared" si="1"/>
        <v>1560001</v>
      </c>
    </row>
    <row r="62">
      <c r="A62" s="1">
        <v>1250.0</v>
      </c>
      <c r="B62" s="2">
        <f t="shared" si="1"/>
        <v>1562500</v>
      </c>
    </row>
    <row r="63">
      <c r="A63" s="1">
        <v>1250.0</v>
      </c>
      <c r="B63" s="2">
        <f t="shared" si="1"/>
        <v>1562500</v>
      </c>
    </row>
    <row r="64">
      <c r="A64" s="1">
        <v>1250.0</v>
      </c>
      <c r="B64" s="2">
        <f t="shared" si="1"/>
        <v>1562500</v>
      </c>
    </row>
    <row r="65">
      <c r="A65" s="1">
        <v>1250.0</v>
      </c>
      <c r="B65" s="2">
        <f t="shared" si="1"/>
        <v>1562500</v>
      </c>
    </row>
    <row r="66">
      <c r="A66" s="1">
        <v>1252.0</v>
      </c>
      <c r="B66" s="2">
        <f t="shared" si="1"/>
        <v>1567504</v>
      </c>
    </row>
    <row r="67">
      <c r="A67" s="1">
        <v>1252.0</v>
      </c>
      <c r="B67" s="2">
        <f t="shared" si="1"/>
        <v>1567504</v>
      </c>
    </row>
    <row r="68">
      <c r="A68" s="1">
        <v>1255.0</v>
      </c>
      <c r="B68" s="2">
        <f t="shared" si="1"/>
        <v>1575025</v>
      </c>
    </row>
    <row r="69">
      <c r="A69" s="1">
        <v>1256.0</v>
      </c>
      <c r="B69" s="2">
        <f t="shared" si="1"/>
        <v>1577536</v>
      </c>
    </row>
    <row r="70">
      <c r="A70" s="1">
        <v>1260.0</v>
      </c>
      <c r="B70" s="2">
        <f t="shared" si="1"/>
        <v>1587600</v>
      </c>
    </row>
    <row r="71">
      <c r="A71" s="1">
        <v>1260.0</v>
      </c>
      <c r="B71" s="2">
        <f t="shared" si="1"/>
        <v>1587600</v>
      </c>
    </row>
    <row r="72">
      <c r="A72" s="1">
        <v>1265.0</v>
      </c>
      <c r="B72" s="2">
        <f t="shared" si="1"/>
        <v>1600225</v>
      </c>
    </row>
    <row r="73">
      <c r="A73" s="1">
        <v>1270.0</v>
      </c>
      <c r="B73" s="2">
        <f t="shared" si="1"/>
        <v>1612900</v>
      </c>
    </row>
    <row r="74">
      <c r="A74" s="1">
        <v>1270.0</v>
      </c>
      <c r="B74" s="2">
        <f t="shared" si="1"/>
        <v>1612900</v>
      </c>
    </row>
    <row r="75">
      <c r="A75" s="1">
        <v>1270.0</v>
      </c>
      <c r="B75" s="2">
        <f t="shared" si="1"/>
        <v>1612900</v>
      </c>
    </row>
    <row r="76">
      <c r="A76" s="1">
        <v>1270.0</v>
      </c>
      <c r="B76" s="2">
        <f t="shared" si="1"/>
        <v>1612900</v>
      </c>
    </row>
    <row r="77">
      <c r="A77" s="1">
        <v>1270.0</v>
      </c>
      <c r="B77" s="2">
        <f t="shared" si="1"/>
        <v>1612900</v>
      </c>
    </row>
    <row r="78">
      <c r="A78" s="1">
        <v>1275.0</v>
      </c>
      <c r="B78" s="2">
        <f t="shared" si="1"/>
        <v>1625625</v>
      </c>
    </row>
    <row r="79">
      <c r="A79" s="1">
        <v>1275.0</v>
      </c>
      <c r="B79" s="2">
        <f t="shared" si="1"/>
        <v>1625625</v>
      </c>
    </row>
    <row r="80">
      <c r="A80" s="1">
        <v>1279.0</v>
      </c>
      <c r="B80" s="2">
        <f t="shared" si="1"/>
        <v>1635841</v>
      </c>
    </row>
    <row r="81">
      <c r="A81" s="1">
        <v>1280.0</v>
      </c>
      <c r="B81" s="2">
        <f t="shared" si="1"/>
        <v>1638400</v>
      </c>
    </row>
    <row r="82">
      <c r="A82" s="1">
        <v>1280.0</v>
      </c>
      <c r="B82" s="2">
        <f t="shared" si="1"/>
        <v>1638400</v>
      </c>
    </row>
    <row r="83">
      <c r="A83" s="1">
        <v>1280.0</v>
      </c>
      <c r="B83" s="2">
        <f t="shared" si="1"/>
        <v>1638400</v>
      </c>
    </row>
    <row r="84">
      <c r="A84" s="1">
        <v>1280.0</v>
      </c>
      <c r="B84" s="2">
        <f t="shared" si="1"/>
        <v>1638400</v>
      </c>
    </row>
    <row r="85">
      <c r="A85" s="1">
        <v>1282.0</v>
      </c>
      <c r="B85" s="2">
        <f t="shared" si="1"/>
        <v>1643524</v>
      </c>
    </row>
    <row r="86">
      <c r="A86" s="1">
        <v>1287.0</v>
      </c>
      <c r="B86" s="2">
        <f t="shared" si="1"/>
        <v>1656369</v>
      </c>
    </row>
    <row r="87">
      <c r="A87" s="1">
        <v>1290.0</v>
      </c>
      <c r="B87" s="2">
        <f t="shared" si="1"/>
        <v>1664100</v>
      </c>
    </row>
    <row r="88">
      <c r="A88" s="1">
        <v>1290.0</v>
      </c>
      <c r="B88" s="2">
        <f t="shared" si="1"/>
        <v>1664100</v>
      </c>
    </row>
    <row r="89">
      <c r="A89" s="1">
        <v>1290.0</v>
      </c>
      <c r="B89" s="2">
        <f t="shared" si="1"/>
        <v>1664100</v>
      </c>
    </row>
    <row r="90">
      <c r="A90" s="1">
        <v>1290.0</v>
      </c>
      <c r="B90" s="2">
        <f t="shared" si="1"/>
        <v>1664100</v>
      </c>
    </row>
    <row r="91">
      <c r="A91" s="1">
        <v>1290.0</v>
      </c>
      <c r="B91" s="2">
        <f t="shared" si="1"/>
        <v>1664100</v>
      </c>
    </row>
    <row r="92">
      <c r="A92" s="1">
        <v>1290.0</v>
      </c>
      <c r="B92" s="2">
        <f t="shared" si="1"/>
        <v>1664100</v>
      </c>
    </row>
    <row r="93">
      <c r="A93" s="1">
        <v>1292.0</v>
      </c>
      <c r="B93" s="2">
        <f t="shared" si="1"/>
        <v>1669264</v>
      </c>
    </row>
    <row r="94">
      <c r="A94" s="1">
        <v>1295.0</v>
      </c>
      <c r="B94" s="2">
        <f t="shared" si="1"/>
        <v>1677025</v>
      </c>
    </row>
    <row r="95">
      <c r="A95" s="1">
        <v>1297.0</v>
      </c>
      <c r="B95" s="2">
        <f t="shared" si="1"/>
        <v>1682209</v>
      </c>
    </row>
    <row r="96">
      <c r="A96" s="1">
        <v>1300.0</v>
      </c>
      <c r="B96" s="2">
        <f t="shared" si="1"/>
        <v>1690000</v>
      </c>
    </row>
    <row r="97">
      <c r="A97" s="1">
        <v>1300.0</v>
      </c>
      <c r="B97" s="2">
        <f t="shared" si="1"/>
        <v>1690000</v>
      </c>
    </row>
    <row r="98">
      <c r="A98" s="1">
        <v>1300.0</v>
      </c>
      <c r="B98" s="2">
        <f t="shared" si="1"/>
        <v>1690000</v>
      </c>
    </row>
    <row r="99">
      <c r="A99" s="1">
        <v>1300.0</v>
      </c>
      <c r="B99" s="2">
        <f t="shared" si="1"/>
        <v>1690000</v>
      </c>
    </row>
    <row r="100">
      <c r="A100" s="1">
        <v>1302.0</v>
      </c>
      <c r="B100" s="2">
        <f t="shared" si="1"/>
        <v>1695204</v>
      </c>
    </row>
    <row r="101">
      <c r="A101" s="1">
        <v>1306.0</v>
      </c>
      <c r="B101" s="2">
        <f t="shared" si="1"/>
        <v>1705636</v>
      </c>
    </row>
    <row r="102">
      <c r="A102" s="1">
        <v>1306.0</v>
      </c>
      <c r="B102" s="2">
        <f t="shared" si="1"/>
        <v>1705636</v>
      </c>
    </row>
    <row r="103">
      <c r="A103" s="1">
        <v>1309.0</v>
      </c>
      <c r="B103" s="2">
        <f t="shared" si="1"/>
        <v>1713481</v>
      </c>
    </row>
    <row r="104">
      <c r="A104" s="1">
        <v>1310.0</v>
      </c>
      <c r="B104" s="2">
        <f t="shared" si="1"/>
        <v>1716100</v>
      </c>
    </row>
    <row r="105">
      <c r="A105" s="1">
        <v>1310.0</v>
      </c>
      <c r="B105" s="2">
        <f t="shared" si="1"/>
        <v>1716100</v>
      </c>
    </row>
    <row r="106">
      <c r="A106" s="1">
        <v>1310.0</v>
      </c>
      <c r="B106" s="2">
        <f t="shared" si="1"/>
        <v>1716100</v>
      </c>
    </row>
    <row r="107">
      <c r="A107" s="1">
        <v>1310.0</v>
      </c>
      <c r="B107" s="2">
        <f t="shared" si="1"/>
        <v>1716100</v>
      </c>
    </row>
    <row r="108">
      <c r="A108" s="1">
        <v>1310.0</v>
      </c>
      <c r="B108" s="2">
        <f t="shared" si="1"/>
        <v>1716100</v>
      </c>
    </row>
    <row r="109">
      <c r="A109" s="1">
        <v>1311.0</v>
      </c>
      <c r="B109" s="2">
        <f t="shared" si="1"/>
        <v>1718721</v>
      </c>
    </row>
    <row r="110">
      <c r="A110" s="1">
        <v>1312.0</v>
      </c>
      <c r="B110" s="2">
        <f t="shared" si="1"/>
        <v>1721344</v>
      </c>
    </row>
    <row r="111">
      <c r="A111" s="1">
        <v>1315.0</v>
      </c>
      <c r="B111" s="2">
        <f t="shared" si="1"/>
        <v>1729225</v>
      </c>
    </row>
    <row r="112">
      <c r="A112" s="1">
        <v>1316.0</v>
      </c>
      <c r="B112" s="2">
        <f t="shared" si="1"/>
        <v>1731856</v>
      </c>
    </row>
    <row r="113">
      <c r="A113" s="1">
        <v>1318.0</v>
      </c>
      <c r="B113" s="2">
        <f t="shared" si="1"/>
        <v>1737124</v>
      </c>
    </row>
    <row r="114">
      <c r="A114" s="1">
        <v>1320.0</v>
      </c>
      <c r="B114" s="2">
        <f t="shared" si="1"/>
        <v>1742400</v>
      </c>
    </row>
    <row r="115">
      <c r="A115" s="1">
        <v>1320.0</v>
      </c>
      <c r="B115" s="2">
        <f t="shared" si="1"/>
        <v>1742400</v>
      </c>
    </row>
    <row r="116">
      <c r="A116" s="1">
        <v>1321.0</v>
      </c>
      <c r="B116" s="2">
        <f t="shared" si="1"/>
        <v>1745041</v>
      </c>
    </row>
    <row r="117">
      <c r="A117" s="1">
        <v>1322.0</v>
      </c>
      <c r="B117" s="2">
        <f t="shared" si="1"/>
        <v>1747684</v>
      </c>
    </row>
    <row r="118">
      <c r="A118" s="1">
        <v>1324.0</v>
      </c>
      <c r="B118" s="2">
        <f t="shared" si="1"/>
        <v>1752976</v>
      </c>
    </row>
    <row r="119">
      <c r="A119" s="1">
        <v>1330.0</v>
      </c>
      <c r="B119" s="2">
        <f t="shared" si="1"/>
        <v>1768900</v>
      </c>
    </row>
    <row r="120">
      <c r="A120" s="1">
        <v>1330.0</v>
      </c>
      <c r="B120" s="2">
        <f t="shared" si="1"/>
        <v>1768900</v>
      </c>
    </row>
    <row r="121">
      <c r="A121" s="1">
        <v>1334.0</v>
      </c>
      <c r="B121" s="2">
        <f t="shared" si="1"/>
        <v>1779556</v>
      </c>
    </row>
    <row r="122">
      <c r="A122" s="1">
        <v>1335.0</v>
      </c>
      <c r="B122" s="2">
        <f t="shared" si="1"/>
        <v>1782225</v>
      </c>
    </row>
    <row r="123">
      <c r="A123" s="1">
        <v>1335.0</v>
      </c>
      <c r="B123" s="2">
        <f t="shared" si="1"/>
        <v>1782225</v>
      </c>
    </row>
    <row r="124">
      <c r="A124" s="1">
        <v>1335.0</v>
      </c>
      <c r="B124" s="2">
        <f t="shared" si="1"/>
        <v>1782225</v>
      </c>
    </row>
    <row r="125">
      <c r="A125" s="1">
        <v>1340.0</v>
      </c>
      <c r="B125" s="2">
        <f t="shared" si="1"/>
        <v>1795600</v>
      </c>
    </row>
    <row r="126">
      <c r="A126" s="1">
        <v>1340.0</v>
      </c>
      <c r="B126" s="2">
        <f t="shared" si="1"/>
        <v>1795600</v>
      </c>
    </row>
    <row r="127">
      <c r="A127" s="1">
        <v>1340.0</v>
      </c>
      <c r="B127" s="2">
        <f t="shared" si="1"/>
        <v>1795600</v>
      </c>
    </row>
    <row r="128">
      <c r="A128" s="1">
        <v>1340.0</v>
      </c>
      <c r="B128" s="2">
        <f t="shared" si="1"/>
        <v>1795600</v>
      </c>
    </row>
    <row r="129">
      <c r="A129" s="1">
        <v>1346.0</v>
      </c>
      <c r="B129" s="2">
        <f t="shared" si="1"/>
        <v>1811716</v>
      </c>
    </row>
    <row r="130">
      <c r="A130" s="1">
        <v>1350.0</v>
      </c>
      <c r="B130" s="2">
        <f t="shared" si="1"/>
        <v>1822500</v>
      </c>
    </row>
    <row r="131">
      <c r="A131" s="1">
        <v>1350.0</v>
      </c>
      <c r="B131" s="2">
        <f t="shared" si="1"/>
        <v>1822500</v>
      </c>
    </row>
    <row r="132">
      <c r="A132" s="1">
        <v>1350.0</v>
      </c>
      <c r="B132" s="2">
        <f t="shared" si="1"/>
        <v>1822500</v>
      </c>
    </row>
    <row r="133">
      <c r="A133" s="1">
        <v>1350.0</v>
      </c>
      <c r="B133" s="2">
        <f t="shared" si="1"/>
        <v>1822500</v>
      </c>
    </row>
    <row r="134">
      <c r="A134" s="1">
        <v>1350.0</v>
      </c>
      <c r="B134" s="2">
        <f t="shared" si="1"/>
        <v>1822500</v>
      </c>
    </row>
    <row r="135">
      <c r="A135" s="1">
        <v>1350.0</v>
      </c>
      <c r="B135" s="2">
        <f t="shared" si="1"/>
        <v>1822500</v>
      </c>
    </row>
    <row r="136">
      <c r="A136" s="1">
        <v>1355.0</v>
      </c>
      <c r="B136" s="2">
        <f t="shared" si="1"/>
        <v>1836025</v>
      </c>
    </row>
    <row r="137">
      <c r="A137" s="1">
        <v>1355.0</v>
      </c>
      <c r="B137" s="2">
        <f t="shared" si="1"/>
        <v>1836025</v>
      </c>
    </row>
    <row r="138">
      <c r="A138" s="1">
        <v>1357.0</v>
      </c>
      <c r="B138" s="2">
        <f t="shared" si="1"/>
        <v>1841449</v>
      </c>
    </row>
    <row r="139">
      <c r="A139" s="1">
        <v>1358.0</v>
      </c>
      <c r="B139" s="2">
        <f t="shared" si="1"/>
        <v>1844164</v>
      </c>
    </row>
    <row r="140">
      <c r="A140" s="1">
        <v>1360.0</v>
      </c>
      <c r="B140" s="2">
        <f t="shared" si="1"/>
        <v>1849600</v>
      </c>
    </row>
    <row r="141">
      <c r="A141" s="1">
        <v>1362.0</v>
      </c>
      <c r="B141" s="2">
        <f t="shared" si="1"/>
        <v>1855044</v>
      </c>
    </row>
    <row r="142">
      <c r="A142" s="1">
        <v>1364.0</v>
      </c>
      <c r="B142" s="2">
        <f t="shared" si="1"/>
        <v>1860496</v>
      </c>
    </row>
    <row r="143">
      <c r="A143" s="1">
        <v>1370.0</v>
      </c>
      <c r="B143" s="2">
        <f t="shared" si="1"/>
        <v>1876900</v>
      </c>
    </row>
    <row r="144">
      <c r="A144" s="1">
        <v>1373.0</v>
      </c>
      <c r="B144" s="2">
        <f t="shared" si="1"/>
        <v>1885129</v>
      </c>
    </row>
    <row r="145">
      <c r="A145" s="1">
        <v>1374.0</v>
      </c>
      <c r="B145" s="2">
        <f t="shared" si="1"/>
        <v>1887876</v>
      </c>
    </row>
    <row r="146">
      <c r="A146" s="1">
        <v>1375.0</v>
      </c>
      <c r="B146" s="2">
        <f t="shared" si="1"/>
        <v>1890625</v>
      </c>
    </row>
    <row r="147">
      <c r="A147" s="1">
        <v>1375.0</v>
      </c>
      <c r="B147" s="2">
        <f t="shared" si="1"/>
        <v>1890625</v>
      </c>
    </row>
    <row r="148">
      <c r="A148" s="1">
        <v>1380.0</v>
      </c>
      <c r="B148" s="2">
        <f t="shared" si="1"/>
        <v>1904400</v>
      </c>
    </row>
    <row r="149">
      <c r="A149" s="1">
        <v>1380.0</v>
      </c>
      <c r="B149" s="2">
        <f t="shared" si="1"/>
        <v>1904400</v>
      </c>
    </row>
    <row r="150">
      <c r="A150" s="1">
        <v>1380.0</v>
      </c>
      <c r="B150" s="2">
        <f t="shared" si="1"/>
        <v>1904400</v>
      </c>
    </row>
    <row r="151">
      <c r="A151" s="1">
        <v>1390.0</v>
      </c>
      <c r="B151" s="2">
        <f t="shared" si="1"/>
        <v>1932100</v>
      </c>
    </row>
    <row r="152">
      <c r="A152" s="1">
        <v>1390.0</v>
      </c>
      <c r="B152" s="2">
        <f t="shared" si="1"/>
        <v>1932100</v>
      </c>
    </row>
    <row r="153">
      <c r="A153" s="1">
        <v>1400.0</v>
      </c>
      <c r="B153" s="2">
        <f t="shared" si="1"/>
        <v>1960000</v>
      </c>
    </row>
    <row r="154">
      <c r="A154" s="1">
        <v>1400.0</v>
      </c>
      <c r="B154" s="2">
        <f t="shared" si="1"/>
        <v>1960000</v>
      </c>
    </row>
    <row r="155">
      <c r="A155" s="1">
        <v>1400.0</v>
      </c>
      <c r="B155" s="2">
        <f t="shared" si="1"/>
        <v>1960000</v>
      </c>
    </row>
    <row r="156">
      <c r="A156" s="1">
        <v>1405.0</v>
      </c>
      <c r="B156" s="2">
        <f t="shared" si="1"/>
        <v>1974025</v>
      </c>
    </row>
    <row r="157">
      <c r="A157" s="1">
        <v>1405.0</v>
      </c>
      <c r="B157" s="2">
        <f t="shared" si="1"/>
        <v>1974025</v>
      </c>
    </row>
    <row r="158">
      <c r="A158" s="1">
        <v>1412.0</v>
      </c>
      <c r="B158" s="2">
        <f t="shared" si="1"/>
        <v>1993744</v>
      </c>
    </row>
    <row r="159">
      <c r="A159" s="1">
        <v>1415.0</v>
      </c>
      <c r="B159" s="2">
        <f t="shared" si="1"/>
        <v>2002225</v>
      </c>
    </row>
    <row r="160">
      <c r="A160" s="1">
        <v>1415.0</v>
      </c>
      <c r="B160" s="2">
        <f t="shared" si="1"/>
        <v>2002225</v>
      </c>
    </row>
    <row r="161">
      <c r="A161" s="1">
        <v>1420.0</v>
      </c>
      <c r="B161" s="2">
        <f t="shared" si="1"/>
        <v>2016400</v>
      </c>
    </row>
    <row r="162">
      <c r="A162" s="1">
        <v>1422.0</v>
      </c>
      <c r="B162" s="2">
        <f t="shared" si="1"/>
        <v>2022084</v>
      </c>
    </row>
    <row r="163">
      <c r="A163" s="1">
        <v>1425.0</v>
      </c>
      <c r="B163" s="2">
        <f t="shared" si="1"/>
        <v>2030625</v>
      </c>
    </row>
    <row r="164">
      <c r="A164" s="1">
        <v>1430.0</v>
      </c>
      <c r="B164" s="2">
        <f t="shared" si="1"/>
        <v>2044900</v>
      </c>
    </row>
    <row r="165">
      <c r="A165" s="1">
        <v>1430.0</v>
      </c>
      <c r="B165" s="2">
        <f t="shared" si="1"/>
        <v>2044900</v>
      </c>
    </row>
    <row r="166">
      <c r="A166" s="1">
        <v>1432.0</v>
      </c>
      <c r="B166" s="2">
        <f t="shared" si="1"/>
        <v>2050624</v>
      </c>
    </row>
    <row r="167">
      <c r="A167" s="1">
        <v>1432.0</v>
      </c>
      <c r="B167" s="2">
        <f t="shared" si="1"/>
        <v>2050624</v>
      </c>
    </row>
    <row r="168">
      <c r="A168" s="1">
        <v>1432.0</v>
      </c>
      <c r="B168" s="2">
        <f t="shared" si="1"/>
        <v>2050624</v>
      </c>
    </row>
    <row r="169">
      <c r="A169" s="1">
        <v>1440.0</v>
      </c>
      <c r="B169" s="2">
        <f t="shared" si="1"/>
        <v>2073600</v>
      </c>
    </row>
    <row r="170">
      <c r="A170" s="1">
        <v>1440.0</v>
      </c>
      <c r="B170" s="2">
        <f t="shared" si="1"/>
        <v>2073600</v>
      </c>
    </row>
    <row r="171">
      <c r="A171" s="1">
        <v>1450.0</v>
      </c>
      <c r="B171" s="2">
        <f t="shared" si="1"/>
        <v>2102500</v>
      </c>
    </row>
    <row r="172">
      <c r="A172" s="1">
        <v>1460.0</v>
      </c>
      <c r="B172" s="2">
        <f t="shared" si="1"/>
        <v>2131600</v>
      </c>
    </row>
    <row r="173">
      <c r="A173" s="1">
        <v>1468.0</v>
      </c>
      <c r="B173" s="2">
        <f t="shared" si="1"/>
        <v>2155024</v>
      </c>
    </row>
    <row r="174">
      <c r="A174" s="1">
        <v>1470.0</v>
      </c>
      <c r="B174" s="2">
        <f t="shared" si="1"/>
        <v>2160900</v>
      </c>
    </row>
    <row r="175">
      <c r="A175" s="1">
        <v>1485.0</v>
      </c>
      <c r="B175" s="2">
        <f t="shared" si="1"/>
        <v>2205225</v>
      </c>
    </row>
    <row r="176">
      <c r="A176" s="1">
        <v>1485.0</v>
      </c>
      <c r="B176" s="2">
        <f t="shared" si="1"/>
        <v>2205225</v>
      </c>
    </row>
    <row r="177">
      <c r="A177" s="1">
        <v>1490.0</v>
      </c>
      <c r="B177" s="2">
        <f t="shared" si="1"/>
        <v>2220100</v>
      </c>
    </row>
    <row r="178">
      <c r="A178" s="1">
        <v>1505.0</v>
      </c>
      <c r="B178" s="2">
        <f t="shared" si="1"/>
        <v>2265025</v>
      </c>
    </row>
    <row r="179">
      <c r="A179" s="1">
        <v>1506.0</v>
      </c>
      <c r="B179" s="2">
        <f t="shared" si="1"/>
        <v>2268036</v>
      </c>
    </row>
    <row r="180">
      <c r="A180" s="1">
        <v>1510.0</v>
      </c>
      <c r="B180" s="2">
        <f t="shared" si="1"/>
        <v>2280100</v>
      </c>
    </row>
    <row r="181">
      <c r="A181" s="1">
        <v>1520.0</v>
      </c>
      <c r="B181" s="2">
        <f t="shared" si="1"/>
        <v>2310400</v>
      </c>
    </row>
    <row r="182">
      <c r="A182" s="1">
        <v>1522.0</v>
      </c>
      <c r="B182" s="2">
        <f t="shared" si="1"/>
        <v>2316484</v>
      </c>
    </row>
    <row r="183">
      <c r="A183" s="1">
        <v>1525.0</v>
      </c>
      <c r="B183" s="2">
        <f t="shared" si="1"/>
        <v>2325625</v>
      </c>
    </row>
    <row r="184">
      <c r="A184" s="1">
        <v>1530.0</v>
      </c>
      <c r="B184" s="2">
        <f t="shared" si="1"/>
        <v>2340900</v>
      </c>
    </row>
    <row r="185">
      <c r="A185" s="1">
        <v>1560.0</v>
      </c>
      <c r="B185" s="2">
        <f t="shared" si="1"/>
        <v>2433600</v>
      </c>
    </row>
    <row r="186">
      <c r="A186" s="1">
        <v>1570.0</v>
      </c>
      <c r="B186" s="2">
        <f t="shared" si="1"/>
        <v>2464900</v>
      </c>
    </row>
    <row r="187">
      <c r="A187" s="1">
        <v>1588.0</v>
      </c>
      <c r="B187" s="2">
        <f t="shared" si="1"/>
        <v>2521744</v>
      </c>
    </row>
    <row r="188">
      <c r="A188" s="1">
        <v>1590.0</v>
      </c>
      <c r="B188" s="2">
        <f t="shared" si="1"/>
        <v>2528100</v>
      </c>
    </row>
    <row r="189">
      <c r="A189" s="1">
        <v>1620.0</v>
      </c>
      <c r="B189" s="2">
        <f t="shared" si="1"/>
        <v>2624400</v>
      </c>
    </row>
    <row r="190">
      <c r="A190" s="1"/>
      <c r="B190" s="2"/>
    </row>
  </sheetData>
  <mergeCells count="13">
    <mergeCell ref="K20:K21"/>
    <mergeCell ref="L20:L21"/>
    <mergeCell ref="P20:R20"/>
    <mergeCell ref="P21:R21"/>
    <mergeCell ref="P22:R22"/>
    <mergeCell ref="P23:R23"/>
    <mergeCell ref="J2:K2"/>
    <mergeCell ref="L2:L3"/>
    <mergeCell ref="M2:N2"/>
    <mergeCell ref="O2:O3"/>
    <mergeCell ref="P2:P3"/>
    <mergeCell ref="Q2:Q3"/>
    <mergeCell ref="J20:J21"/>
  </mergeCells>
  <hyperlinks>
    <hyperlink r:id="rId2" ref="C1"/>
  </hyperlinks>
  <drawing r:id="rId3"/>
  <legacyDrawing r:id="rId4"/>
</worksheet>
</file>