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idacamacho/Desktop/github/BC_Modeling-Sensitivity/DHPP_Caculation/Data/"/>
    </mc:Choice>
  </mc:AlternateContent>
  <xr:revisionPtr revIDLastSave="0" documentId="13_ncr:1_{08049AFA-29A8-0E41-997D-2AAAF6A9D947}" xr6:coauthVersionLast="47" xr6:coauthVersionMax="47" xr10:uidLastSave="{00000000-0000-0000-0000-000000000000}"/>
  <bookViews>
    <workbookView xWindow="12780" yWindow="760" windowWidth="17460" windowHeight="17420" xr2:uid="{9B553BA2-E2CB-1F4E-A95B-80404C5877B6}"/>
  </bookViews>
  <sheets>
    <sheet name="Sheet1" sheetId="1" r:id="rId1"/>
  </sheets>
  <definedNames>
    <definedName name="_xlnm._FilterDatabase" localSheetId="0" hidden="1">Sheet1!$A$1:$CQ$160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12" i="1"/>
  <c r="M20" i="1"/>
  <c r="M22" i="1"/>
  <c r="M37" i="1"/>
  <c r="M5" i="1"/>
  <c r="M6" i="1"/>
  <c r="M7" i="1"/>
  <c r="M8" i="1"/>
  <c r="M9" i="1"/>
  <c r="M10" i="1"/>
  <c r="M11" i="1"/>
  <c r="M23" i="1"/>
  <c r="M24" i="1"/>
  <c r="M14" i="1"/>
  <c r="M15" i="1"/>
  <c r="M16" i="1"/>
  <c r="M17" i="1"/>
  <c r="M18" i="1"/>
  <c r="M19" i="1"/>
  <c r="M25" i="1"/>
  <c r="M26" i="1"/>
  <c r="M27" i="1"/>
  <c r="M28" i="1"/>
  <c r="M35" i="1"/>
  <c r="M36" i="1"/>
  <c r="M29" i="1"/>
  <c r="M30" i="1"/>
  <c r="M31" i="1"/>
  <c r="M32" i="1"/>
  <c r="M33" i="1"/>
  <c r="M38" i="1"/>
  <c r="M39" i="1"/>
  <c r="M34" i="1"/>
  <c r="M40" i="1"/>
  <c r="M41" i="1"/>
  <c r="M42" i="1"/>
  <c r="M43" i="1"/>
  <c r="M44" i="1"/>
  <c r="M45" i="1"/>
  <c r="M46" i="1"/>
  <c r="M59" i="1"/>
  <c r="M60" i="1"/>
  <c r="M55" i="1"/>
  <c r="M56" i="1"/>
  <c r="M57" i="1"/>
  <c r="M58" i="1"/>
  <c r="M61" i="1"/>
  <c r="M62" i="1"/>
  <c r="M63" i="1"/>
  <c r="M64" i="1"/>
  <c r="M65" i="1"/>
  <c r="M49" i="1"/>
  <c r="M50" i="1"/>
  <c r="M51" i="1"/>
  <c r="M52" i="1"/>
  <c r="M53" i="1"/>
  <c r="M54" i="1"/>
  <c r="M47" i="1"/>
  <c r="M48" i="1"/>
  <c r="M72" i="1"/>
  <c r="M73" i="1"/>
  <c r="M74" i="1"/>
  <c r="M75" i="1"/>
  <c r="M76" i="1"/>
  <c r="M77" i="1"/>
  <c r="M70" i="1"/>
  <c r="M71" i="1"/>
  <c r="M66" i="1"/>
  <c r="M67" i="1"/>
  <c r="M68" i="1"/>
  <c r="M69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13" i="1"/>
  <c r="M114" i="1"/>
  <c r="M115" i="1"/>
  <c r="M103" i="1"/>
  <c r="M104" i="1"/>
  <c r="M105" i="1"/>
  <c r="M106" i="1"/>
  <c r="M107" i="1"/>
  <c r="M108" i="1"/>
  <c r="M109" i="1"/>
  <c r="M110" i="1"/>
  <c r="M111" i="1"/>
  <c r="M112" i="1"/>
  <c r="M116" i="1"/>
  <c r="M117" i="1"/>
  <c r="M118" i="1"/>
  <c r="M134" i="1"/>
  <c r="M135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45" i="1"/>
  <c r="M138" i="1"/>
  <c r="M139" i="1"/>
  <c r="M136" i="1"/>
  <c r="M140" i="1"/>
  <c r="M141" i="1"/>
  <c r="M146" i="1"/>
  <c r="M137" i="1"/>
  <c r="M142" i="1"/>
  <c r="M143" i="1"/>
  <c r="M144" i="1"/>
  <c r="M157" i="1"/>
  <c r="M158" i="1"/>
  <c r="M159" i="1"/>
  <c r="M160" i="1"/>
  <c r="M147" i="1"/>
  <c r="M148" i="1"/>
  <c r="M149" i="1"/>
  <c r="M150" i="1"/>
  <c r="M155" i="1"/>
  <c r="M156" i="1"/>
  <c r="M151" i="1"/>
  <c r="M152" i="1"/>
  <c r="M153" i="1"/>
  <c r="M21" i="1"/>
  <c r="M154" i="1"/>
  <c r="M2" i="1"/>
  <c r="M13" i="1"/>
  <c r="G83" i="1"/>
  <c r="H156" i="1"/>
  <c r="H17" i="1"/>
  <c r="H18" i="1"/>
  <c r="H19" i="1"/>
  <c r="H8" i="1"/>
  <c r="H9" i="1"/>
  <c r="H10" i="1"/>
  <c r="H11" i="1"/>
  <c r="H20" i="1"/>
  <c r="H21" i="1"/>
  <c r="H22" i="1"/>
  <c r="H23" i="1"/>
  <c r="H24" i="1"/>
  <c r="H25" i="1"/>
  <c r="H26" i="1"/>
  <c r="H27" i="1"/>
  <c r="H28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63" i="1"/>
  <c r="H64" i="1"/>
  <c r="H65" i="1"/>
  <c r="H70" i="1"/>
  <c r="H71" i="1"/>
  <c r="H72" i="1"/>
  <c r="H73" i="1"/>
  <c r="H74" i="1"/>
  <c r="H75" i="1"/>
  <c r="H76" i="1"/>
  <c r="H77" i="1"/>
  <c r="H66" i="1"/>
  <c r="H67" i="1"/>
  <c r="H68" i="1"/>
  <c r="H69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18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47" i="1"/>
  <c r="H148" i="1"/>
  <c r="H149" i="1"/>
  <c r="H150" i="1"/>
  <c r="H151" i="1"/>
  <c r="H152" i="1"/>
  <c r="H136" i="1"/>
  <c r="H137" i="1"/>
  <c r="H138" i="1"/>
  <c r="H139" i="1"/>
  <c r="H140" i="1"/>
  <c r="H141" i="1"/>
  <c r="H142" i="1"/>
  <c r="H143" i="1"/>
  <c r="H144" i="1"/>
  <c r="H145" i="1"/>
  <c r="H146" i="1"/>
  <c r="H153" i="1"/>
  <c r="H154" i="1"/>
  <c r="H155" i="1"/>
  <c r="H157" i="1"/>
  <c r="H158" i="1"/>
  <c r="H159" i="1"/>
  <c r="H160" i="1"/>
  <c r="H13" i="1"/>
  <c r="H12" i="1"/>
  <c r="H14" i="1"/>
  <c r="H15" i="1"/>
  <c r="H16" i="1"/>
  <c r="G155" i="1"/>
  <c r="G17" i="1"/>
  <c r="G18" i="1"/>
  <c r="G19" i="1"/>
  <c r="G8" i="1"/>
  <c r="G9" i="1"/>
  <c r="G10" i="1"/>
  <c r="G11" i="1"/>
  <c r="G20" i="1"/>
  <c r="G21" i="1"/>
  <c r="G22" i="1"/>
  <c r="G23" i="1"/>
  <c r="G24" i="1"/>
  <c r="G25" i="1"/>
  <c r="G26" i="1"/>
  <c r="G27" i="1"/>
  <c r="G28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3" i="1"/>
  <c r="G64" i="1"/>
  <c r="G65" i="1"/>
  <c r="G70" i="1"/>
  <c r="G71" i="1"/>
  <c r="G72" i="1"/>
  <c r="G73" i="1"/>
  <c r="G74" i="1"/>
  <c r="G75" i="1"/>
  <c r="G76" i="1"/>
  <c r="G77" i="1"/>
  <c r="G66" i="1"/>
  <c r="G67" i="1"/>
  <c r="G68" i="1"/>
  <c r="G69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18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47" i="1"/>
  <c r="G148" i="1"/>
  <c r="G149" i="1"/>
  <c r="G150" i="1"/>
  <c r="G151" i="1"/>
  <c r="G152" i="1"/>
  <c r="G136" i="1"/>
  <c r="G137" i="1"/>
  <c r="G138" i="1"/>
  <c r="G139" i="1"/>
  <c r="G140" i="1"/>
  <c r="G141" i="1"/>
  <c r="G142" i="1"/>
  <c r="G143" i="1"/>
  <c r="G144" i="1"/>
  <c r="G145" i="1"/>
  <c r="G146" i="1"/>
  <c r="G153" i="1"/>
  <c r="G154" i="1"/>
  <c r="G156" i="1"/>
  <c r="G157" i="1"/>
  <c r="G158" i="1"/>
  <c r="G159" i="1"/>
  <c r="G160" i="1"/>
  <c r="G6" i="1"/>
  <c r="G14" i="1"/>
  <c r="G13" i="1"/>
  <c r="G12" i="1"/>
  <c r="G15" i="1"/>
  <c r="G16" i="1"/>
  <c r="H4" i="1"/>
  <c r="H3" i="1"/>
  <c r="H5" i="1"/>
  <c r="H6" i="1"/>
  <c r="H7" i="1"/>
  <c r="H2" i="1"/>
  <c r="G4" i="1"/>
  <c r="G3" i="1"/>
  <c r="G5" i="1"/>
  <c r="G7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tc={8AD6268D-E683-5B49-A940-FE3FA2149821}</author>
  </authors>
  <commentList>
    <comment ref="F83" authorId="0" shapeId="0" xr:uid="{8AD6268D-E683-5B49-A940-FE3FA214982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average LF for all current plants in Liaoning and Shandong</t>
      </text>
    </comment>
  </commentList>
</comments>
</file>

<file path=xl/sharedStrings.xml><?xml version="1.0" encoding="utf-8"?>
<sst xmlns="http://schemas.openxmlformats.org/spreadsheetml/2006/main" count="649" uniqueCount="224">
  <si>
    <t>Name</t>
  </si>
  <si>
    <t>Status</t>
  </si>
  <si>
    <t>City</t>
  </si>
  <si>
    <t>Province</t>
  </si>
  <si>
    <t>Reference Unit Power [MW]</t>
  </si>
  <si>
    <t xml:space="preserve">Construction start date </t>
  </si>
  <si>
    <t>First grid Connection</t>
  </si>
  <si>
    <t>CHANGJIANG-1</t>
  </si>
  <si>
    <t>Operational</t>
  </si>
  <si>
    <t>Changjiang</t>
  </si>
  <si>
    <t>Hainan</t>
  </si>
  <si>
    <t>CHANGJIANG-2</t>
  </si>
  <si>
    <t>CHANGJIANG-3</t>
  </si>
  <si>
    <t>Under Construction</t>
  </si>
  <si>
    <t>CHANGJIANG-4</t>
  </si>
  <si>
    <t>DAYA BAY-1</t>
  </si>
  <si>
    <t>Guangdong</t>
  </si>
  <si>
    <t>DAYA BAY-2</t>
  </si>
  <si>
    <t>FANGCHENGGANG-1</t>
  </si>
  <si>
    <t>Fangchenggang</t>
  </si>
  <si>
    <t>FANGCHENGGANG-2</t>
  </si>
  <si>
    <t>FANGCHENGGANG-3</t>
  </si>
  <si>
    <t>FANGCHENGGANG-4</t>
  </si>
  <si>
    <t>FANGJIASHAN-1</t>
  </si>
  <si>
    <t>Jiaxing</t>
  </si>
  <si>
    <t>Zhejiang</t>
  </si>
  <si>
    <t>FANGJIASHAN-2</t>
  </si>
  <si>
    <t>FUQING-1</t>
  </si>
  <si>
    <t>Fuqing</t>
  </si>
  <si>
    <t>Fujian</t>
  </si>
  <si>
    <t>FUQING-2</t>
  </si>
  <si>
    <t>FUQING-3</t>
  </si>
  <si>
    <t>FUQING-4</t>
  </si>
  <si>
    <t>FUQING-5</t>
  </si>
  <si>
    <t>FUQING-6</t>
  </si>
  <si>
    <t>HAIYANG-1</t>
  </si>
  <si>
    <t>Haiyang</t>
  </si>
  <si>
    <t>Shandong</t>
  </si>
  <si>
    <t>HAIYANG-2</t>
  </si>
  <si>
    <t>HAIYANG-3</t>
  </si>
  <si>
    <t>HAIYANG-4</t>
  </si>
  <si>
    <t>HONGYANHE-1</t>
  </si>
  <si>
    <t>DALIAN</t>
  </si>
  <si>
    <t>Liaoning</t>
  </si>
  <si>
    <t>HONGYANHE-2</t>
  </si>
  <si>
    <t>HONGYANHE-3</t>
  </si>
  <si>
    <t>HONGYANHE-4</t>
  </si>
  <si>
    <t>HONGYANHE-5</t>
  </si>
  <si>
    <t>HONGYANHE-6</t>
  </si>
  <si>
    <t>LIANJIANG-1</t>
  </si>
  <si>
    <t>Lianjiang</t>
  </si>
  <si>
    <t>LIANJIANG-2</t>
  </si>
  <si>
    <t>LING AO-1</t>
  </si>
  <si>
    <t>LING AO-2</t>
  </si>
  <si>
    <t>LING AO-3</t>
  </si>
  <si>
    <t>LING AO-4</t>
  </si>
  <si>
    <t>LINGLONG-1</t>
  </si>
  <si>
    <t>LUFENG-5</t>
  </si>
  <si>
    <t>Lufeng</t>
  </si>
  <si>
    <t>LUFENG-6</t>
  </si>
  <si>
    <t>NINGDE-1</t>
  </si>
  <si>
    <t>Ningde</t>
  </si>
  <si>
    <t>NINGDE-2</t>
  </si>
  <si>
    <t>NINGDE-3</t>
  </si>
  <si>
    <t>NINGDE-4</t>
  </si>
  <si>
    <t>NINGDE-5</t>
  </si>
  <si>
    <t>QINSHAN 2-1</t>
  </si>
  <si>
    <t>QINSHAN 2-2</t>
  </si>
  <si>
    <t>QINSHAN 2-3</t>
  </si>
  <si>
    <t>QINSHAN 2-4</t>
  </si>
  <si>
    <t>QINSHAN 3-1</t>
  </si>
  <si>
    <t>QINSHAN 3-2</t>
  </si>
  <si>
    <t>QINSHAN-1</t>
  </si>
  <si>
    <t>SANAO-1</t>
  </si>
  <si>
    <t>SANAO-2</t>
  </si>
  <si>
    <t>SANMEN-1</t>
  </si>
  <si>
    <t>SANMEN-2</t>
  </si>
  <si>
    <t>SANMEN-3</t>
  </si>
  <si>
    <t>SANMEN-4</t>
  </si>
  <si>
    <t>SHIDAO BAY-1</t>
  </si>
  <si>
    <t>SHIDAOWAN-1</t>
  </si>
  <si>
    <t>TAIPINGLING-1</t>
  </si>
  <si>
    <t>TAIPINGLING-2</t>
  </si>
  <si>
    <t>TAISHAN-1</t>
  </si>
  <si>
    <t>TAISHAN-2</t>
  </si>
  <si>
    <t>TIANWAN-1</t>
  </si>
  <si>
    <t>TIANWAN-2</t>
  </si>
  <si>
    <t>TIANWAN-3</t>
  </si>
  <si>
    <t>TIANWAN-4</t>
  </si>
  <si>
    <t>TIANWAN-5</t>
  </si>
  <si>
    <t>TIANWAN-6</t>
  </si>
  <si>
    <t>TIANWAN-7</t>
  </si>
  <si>
    <t>TIANWAN-8</t>
  </si>
  <si>
    <t>XIAPU-1</t>
  </si>
  <si>
    <t>XIAPU-2</t>
  </si>
  <si>
    <t>XUDAPU-1</t>
  </si>
  <si>
    <t>XUDAPU-2</t>
  </si>
  <si>
    <t>XUDAPU-3</t>
  </si>
  <si>
    <t>XUDAPU-4</t>
  </si>
  <si>
    <t>YANGJIANG-1</t>
  </si>
  <si>
    <t>YANGJIANG-2</t>
  </si>
  <si>
    <t>YANGJIANG-3</t>
  </si>
  <si>
    <t>YANGJIANG-4</t>
  </si>
  <si>
    <t>YANGJIANG-5</t>
  </si>
  <si>
    <t>YANGJIANG-6</t>
  </si>
  <si>
    <t>ZHANGZHOU-1</t>
  </si>
  <si>
    <t>ZHANGZHOU-2</t>
  </si>
  <si>
    <t>ZHANGZHOU-3</t>
  </si>
  <si>
    <t>ZHANGZHOU-4</t>
  </si>
  <si>
    <t>Qinshan</t>
  </si>
  <si>
    <t>Wenzhou</t>
  </si>
  <si>
    <t>Taizhou</t>
  </si>
  <si>
    <t>Shidaowan</t>
  </si>
  <si>
    <t>Huizhou</t>
  </si>
  <si>
    <t>Taishan</t>
  </si>
  <si>
    <t>Lianyungang</t>
  </si>
  <si>
    <t>Jiangsu</t>
  </si>
  <si>
    <t>Huludao</t>
  </si>
  <si>
    <t>Yangjiang</t>
  </si>
  <si>
    <t>Zhangzhou</t>
  </si>
  <si>
    <t>Maximum heat-to-power ratios (HtPR)</t>
  </si>
  <si>
    <t>Average Lifetime Load Factor (%) Acutal energy generated [MWh]/Capacity [MW] x Time [h]</t>
  </si>
  <si>
    <t>Heating Days (by province)</t>
  </si>
  <si>
    <t>Heating Days (by city)</t>
  </si>
  <si>
    <t>pre-construction</t>
  </si>
  <si>
    <t>Jiangshan</t>
  </si>
  <si>
    <t>Xiaguan</t>
  </si>
  <si>
    <t>Guangpo</t>
  </si>
  <si>
    <t>Xiangfang</t>
  </si>
  <si>
    <t>Taimushan</t>
  </si>
  <si>
    <t>Huangbu</t>
  </si>
  <si>
    <t>Xudapu</t>
  </si>
  <si>
    <t>Lieyu</t>
  </si>
  <si>
    <t>Guangxi</t>
  </si>
  <si>
    <t>Hebei</t>
  </si>
  <si>
    <t>Bailong nuclear power plant -1</t>
  </si>
  <si>
    <t>Bailong nuclear power plant -2</t>
  </si>
  <si>
    <t>Cangnan San'ao nuclear power plant 2-3</t>
  </si>
  <si>
    <t>Cangnan San'ao nuclear power plant 2-4</t>
  </si>
  <si>
    <t>Fangchenggang nuclear power plant 3-5</t>
  </si>
  <si>
    <t>Fangchenggang nuclear power plant 3-6</t>
  </si>
  <si>
    <t>Haixing nuclear power plant 1-1</t>
  </si>
  <si>
    <t>Haixing nuclear power plant 1-2</t>
  </si>
  <si>
    <t>Haiyang nuclear power plant-6</t>
  </si>
  <si>
    <t>Haiyang nuclear power plant-5</t>
  </si>
  <si>
    <t>Ningde nuclear power plant-5</t>
  </si>
  <si>
    <t>Ningde nuclear power plant-6</t>
  </si>
  <si>
    <t>Shidao Bay nuclear power plant 3-1</t>
  </si>
  <si>
    <t>Shidao Bay nuclear power plant 3-2</t>
  </si>
  <si>
    <t xml:space="preserve">Taipingling nuclear power plant 2-3 </t>
  </si>
  <si>
    <t>Taipingling nuclear power plant 2-4</t>
  </si>
  <si>
    <t>Xudapu nuclear power plant 1-2</t>
  </si>
  <si>
    <t>Zhangzhou nuclear power plant- 4</t>
  </si>
  <si>
    <t>announced</t>
  </si>
  <si>
    <t>Bailong nuclear power plant-3</t>
  </si>
  <si>
    <t>Bailong nuclear power plant-4</t>
  </si>
  <si>
    <t>Bailong nuclear power plant-5</t>
  </si>
  <si>
    <t>Bailong nuclear power plant-6</t>
  </si>
  <si>
    <t>Cangnan San'ao nuclear power plant 3-5</t>
  </si>
  <si>
    <t>Cangnan San'ao nuclear power plant 3-6</t>
  </si>
  <si>
    <t>Haixing nuclear power plant-3</t>
  </si>
  <si>
    <t>Haixing nuclear power plant-4</t>
  </si>
  <si>
    <t>Haixing nuclear power plant-5</t>
  </si>
  <si>
    <t>Haixing nuclear power plant-6</t>
  </si>
  <si>
    <t>Jinqimen nuclear power plant-3</t>
  </si>
  <si>
    <t>Jinqimen nuclear power plant-4</t>
  </si>
  <si>
    <t>Jinqimen nuclear power plant-5</t>
  </si>
  <si>
    <t>Jinqimen nuclear power plant-6</t>
  </si>
  <si>
    <t>Lianjiang nuclear power plant-3</t>
  </si>
  <si>
    <t>Lianjiang nuclear power plant-4</t>
  </si>
  <si>
    <t>Lianjiang nuclear power plant-5</t>
  </si>
  <si>
    <t>Lianjiang nuclear power plant-6</t>
  </si>
  <si>
    <t>Lufeng nuclear power plant-1</t>
  </si>
  <si>
    <t>Lufeng nuclear power plant-2</t>
  </si>
  <si>
    <t>Lufeng nuclear power plant-3</t>
  </si>
  <si>
    <t>Lufeng nuclear power plant-4</t>
  </si>
  <si>
    <t>Maoming nuclear power plant 1-1</t>
  </si>
  <si>
    <t>Maoming nuclear power plant 1-2</t>
  </si>
  <si>
    <t>Maoming nuclear power plant 1-3</t>
  </si>
  <si>
    <t>Sanmen nuclear power plant 3-5</t>
  </si>
  <si>
    <t>Sanmen nuclear power plant 3-6</t>
  </si>
  <si>
    <t>Shidao Bay nuclear power plant 4-3</t>
  </si>
  <si>
    <t>Shidao Bay nuclear power plant 4-4</t>
  </si>
  <si>
    <t>Taipingling nuclear power plant 3-5</t>
  </si>
  <si>
    <t>Taipingling nuclear power plant 3-6</t>
  </si>
  <si>
    <t>Taishan nuclear power plant 2-3</t>
  </si>
  <si>
    <t>Taishan nuclear power plant 2-4</t>
  </si>
  <si>
    <t>Xiapu nuclear power plant-3</t>
  </si>
  <si>
    <t>Xiapu nuclear power plant-4</t>
  </si>
  <si>
    <t>Xiapu nuclear power plant-5</t>
  </si>
  <si>
    <t>Xiapu nuclear power plant-6</t>
  </si>
  <si>
    <t>Xiapu nuclear power plant HTR</t>
  </si>
  <si>
    <t>Xin'an nuclear power plant 1-1</t>
  </si>
  <si>
    <t>Xin'an nuclear power plant 1-2</t>
  </si>
  <si>
    <t>Xudapu nuclear power plant 3-5</t>
  </si>
  <si>
    <t>Xudapu nuclear power plant 3-6</t>
  </si>
  <si>
    <t>Zhangzhou nuclear power plant-5</t>
  </si>
  <si>
    <t>Zhangzhou nuclear power plant-6</t>
  </si>
  <si>
    <t>Zhaoyuan nuclear power plant 1-1</t>
  </si>
  <si>
    <t>Zhaoyuan nuclear power plant 1-2</t>
  </si>
  <si>
    <t>Zhaoyuan nuclear power plant 2-3</t>
  </si>
  <si>
    <t>Zhaoyuan nuclear power plant 2-4</t>
  </si>
  <si>
    <t>Zhaoyuan nuclear power plant 3-5</t>
  </si>
  <si>
    <t>Zhaoyuan nuclear power plant 3-6</t>
  </si>
  <si>
    <t>Zhuanghe nuclear power plant 1-1</t>
  </si>
  <si>
    <t>Zhuanghe nuclear power plant 1-2</t>
  </si>
  <si>
    <t>Zhuanghe nuclear power plant-3</t>
  </si>
  <si>
    <t>Zhuanghe nuclear power plant-4</t>
  </si>
  <si>
    <t>Zhuanghe nuclear power plant-5</t>
  </si>
  <si>
    <t>Zhuanghe nuclear power plant-6</t>
  </si>
  <si>
    <t>Hepu</t>
  </si>
  <si>
    <t>Cheban</t>
  </si>
  <si>
    <t>Jieshi</t>
  </si>
  <si>
    <t>Jiantiao</t>
  </si>
  <si>
    <t>Chixi</t>
  </si>
  <si>
    <t>Changchun</t>
  </si>
  <si>
    <t>Xin'an</t>
  </si>
  <si>
    <t>Zhangxing</t>
  </si>
  <si>
    <t>Lizifang</t>
  </si>
  <si>
    <t>Predicted Average Load factor (3% increase)</t>
  </si>
  <si>
    <t>Predicted Average Load factor (5% increase)</t>
  </si>
  <si>
    <t>Average Lifetime Load Factor (%)</t>
  </si>
  <si>
    <t xml:space="preserve">Shenzhen </t>
  </si>
  <si>
    <t>District heat production potential per plant  (DHPP) [MW_th]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</si>
</sst>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5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4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1" fillId="5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2" fillId="6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wrapText="1"/>
    </xf>
    <xf numFmtId="0" fontId="8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165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 Zavon" id="{86E44DB3-E225-6349-A276-37D3980DA4FA}" userId="S::rez3@duke.edu::7209352a-7d60-422d-bcd1-057daee4a9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3" dT="2024-11-07T05:50:20.52" personId="{86E44DB3-E225-6349-A276-37D3980DA4FA}" id="{8AD6268D-E683-5B49-A940-FE3FA2149821}">
    <text>Used average LF for all current plants in Liaoning and Shandong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D165-A4E3-DC46-893F-80C7E4702515}">
  <sheetPr filterMode="1"/>
  <dimension ref="A1:CQ162"/>
  <sheetViews>
    <sheetView tabSelected="1" zoomScale="34" zoomScaleNormal="81" workbookViewId="0">
      <selection activeCell="L2" sqref="L2"/>
    </sheetView>
  </sheetViews>
  <sheetFormatPr baseColWidth="10" defaultColWidth="11" defaultRowHeight="16" x14ac:dyDescent="0.2"/>
  <cols>
    <col min="1" max="1" width="38.1640625" style="5" customWidth="1"/>
    <col min="2" max="2" width="16.5" style="2" customWidth="1"/>
    <col min="3" max="3" width="18.6640625" style="52" customWidth="1"/>
    <col min="4" max="4" width="22.1640625" style="52" customWidth="1"/>
    <col min="5" max="5" width="16.5" style="8" customWidth="1"/>
    <col min="6" max="6" width="25" style="8" customWidth="1"/>
    <col min="7" max="8" width="25" customWidth="1"/>
    <col min="9" max="9" width="24.33203125" customWidth="1"/>
    <col min="10" max="10" width="21.1640625" style="2" customWidth="1"/>
    <col min="11" max="12" width="14.5" style="8" customWidth="1"/>
    <col min="13" max="13" width="19.33203125" customWidth="1"/>
    <col min="18" max="18" width="32.5" customWidth="1"/>
    <col min="19" max="19" width="35.6640625" customWidth="1"/>
  </cols>
  <sheetData>
    <row r="1" spans="1:95" ht="68" x14ac:dyDescent="0.2">
      <c r="A1" s="21" t="s">
        <v>0</v>
      </c>
      <c r="B1" s="22" t="s">
        <v>1</v>
      </c>
      <c r="C1" s="41" t="s">
        <v>2</v>
      </c>
      <c r="D1" s="41" t="s">
        <v>3</v>
      </c>
      <c r="E1" s="22" t="s">
        <v>4</v>
      </c>
      <c r="F1" s="58" t="s">
        <v>221</v>
      </c>
      <c r="G1" s="22" t="s">
        <v>219</v>
      </c>
      <c r="H1" s="22" t="s">
        <v>220</v>
      </c>
      <c r="I1" s="21" t="s">
        <v>5</v>
      </c>
      <c r="J1" s="23" t="s">
        <v>6</v>
      </c>
      <c r="K1" s="22" t="s">
        <v>122</v>
      </c>
      <c r="L1" s="22" t="s">
        <v>123</v>
      </c>
      <c r="M1" s="24" t="s">
        <v>223</v>
      </c>
      <c r="R1" s="63"/>
    </row>
    <row r="2" spans="1:95" ht="17" x14ac:dyDescent="0.2">
      <c r="A2" s="3" t="s">
        <v>32</v>
      </c>
      <c r="B2" s="33" t="s">
        <v>8</v>
      </c>
      <c r="C2" s="53" t="s">
        <v>28</v>
      </c>
      <c r="D2" s="53" t="s">
        <v>29</v>
      </c>
      <c r="E2" s="19">
        <v>1000</v>
      </c>
      <c r="F2" s="19">
        <v>80</v>
      </c>
      <c r="G2" s="57">
        <f t="shared" ref="G2:G33" si="0">F2 * 1.03</f>
        <v>82.4</v>
      </c>
      <c r="H2" s="11">
        <f t="shared" ref="H2:H33" si="1">F2 * 1.05</f>
        <v>84</v>
      </c>
      <c r="I2" s="9">
        <v>41230</v>
      </c>
      <c r="J2" s="9">
        <v>42945</v>
      </c>
      <c r="K2" s="57">
        <v>129.265152</v>
      </c>
      <c r="L2" s="57"/>
      <c r="M2" s="8">
        <f t="shared" ref="M2:M33" si="2">E2*F2*(K2/365)*R$17</f>
        <v>45331.340975342464</v>
      </c>
      <c r="N2" s="8"/>
      <c r="O2" s="8"/>
      <c r="R2" s="3"/>
    </row>
    <row r="3" spans="1:95" ht="17" x14ac:dyDescent="0.2">
      <c r="A3" s="3" t="s">
        <v>31</v>
      </c>
      <c r="B3" s="33" t="s">
        <v>8</v>
      </c>
      <c r="C3" s="44" t="s">
        <v>28</v>
      </c>
      <c r="D3" s="53" t="s">
        <v>29</v>
      </c>
      <c r="E3" s="19">
        <v>1000</v>
      </c>
      <c r="F3" s="19">
        <v>82.8</v>
      </c>
      <c r="G3" s="57">
        <f t="shared" si="0"/>
        <v>85.284000000000006</v>
      </c>
      <c r="H3" s="11">
        <f t="shared" si="1"/>
        <v>86.94</v>
      </c>
      <c r="I3" s="9">
        <v>40543</v>
      </c>
      <c r="J3" s="9">
        <v>42620</v>
      </c>
      <c r="K3" s="57">
        <v>129.265152</v>
      </c>
      <c r="L3" s="57"/>
      <c r="M3" s="8">
        <f t="shared" si="2"/>
        <v>46917.937909479457</v>
      </c>
      <c r="N3" s="8"/>
      <c r="O3" s="8"/>
      <c r="R3" s="3"/>
    </row>
    <row r="4" spans="1:95" s="1" customFormat="1" ht="35" customHeight="1" x14ac:dyDescent="0.2">
      <c r="A4" s="3" t="s">
        <v>33</v>
      </c>
      <c r="B4" s="33" t="s">
        <v>8</v>
      </c>
      <c r="C4" s="44" t="s">
        <v>28</v>
      </c>
      <c r="D4" s="44" t="s">
        <v>29</v>
      </c>
      <c r="E4" s="19">
        <v>1075</v>
      </c>
      <c r="F4" s="19">
        <v>83.1</v>
      </c>
      <c r="G4" s="57">
        <f t="shared" si="0"/>
        <v>85.592999999999989</v>
      </c>
      <c r="H4" s="11">
        <f t="shared" si="1"/>
        <v>87.254999999999995</v>
      </c>
      <c r="I4" s="9">
        <v>42131</v>
      </c>
      <c r="J4" s="9">
        <v>44162</v>
      </c>
      <c r="K4" s="57">
        <v>129.265152</v>
      </c>
      <c r="L4" s="57"/>
      <c r="M4" s="8">
        <f t="shared" si="2"/>
        <v>50619.52522099726</v>
      </c>
      <c r="N4" s="8"/>
      <c r="O4" s="8"/>
      <c r="P4"/>
      <c r="Q4"/>
      <c r="R4" s="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s="1" customFormat="1" ht="34" customHeight="1" x14ac:dyDescent="0.2">
      <c r="A5" s="3" t="s">
        <v>34</v>
      </c>
      <c r="B5" s="33" t="s">
        <v>8</v>
      </c>
      <c r="C5" s="53" t="s">
        <v>28</v>
      </c>
      <c r="D5" s="44" t="s">
        <v>29</v>
      </c>
      <c r="E5" s="19">
        <v>1075</v>
      </c>
      <c r="F5" s="19">
        <v>84.1</v>
      </c>
      <c r="G5" s="57">
        <f t="shared" si="0"/>
        <v>86.62299999999999</v>
      </c>
      <c r="H5" s="11">
        <f t="shared" si="1"/>
        <v>88.304999999999993</v>
      </c>
      <c r="I5" s="9">
        <v>42360</v>
      </c>
      <c r="J5" s="9">
        <v>44562</v>
      </c>
      <c r="K5" s="57">
        <v>129.265152</v>
      </c>
      <c r="L5" s="57"/>
      <c r="M5" s="8">
        <f t="shared" si="2"/>
        <v>51228.665115353426</v>
      </c>
      <c r="N5" s="8"/>
      <c r="O5" s="8"/>
      <c r="P5"/>
      <c r="Q5"/>
      <c r="R5" s="31" t="s">
        <v>124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 ht="15.75" customHeight="1" x14ac:dyDescent="0.2">
      <c r="A6" s="3" t="s">
        <v>27</v>
      </c>
      <c r="B6" s="33" t="s">
        <v>8</v>
      </c>
      <c r="C6" s="44" t="s">
        <v>28</v>
      </c>
      <c r="D6" s="44" t="s">
        <v>29</v>
      </c>
      <c r="E6" s="6">
        <v>1000</v>
      </c>
      <c r="F6" s="19">
        <v>85</v>
      </c>
      <c r="G6" s="11">
        <f t="shared" si="0"/>
        <v>87.55</v>
      </c>
      <c r="H6" s="11">
        <f t="shared" si="1"/>
        <v>89.25</v>
      </c>
      <c r="I6" s="9">
        <v>39773</v>
      </c>
      <c r="J6" s="9">
        <v>41871</v>
      </c>
      <c r="K6" s="57">
        <v>129.265152</v>
      </c>
      <c r="L6" s="57"/>
      <c r="M6" s="8">
        <f t="shared" si="2"/>
        <v>48164.549786301373</v>
      </c>
      <c r="N6" s="8"/>
      <c r="O6" s="8"/>
      <c r="R6" s="27" t="s">
        <v>153</v>
      </c>
    </row>
    <row r="7" spans="1:95" ht="16" customHeight="1" x14ac:dyDescent="0.2">
      <c r="A7" s="3" t="s">
        <v>30</v>
      </c>
      <c r="B7" s="33" t="s">
        <v>8</v>
      </c>
      <c r="C7" s="44" t="s">
        <v>28</v>
      </c>
      <c r="D7" s="44" t="s">
        <v>29</v>
      </c>
      <c r="E7" s="6">
        <v>1000</v>
      </c>
      <c r="F7" s="19">
        <v>85.4</v>
      </c>
      <c r="G7" s="11">
        <f t="shared" si="0"/>
        <v>87.962000000000003</v>
      </c>
      <c r="H7" s="11">
        <f t="shared" si="1"/>
        <v>89.670000000000016</v>
      </c>
      <c r="I7" s="9">
        <v>39981</v>
      </c>
      <c r="J7" s="9">
        <v>42222</v>
      </c>
      <c r="K7" s="57">
        <v>129.265152</v>
      </c>
      <c r="L7" s="57"/>
      <c r="M7" s="8">
        <f t="shared" si="2"/>
        <v>48391.206491178084</v>
      </c>
      <c r="N7" s="8"/>
      <c r="O7" s="8"/>
      <c r="R7" s="18" t="s">
        <v>13</v>
      </c>
    </row>
    <row r="8" spans="1:95" ht="17" x14ac:dyDescent="0.2">
      <c r="A8" s="3" t="s">
        <v>60</v>
      </c>
      <c r="B8" s="33" t="s">
        <v>8</v>
      </c>
      <c r="C8" s="44" t="s">
        <v>61</v>
      </c>
      <c r="D8" s="44" t="s">
        <v>29</v>
      </c>
      <c r="E8" s="6">
        <v>1018</v>
      </c>
      <c r="F8" s="19">
        <v>86</v>
      </c>
      <c r="G8" s="11">
        <f t="shared" si="0"/>
        <v>88.58</v>
      </c>
      <c r="H8" s="11">
        <f t="shared" si="1"/>
        <v>90.3</v>
      </c>
      <c r="I8" s="9">
        <v>39496</v>
      </c>
      <c r="J8" s="9">
        <v>41271</v>
      </c>
      <c r="K8" s="57">
        <v>129.265152</v>
      </c>
      <c r="L8" s="57">
        <v>135.43181799999999</v>
      </c>
      <c r="M8" s="8">
        <f t="shared" si="2"/>
        <v>49608.352996366026</v>
      </c>
      <c r="N8" s="8"/>
      <c r="O8" s="8"/>
      <c r="R8" s="25"/>
    </row>
    <row r="9" spans="1:95" ht="51" x14ac:dyDescent="0.2">
      <c r="A9" s="3" t="s">
        <v>62</v>
      </c>
      <c r="B9" s="33" t="s">
        <v>8</v>
      </c>
      <c r="C9" s="44" t="s">
        <v>61</v>
      </c>
      <c r="D9" s="44" t="s">
        <v>29</v>
      </c>
      <c r="E9" s="6">
        <v>1018</v>
      </c>
      <c r="F9" s="19">
        <v>88.7</v>
      </c>
      <c r="G9" s="11">
        <f t="shared" si="0"/>
        <v>91.361000000000004</v>
      </c>
      <c r="H9" s="11">
        <f t="shared" si="1"/>
        <v>93.135000000000005</v>
      </c>
      <c r="I9" s="9">
        <v>39764</v>
      </c>
      <c r="J9" s="9">
        <v>41643</v>
      </c>
      <c r="K9" s="57">
        <v>129.265152</v>
      </c>
      <c r="L9" s="57">
        <v>135.43181799999999</v>
      </c>
      <c r="M9" s="8">
        <f t="shared" si="2"/>
        <v>51165.824543926363</v>
      </c>
      <c r="N9" s="8"/>
      <c r="O9" s="8"/>
      <c r="R9" s="62" t="s">
        <v>121</v>
      </c>
    </row>
    <row r="10" spans="1:95" ht="17" x14ac:dyDescent="0.2">
      <c r="A10" s="3" t="s">
        <v>64</v>
      </c>
      <c r="B10" s="33" t="s">
        <v>8</v>
      </c>
      <c r="C10" s="44" t="s">
        <v>61</v>
      </c>
      <c r="D10" s="44" t="s">
        <v>29</v>
      </c>
      <c r="E10" s="6">
        <v>1018</v>
      </c>
      <c r="F10" s="19">
        <v>88.7</v>
      </c>
      <c r="G10" s="11">
        <f t="shared" si="0"/>
        <v>91.361000000000004</v>
      </c>
      <c r="H10" s="11">
        <f t="shared" si="1"/>
        <v>93.135000000000005</v>
      </c>
      <c r="I10" s="9">
        <v>40450</v>
      </c>
      <c r="J10" s="9">
        <v>42458</v>
      </c>
      <c r="K10" s="57">
        <v>129.265152</v>
      </c>
      <c r="L10" s="57">
        <v>135.43181799999999</v>
      </c>
      <c r="M10" s="8">
        <f t="shared" si="2"/>
        <v>51165.824543926363</v>
      </c>
      <c r="N10" s="8"/>
      <c r="O10" s="8"/>
      <c r="R10" s="19"/>
    </row>
    <row r="11" spans="1:95" ht="17" x14ac:dyDescent="0.2">
      <c r="A11" s="3" t="s">
        <v>63</v>
      </c>
      <c r="B11" s="33" t="s">
        <v>8</v>
      </c>
      <c r="C11" s="44" t="s">
        <v>61</v>
      </c>
      <c r="D11" s="44" t="s">
        <v>29</v>
      </c>
      <c r="E11" s="6">
        <v>1018</v>
      </c>
      <c r="F11" s="19">
        <v>89.6</v>
      </c>
      <c r="G11" s="11">
        <f t="shared" si="0"/>
        <v>92.287999999999997</v>
      </c>
      <c r="H11" s="11">
        <f t="shared" si="1"/>
        <v>94.08</v>
      </c>
      <c r="I11" s="9">
        <v>40186</v>
      </c>
      <c r="J11" s="9">
        <v>42084</v>
      </c>
      <c r="K11" s="57">
        <v>129.265152</v>
      </c>
      <c r="L11" s="57">
        <v>135.43181799999999</v>
      </c>
      <c r="M11" s="8">
        <f t="shared" si="2"/>
        <v>51684.981726446458</v>
      </c>
      <c r="N11" s="8"/>
      <c r="O11" s="8"/>
    </row>
    <row r="12" spans="1:95" ht="17" x14ac:dyDescent="0.2">
      <c r="A12" s="43" t="s">
        <v>191</v>
      </c>
      <c r="B12" s="32" t="s">
        <v>153</v>
      </c>
      <c r="C12" s="43" t="s">
        <v>215</v>
      </c>
      <c r="D12" s="51" t="s">
        <v>29</v>
      </c>
      <c r="E12" s="32">
        <v>600</v>
      </c>
      <c r="F12" s="59">
        <v>85.34</v>
      </c>
      <c r="G12" s="65">
        <f t="shared" si="0"/>
        <v>87.900200000000012</v>
      </c>
      <c r="H12" s="65">
        <f t="shared" si="1"/>
        <v>89.607000000000014</v>
      </c>
      <c r="I12" s="54"/>
      <c r="J12" s="55"/>
      <c r="K12" s="66">
        <v>129.265152</v>
      </c>
      <c r="L12" s="65">
        <v>149.86363600000001</v>
      </c>
      <c r="M12" s="20">
        <f t="shared" si="2"/>
        <v>29014.324791267947</v>
      </c>
      <c r="N12" s="8"/>
      <c r="O12" s="8"/>
      <c r="R12" s="3"/>
    </row>
    <row r="13" spans="1:95" ht="17" x14ac:dyDescent="0.2">
      <c r="A13" s="43" t="s">
        <v>187</v>
      </c>
      <c r="B13" s="32" t="s">
        <v>153</v>
      </c>
      <c r="C13" s="51" t="s">
        <v>215</v>
      </c>
      <c r="D13" s="51" t="s">
        <v>29</v>
      </c>
      <c r="E13" s="32">
        <v>1150</v>
      </c>
      <c r="F13" s="59">
        <v>85.34</v>
      </c>
      <c r="G13" s="65">
        <f t="shared" si="0"/>
        <v>87.900200000000012</v>
      </c>
      <c r="H13" s="65">
        <f t="shared" si="1"/>
        <v>89.607000000000014</v>
      </c>
      <c r="I13" s="54"/>
      <c r="J13" s="55"/>
      <c r="K13" s="65">
        <v>129.265152</v>
      </c>
      <c r="L13" s="65">
        <v>149.86363600000001</v>
      </c>
      <c r="M13" s="20">
        <f t="shared" si="2"/>
        <v>55610.789183263565</v>
      </c>
      <c r="N13" s="8"/>
      <c r="O13" s="8"/>
      <c r="R13" s="3"/>
    </row>
    <row r="14" spans="1:95" ht="17" x14ac:dyDescent="0.2">
      <c r="A14" s="43" t="s">
        <v>188</v>
      </c>
      <c r="B14" s="32" t="s">
        <v>153</v>
      </c>
      <c r="C14" s="51" t="s">
        <v>215</v>
      </c>
      <c r="D14" s="51" t="s">
        <v>29</v>
      </c>
      <c r="E14" s="32">
        <v>1150</v>
      </c>
      <c r="F14" s="59">
        <v>85.34</v>
      </c>
      <c r="G14" s="65">
        <f t="shared" si="0"/>
        <v>87.900200000000012</v>
      </c>
      <c r="H14" s="65">
        <f t="shared" si="1"/>
        <v>89.607000000000014</v>
      </c>
      <c r="I14" s="54"/>
      <c r="J14" s="55"/>
      <c r="K14" s="65">
        <v>129.265152</v>
      </c>
      <c r="L14" s="65">
        <v>149.86363600000001</v>
      </c>
      <c r="M14" s="20">
        <f t="shared" si="2"/>
        <v>55610.789183263565</v>
      </c>
      <c r="N14" s="8"/>
      <c r="O14" s="8"/>
      <c r="R14" s="61"/>
    </row>
    <row r="15" spans="1:95" ht="17" x14ac:dyDescent="0.2">
      <c r="A15" s="43" t="s">
        <v>189</v>
      </c>
      <c r="B15" s="32" t="s">
        <v>153</v>
      </c>
      <c r="C15" s="51" t="s">
        <v>215</v>
      </c>
      <c r="D15" s="51" t="s">
        <v>29</v>
      </c>
      <c r="E15" s="32">
        <v>1150</v>
      </c>
      <c r="F15" s="59">
        <v>85.34</v>
      </c>
      <c r="G15" s="65">
        <f t="shared" si="0"/>
        <v>87.900200000000012</v>
      </c>
      <c r="H15" s="65">
        <f t="shared" si="1"/>
        <v>89.607000000000014</v>
      </c>
      <c r="I15" s="54"/>
      <c r="J15" s="55"/>
      <c r="K15" s="65">
        <v>129.265152</v>
      </c>
      <c r="L15" s="65">
        <v>149.86363600000001</v>
      </c>
      <c r="M15" s="20">
        <f t="shared" si="2"/>
        <v>55610.789183263565</v>
      </c>
      <c r="N15" s="8"/>
      <c r="O15" s="8"/>
      <c r="R15" s="3"/>
    </row>
    <row r="16" spans="1:95" ht="34" x14ac:dyDescent="0.2">
      <c r="A16" s="43" t="s">
        <v>190</v>
      </c>
      <c r="B16" s="32" t="s">
        <v>153</v>
      </c>
      <c r="C16" s="51" t="s">
        <v>215</v>
      </c>
      <c r="D16" s="51" t="s">
        <v>29</v>
      </c>
      <c r="E16" s="32">
        <v>1150</v>
      </c>
      <c r="F16" s="59">
        <v>85.34</v>
      </c>
      <c r="G16" s="65">
        <f t="shared" si="0"/>
        <v>87.900200000000012</v>
      </c>
      <c r="H16" s="65">
        <f t="shared" si="1"/>
        <v>89.607000000000014</v>
      </c>
      <c r="I16" s="54"/>
      <c r="J16" s="55"/>
      <c r="K16" s="65">
        <v>129.265152</v>
      </c>
      <c r="L16" s="65">
        <v>149.86363600000001</v>
      </c>
      <c r="M16" s="20">
        <f t="shared" si="2"/>
        <v>55610.789183263565</v>
      </c>
      <c r="N16" s="8"/>
      <c r="O16" s="8"/>
      <c r="R16" s="64" t="s">
        <v>120</v>
      </c>
    </row>
    <row r="17" spans="1:95" ht="17" x14ac:dyDescent="0.2">
      <c r="A17" s="42" t="s">
        <v>152</v>
      </c>
      <c r="B17" s="39" t="s">
        <v>124</v>
      </c>
      <c r="C17" s="50" t="s">
        <v>132</v>
      </c>
      <c r="D17" s="50" t="s">
        <v>29</v>
      </c>
      <c r="E17" s="28">
        <v>1150</v>
      </c>
      <c r="F17" s="67">
        <v>85.34</v>
      </c>
      <c r="G17" s="68">
        <f t="shared" si="0"/>
        <v>87.900200000000012</v>
      </c>
      <c r="H17" s="68">
        <f t="shared" si="1"/>
        <v>89.607000000000014</v>
      </c>
      <c r="I17" s="28">
        <v>2029</v>
      </c>
      <c r="J17" s="40"/>
      <c r="K17" s="68">
        <v>129.265152</v>
      </c>
      <c r="L17" s="68"/>
      <c r="M17" s="30">
        <f t="shared" si="2"/>
        <v>55610.789183263565</v>
      </c>
      <c r="N17" s="8"/>
      <c r="O17" s="8"/>
      <c r="R17" s="69">
        <v>1.6</v>
      </c>
    </row>
    <row r="18" spans="1:95" ht="17" x14ac:dyDescent="0.2">
      <c r="A18" s="43" t="s">
        <v>196</v>
      </c>
      <c r="B18" s="32" t="s">
        <v>153</v>
      </c>
      <c r="C18" s="43" t="s">
        <v>132</v>
      </c>
      <c r="D18" s="51" t="s">
        <v>29</v>
      </c>
      <c r="E18" s="32">
        <v>1150</v>
      </c>
      <c r="F18" s="59">
        <v>85.34</v>
      </c>
      <c r="G18" s="65">
        <f t="shared" si="0"/>
        <v>87.900200000000012</v>
      </c>
      <c r="H18" s="65">
        <f t="shared" si="1"/>
        <v>89.607000000000014</v>
      </c>
      <c r="I18" s="54"/>
      <c r="J18" s="55"/>
      <c r="K18" s="65">
        <v>129.265152</v>
      </c>
      <c r="L18" s="65"/>
      <c r="M18" s="20">
        <f t="shared" si="2"/>
        <v>55610.789183263565</v>
      </c>
      <c r="N18" s="8"/>
      <c r="O18" s="8"/>
    </row>
    <row r="19" spans="1:95" ht="17" x14ac:dyDescent="0.2">
      <c r="A19" s="43" t="s">
        <v>197</v>
      </c>
      <c r="B19" s="32" t="s">
        <v>153</v>
      </c>
      <c r="C19" s="51" t="s">
        <v>132</v>
      </c>
      <c r="D19" s="51" t="s">
        <v>29</v>
      </c>
      <c r="E19" s="32">
        <v>1150</v>
      </c>
      <c r="F19" s="59">
        <v>85.34</v>
      </c>
      <c r="G19" s="65">
        <f t="shared" si="0"/>
        <v>87.900200000000012</v>
      </c>
      <c r="H19" s="65">
        <f t="shared" si="1"/>
        <v>89.607000000000014</v>
      </c>
      <c r="I19" s="54"/>
      <c r="J19" s="55"/>
      <c r="K19" s="65">
        <v>129.265152</v>
      </c>
      <c r="L19" s="65"/>
      <c r="M19" s="20">
        <f t="shared" si="2"/>
        <v>55610.789183263565</v>
      </c>
      <c r="N19" s="8"/>
      <c r="O19" s="8"/>
    </row>
    <row r="20" spans="1:95" ht="34" x14ac:dyDescent="0.2">
      <c r="A20" s="14" t="s">
        <v>65</v>
      </c>
      <c r="B20" s="37" t="s">
        <v>13</v>
      </c>
      <c r="C20" s="48" t="s">
        <v>61</v>
      </c>
      <c r="D20" s="48" t="s">
        <v>29</v>
      </c>
      <c r="E20" s="17">
        <v>1200</v>
      </c>
      <c r="F20" s="17">
        <v>88.3</v>
      </c>
      <c r="G20" s="60">
        <f t="shared" si="0"/>
        <v>90.948999999999998</v>
      </c>
      <c r="H20" s="60">
        <f t="shared" si="1"/>
        <v>92.715000000000003</v>
      </c>
      <c r="I20" s="16">
        <v>45501</v>
      </c>
      <c r="J20" s="35"/>
      <c r="K20" s="60">
        <v>129.265152</v>
      </c>
      <c r="L20" s="60">
        <v>135.43181799999999</v>
      </c>
      <c r="M20" s="36">
        <f t="shared" si="2"/>
        <v>60041.361121841095</v>
      </c>
      <c r="N20" s="8"/>
      <c r="O20" s="8"/>
      <c r="R20" s="25"/>
    </row>
    <row r="21" spans="1:95" ht="34" x14ac:dyDescent="0.2">
      <c r="A21" s="14" t="s">
        <v>93</v>
      </c>
      <c r="B21" s="34" t="s">
        <v>13</v>
      </c>
      <c r="C21" s="46" t="s">
        <v>61</v>
      </c>
      <c r="D21" s="48" t="s">
        <v>29</v>
      </c>
      <c r="E21" s="7">
        <v>642</v>
      </c>
      <c r="F21" s="17">
        <v>88.3</v>
      </c>
      <c r="G21" s="60">
        <f t="shared" si="0"/>
        <v>90.948999999999998</v>
      </c>
      <c r="H21" s="60">
        <f t="shared" si="1"/>
        <v>92.715000000000003</v>
      </c>
      <c r="I21" s="15">
        <v>43098</v>
      </c>
      <c r="J21" s="15"/>
      <c r="K21" s="60">
        <v>129.265152</v>
      </c>
      <c r="L21" s="60">
        <v>135.43181799999999</v>
      </c>
      <c r="M21" s="36">
        <f t="shared" si="2"/>
        <v>32122.128200184987</v>
      </c>
      <c r="N21" s="8"/>
      <c r="O21" s="8"/>
      <c r="R21" s="25"/>
    </row>
    <row r="22" spans="1:95" s="1" customFormat="1" ht="34" x14ac:dyDescent="0.2">
      <c r="A22" s="14" t="s">
        <v>94</v>
      </c>
      <c r="B22" s="34" t="s">
        <v>13</v>
      </c>
      <c r="C22" s="46" t="s">
        <v>61</v>
      </c>
      <c r="D22" s="48" t="s">
        <v>29</v>
      </c>
      <c r="E22" s="7">
        <v>642</v>
      </c>
      <c r="F22" s="17">
        <v>88.3</v>
      </c>
      <c r="G22" s="60">
        <f t="shared" si="0"/>
        <v>90.948999999999998</v>
      </c>
      <c r="H22" s="60">
        <f t="shared" si="1"/>
        <v>92.715000000000003</v>
      </c>
      <c r="I22" s="15">
        <v>44192</v>
      </c>
      <c r="J22" s="15"/>
      <c r="K22" s="60">
        <v>129.265152</v>
      </c>
      <c r="L22" s="60">
        <v>135.43181799999999</v>
      </c>
      <c r="M22" s="36">
        <f t="shared" si="2"/>
        <v>32122.128200184987</v>
      </c>
      <c r="N22" s="8"/>
      <c r="O22" s="8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</row>
    <row r="23" spans="1:95" s="1" customFormat="1" ht="17" x14ac:dyDescent="0.2">
      <c r="A23" s="42" t="s">
        <v>145</v>
      </c>
      <c r="B23" s="39" t="s">
        <v>124</v>
      </c>
      <c r="C23" s="50" t="s">
        <v>129</v>
      </c>
      <c r="D23" s="50" t="s">
        <v>29</v>
      </c>
      <c r="E23" s="28">
        <v>1210</v>
      </c>
      <c r="F23" s="67">
        <v>85.34</v>
      </c>
      <c r="G23" s="68">
        <f t="shared" si="0"/>
        <v>87.900200000000012</v>
      </c>
      <c r="H23" s="68">
        <f t="shared" si="1"/>
        <v>89.607000000000014</v>
      </c>
      <c r="I23" s="28"/>
      <c r="J23" s="40"/>
      <c r="K23" s="68">
        <v>129.265152</v>
      </c>
      <c r="L23" s="68"/>
      <c r="M23" s="30">
        <f t="shared" si="2"/>
        <v>58512.221662390366</v>
      </c>
      <c r="N23" s="8"/>
      <c r="O23" s="8"/>
      <c r="P23"/>
      <c r="Q23"/>
      <c r="R23" s="2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</row>
    <row r="24" spans="1:95" ht="15.75" customHeight="1" x14ac:dyDescent="0.2">
      <c r="A24" s="42" t="s">
        <v>146</v>
      </c>
      <c r="B24" s="39" t="s">
        <v>124</v>
      </c>
      <c r="C24" s="50" t="s">
        <v>129</v>
      </c>
      <c r="D24" s="50" t="s">
        <v>29</v>
      </c>
      <c r="E24" s="28">
        <v>1210</v>
      </c>
      <c r="F24" s="67">
        <v>85.34</v>
      </c>
      <c r="G24" s="68">
        <f t="shared" si="0"/>
        <v>87.900200000000012</v>
      </c>
      <c r="H24" s="68">
        <f t="shared" si="1"/>
        <v>89.607000000000014</v>
      </c>
      <c r="I24" s="28"/>
      <c r="J24" s="40"/>
      <c r="K24" s="68">
        <v>129.265152</v>
      </c>
      <c r="L24" s="68"/>
      <c r="M24" s="30">
        <f t="shared" si="2"/>
        <v>58512.221662390366</v>
      </c>
      <c r="N24" s="8"/>
      <c r="O24" s="8"/>
      <c r="R24" s="25"/>
    </row>
    <row r="25" spans="1:95" ht="16" customHeight="1" x14ac:dyDescent="0.2">
      <c r="A25" s="14" t="s">
        <v>105</v>
      </c>
      <c r="B25" s="34" t="s">
        <v>13</v>
      </c>
      <c r="C25" s="46" t="s">
        <v>119</v>
      </c>
      <c r="D25" s="48" t="s">
        <v>29</v>
      </c>
      <c r="E25" s="7">
        <v>1126</v>
      </c>
      <c r="F25" s="17">
        <v>85.34</v>
      </c>
      <c r="G25" s="60">
        <f t="shared" si="0"/>
        <v>87.900200000000012</v>
      </c>
      <c r="H25" s="60">
        <f t="shared" si="1"/>
        <v>89.607000000000014</v>
      </c>
      <c r="I25" s="15">
        <v>43754</v>
      </c>
      <c r="J25" s="15"/>
      <c r="K25" s="60">
        <v>129.265152</v>
      </c>
      <c r="L25" s="60">
        <v>114.954545</v>
      </c>
      <c r="M25" s="36">
        <f t="shared" si="2"/>
        <v>54450.216191612853</v>
      </c>
      <c r="N25" s="8"/>
      <c r="O25" s="8"/>
      <c r="R25" s="25"/>
    </row>
    <row r="26" spans="1:95" ht="15.75" customHeight="1" x14ac:dyDescent="0.2">
      <c r="A26" s="14" t="s">
        <v>106</v>
      </c>
      <c r="B26" s="34" t="s">
        <v>13</v>
      </c>
      <c r="C26" s="46" t="s">
        <v>119</v>
      </c>
      <c r="D26" s="48" t="s">
        <v>29</v>
      </c>
      <c r="E26" s="7">
        <v>1126</v>
      </c>
      <c r="F26" s="17">
        <v>85.34</v>
      </c>
      <c r="G26" s="60">
        <f t="shared" si="0"/>
        <v>87.900200000000012</v>
      </c>
      <c r="H26" s="60">
        <f t="shared" si="1"/>
        <v>89.607000000000014</v>
      </c>
      <c r="I26" s="15">
        <v>44078</v>
      </c>
      <c r="J26" s="15"/>
      <c r="K26" s="60">
        <v>129.265152</v>
      </c>
      <c r="L26" s="60">
        <v>114.954545</v>
      </c>
      <c r="M26" s="36">
        <f t="shared" si="2"/>
        <v>54450.216191612853</v>
      </c>
      <c r="N26" s="8"/>
      <c r="O26" s="8"/>
      <c r="R26" s="25"/>
    </row>
    <row r="27" spans="1:95" ht="16" customHeight="1" x14ac:dyDescent="0.2">
      <c r="A27" s="14" t="s">
        <v>107</v>
      </c>
      <c r="B27" s="34" t="s">
        <v>13</v>
      </c>
      <c r="C27" s="46" t="s">
        <v>119</v>
      </c>
      <c r="D27" s="48" t="s">
        <v>29</v>
      </c>
      <c r="E27" s="7">
        <v>1129</v>
      </c>
      <c r="F27" s="17">
        <v>85.34</v>
      </c>
      <c r="G27" s="60">
        <f t="shared" si="0"/>
        <v>87.900200000000012</v>
      </c>
      <c r="H27" s="60">
        <f t="shared" si="1"/>
        <v>89.607000000000014</v>
      </c>
      <c r="I27" s="15">
        <v>45344</v>
      </c>
      <c r="J27" s="15"/>
      <c r="K27" s="60">
        <v>129.265152</v>
      </c>
      <c r="L27" s="60">
        <v>114.954545</v>
      </c>
      <c r="M27" s="36">
        <f t="shared" si="2"/>
        <v>54595.28781556918</v>
      </c>
      <c r="N27" s="8"/>
      <c r="O27" s="8"/>
      <c r="R27" s="25"/>
    </row>
    <row r="28" spans="1:95" ht="34" x14ac:dyDescent="0.2">
      <c r="A28" s="14" t="s">
        <v>108</v>
      </c>
      <c r="B28" s="34" t="s">
        <v>13</v>
      </c>
      <c r="C28" s="46" t="s">
        <v>119</v>
      </c>
      <c r="D28" s="48" t="s">
        <v>29</v>
      </c>
      <c r="E28" s="7">
        <v>1129</v>
      </c>
      <c r="F28" s="17">
        <v>85.34</v>
      </c>
      <c r="G28" s="60">
        <f t="shared" si="0"/>
        <v>87.900200000000012</v>
      </c>
      <c r="H28" s="60">
        <f t="shared" si="1"/>
        <v>89.607000000000014</v>
      </c>
      <c r="I28" s="15">
        <v>45562</v>
      </c>
      <c r="J28" s="15"/>
      <c r="K28" s="60">
        <v>129.265152</v>
      </c>
      <c r="L28" s="60">
        <v>114.954545</v>
      </c>
      <c r="M28" s="36">
        <f t="shared" si="2"/>
        <v>54595.28781556918</v>
      </c>
      <c r="N28" s="8"/>
      <c r="O28" s="8"/>
      <c r="R28" s="25"/>
    </row>
    <row r="29" spans="1:95" ht="17" hidden="1" x14ac:dyDescent="0.2">
      <c r="A29" s="3" t="s">
        <v>17</v>
      </c>
      <c r="B29" s="33" t="s">
        <v>8</v>
      </c>
      <c r="C29" s="53" t="s">
        <v>222</v>
      </c>
      <c r="D29" s="44" t="s">
        <v>16</v>
      </c>
      <c r="E29" s="6">
        <v>944</v>
      </c>
      <c r="F29" s="19">
        <v>86.6</v>
      </c>
      <c r="G29" s="57">
        <f t="shared" si="0"/>
        <v>89.197999999999993</v>
      </c>
      <c r="H29" s="57">
        <f t="shared" si="1"/>
        <v>90.929999999999993</v>
      </c>
      <c r="I29" s="9">
        <v>32240</v>
      </c>
      <c r="J29" s="9">
        <v>34372</v>
      </c>
      <c r="K29" s="57">
        <v>86.863636</v>
      </c>
      <c r="L29" s="57">
        <v>71.477272999999997</v>
      </c>
      <c r="M29" s="8">
        <f t="shared" si="2"/>
        <v>31128.271730211065</v>
      </c>
      <c r="N29" s="8"/>
      <c r="O29" s="8"/>
      <c r="R29" s="25"/>
    </row>
    <row r="30" spans="1:95" s="1" customFormat="1" ht="17" hidden="1" x14ac:dyDescent="0.2">
      <c r="A30" s="3" t="s">
        <v>54</v>
      </c>
      <c r="B30" s="33" t="s">
        <v>8</v>
      </c>
      <c r="C30" s="53" t="s">
        <v>222</v>
      </c>
      <c r="D30" s="44" t="s">
        <v>16</v>
      </c>
      <c r="E30" s="6">
        <v>1007</v>
      </c>
      <c r="F30" s="19">
        <v>87.2</v>
      </c>
      <c r="G30" s="57">
        <f t="shared" si="0"/>
        <v>89.816000000000003</v>
      </c>
      <c r="H30" s="57">
        <f t="shared" si="1"/>
        <v>91.56</v>
      </c>
      <c r="I30" s="9">
        <v>38701</v>
      </c>
      <c r="J30" s="10">
        <v>40374</v>
      </c>
      <c r="K30" s="57">
        <v>86.863636</v>
      </c>
      <c r="L30" s="57">
        <v>71.477272999999997</v>
      </c>
      <c r="M30" s="8">
        <f t="shared" si="2"/>
        <v>33435.750674474082</v>
      </c>
      <c r="N30" s="8"/>
      <c r="O30" s="8"/>
      <c r="P30"/>
      <c r="Q30"/>
      <c r="R30" s="2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</row>
    <row r="31" spans="1:95" s="1" customFormat="1" ht="17" hidden="1" x14ac:dyDescent="0.2">
      <c r="A31" s="3" t="s">
        <v>15</v>
      </c>
      <c r="B31" s="33" t="s">
        <v>8</v>
      </c>
      <c r="C31" s="53" t="s">
        <v>222</v>
      </c>
      <c r="D31" s="44" t="s">
        <v>16</v>
      </c>
      <c r="E31" s="6">
        <v>944</v>
      </c>
      <c r="F31" s="19">
        <v>87.5</v>
      </c>
      <c r="G31" s="57">
        <f t="shared" si="0"/>
        <v>90.125</v>
      </c>
      <c r="H31" s="57">
        <f t="shared" si="1"/>
        <v>91.875</v>
      </c>
      <c r="I31" s="9">
        <v>31996</v>
      </c>
      <c r="J31" s="9">
        <v>34212</v>
      </c>
      <c r="K31" s="57">
        <v>86.863636</v>
      </c>
      <c r="L31" s="57">
        <v>71.477272999999997</v>
      </c>
      <c r="M31" s="8">
        <f t="shared" si="2"/>
        <v>31451.775708931506</v>
      </c>
      <c r="N31" s="8"/>
      <c r="O31" s="8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</row>
    <row r="32" spans="1:95" ht="17" hidden="1" x14ac:dyDescent="0.2">
      <c r="A32" s="3" t="s">
        <v>55</v>
      </c>
      <c r="B32" s="33" t="s">
        <v>8</v>
      </c>
      <c r="C32" s="53" t="s">
        <v>222</v>
      </c>
      <c r="D32" s="44" t="s">
        <v>16</v>
      </c>
      <c r="E32" s="6">
        <v>1007</v>
      </c>
      <c r="F32" s="19">
        <v>87.8</v>
      </c>
      <c r="G32" s="57">
        <f t="shared" si="0"/>
        <v>90.433999999999997</v>
      </c>
      <c r="H32" s="57">
        <f t="shared" si="1"/>
        <v>92.19</v>
      </c>
      <c r="I32" s="9">
        <v>38883</v>
      </c>
      <c r="J32" s="10">
        <v>40666</v>
      </c>
      <c r="K32" s="57">
        <v>86.863636</v>
      </c>
      <c r="L32" s="57">
        <v>71.477272999999997</v>
      </c>
      <c r="M32" s="8">
        <f t="shared" si="2"/>
        <v>33665.813179114957</v>
      </c>
      <c r="N32" s="8"/>
      <c r="O32" s="8"/>
    </row>
    <row r="33" spans="1:95" ht="17" hidden="1" x14ac:dyDescent="0.2">
      <c r="A33" s="3" t="s">
        <v>52</v>
      </c>
      <c r="B33" s="33" t="s">
        <v>8</v>
      </c>
      <c r="C33" s="53" t="s">
        <v>222</v>
      </c>
      <c r="D33" s="44" t="s">
        <v>16</v>
      </c>
      <c r="E33" s="6">
        <v>950</v>
      </c>
      <c r="F33" s="19">
        <v>88.2</v>
      </c>
      <c r="G33" s="57">
        <f t="shared" si="0"/>
        <v>90.846000000000004</v>
      </c>
      <c r="H33" s="57">
        <f t="shared" si="1"/>
        <v>92.610000000000014</v>
      </c>
      <c r="I33" s="9">
        <v>35565</v>
      </c>
      <c r="J33" s="10">
        <v>37313</v>
      </c>
      <c r="K33" s="57">
        <v>86.863636</v>
      </c>
      <c r="L33" s="57">
        <v>71.477272999999997</v>
      </c>
      <c r="M33" s="8">
        <f t="shared" si="2"/>
        <v>31904.894511517807</v>
      </c>
      <c r="N33" s="8"/>
      <c r="O33" s="8"/>
    </row>
    <row r="34" spans="1:95" ht="17" hidden="1" x14ac:dyDescent="0.2">
      <c r="A34" s="3" t="s">
        <v>53</v>
      </c>
      <c r="B34" s="33" t="s">
        <v>8</v>
      </c>
      <c r="C34" s="53" t="s">
        <v>222</v>
      </c>
      <c r="D34" s="44" t="s">
        <v>16</v>
      </c>
      <c r="E34" s="6">
        <v>950</v>
      </c>
      <c r="F34" s="19">
        <v>88.8</v>
      </c>
      <c r="G34" s="57">
        <f t="shared" ref="G34:G65" si="3">F34 * 1.03</f>
        <v>91.463999999999999</v>
      </c>
      <c r="H34" s="57">
        <f t="shared" ref="H34:H65" si="4">F34 * 1.05</f>
        <v>93.24</v>
      </c>
      <c r="I34" s="9">
        <v>35792</v>
      </c>
      <c r="J34" s="10">
        <v>37513</v>
      </c>
      <c r="K34" s="57">
        <v>86.863636</v>
      </c>
      <c r="L34" s="57">
        <v>71.477272999999997</v>
      </c>
      <c r="M34" s="8">
        <f t="shared" ref="M34:M65" si="5">E34*F34*(K34/365)*R$17</f>
        <v>32121.934610235618</v>
      </c>
      <c r="N34" s="8"/>
      <c r="O34" s="8"/>
      <c r="R34" s="19"/>
    </row>
    <row r="35" spans="1:95" ht="17" hidden="1" x14ac:dyDescent="0.2">
      <c r="A35" s="3" t="s">
        <v>83</v>
      </c>
      <c r="B35" s="33" t="s">
        <v>8</v>
      </c>
      <c r="C35" s="47" t="s">
        <v>114</v>
      </c>
      <c r="D35" s="53" t="s">
        <v>16</v>
      </c>
      <c r="E35" s="6">
        <v>1660</v>
      </c>
      <c r="F35" s="19">
        <v>48.6</v>
      </c>
      <c r="G35" s="57">
        <f t="shared" si="3"/>
        <v>50.058</v>
      </c>
      <c r="H35" s="57">
        <f t="shared" si="4"/>
        <v>51.03</v>
      </c>
      <c r="I35" s="13">
        <v>40135</v>
      </c>
      <c r="J35" s="13">
        <v>43280</v>
      </c>
      <c r="K35" s="57">
        <v>86.863636</v>
      </c>
      <c r="L35" s="57"/>
      <c r="M35" s="8">
        <f t="shared" si="5"/>
        <v>30719.170182733153</v>
      </c>
      <c r="N35" s="8"/>
      <c r="O35" s="8"/>
      <c r="R35" s="19"/>
    </row>
    <row r="36" spans="1:95" s="1" customFormat="1" ht="17" hidden="1" x14ac:dyDescent="0.2">
      <c r="A36" s="3" t="s">
        <v>84</v>
      </c>
      <c r="B36" s="33" t="s">
        <v>8</v>
      </c>
      <c r="C36" s="47" t="s">
        <v>114</v>
      </c>
      <c r="D36" s="53" t="s">
        <v>16</v>
      </c>
      <c r="E36" s="6">
        <v>1660</v>
      </c>
      <c r="F36" s="19">
        <v>77.7</v>
      </c>
      <c r="G36" s="57">
        <f t="shared" si="3"/>
        <v>80.031000000000006</v>
      </c>
      <c r="H36" s="57">
        <f t="shared" si="4"/>
        <v>81.585000000000008</v>
      </c>
      <c r="I36" s="13">
        <v>40283</v>
      </c>
      <c r="J36" s="13">
        <v>43639</v>
      </c>
      <c r="K36" s="57">
        <v>86.863636</v>
      </c>
      <c r="L36" s="57"/>
      <c r="M36" s="8">
        <f t="shared" si="5"/>
        <v>49112.747390912875</v>
      </c>
      <c r="N36" s="8"/>
      <c r="O36" s="8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</row>
    <row r="37" spans="1:95" s="1" customFormat="1" ht="17" hidden="1" x14ac:dyDescent="0.2">
      <c r="A37" s="3" t="s">
        <v>102</v>
      </c>
      <c r="B37" s="33" t="s">
        <v>8</v>
      </c>
      <c r="C37" s="47" t="s">
        <v>118</v>
      </c>
      <c r="D37" s="53" t="s">
        <v>16</v>
      </c>
      <c r="E37" s="6">
        <v>1000</v>
      </c>
      <c r="F37" s="19">
        <v>88.2</v>
      </c>
      <c r="G37" s="57">
        <f t="shared" si="3"/>
        <v>90.846000000000004</v>
      </c>
      <c r="H37" s="57">
        <f t="shared" si="4"/>
        <v>92.610000000000014</v>
      </c>
      <c r="I37" s="13">
        <v>41230</v>
      </c>
      <c r="J37" s="13">
        <v>42743</v>
      </c>
      <c r="K37" s="57">
        <v>86.863636</v>
      </c>
      <c r="L37" s="57">
        <v>73.75</v>
      </c>
      <c r="M37" s="8">
        <f t="shared" si="5"/>
        <v>33584.099485808219</v>
      </c>
      <c r="N37" s="8"/>
      <c r="O37" s="8"/>
      <c r="P37"/>
      <c r="Q37"/>
      <c r="R37" s="2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</row>
    <row r="38" spans="1:95" s="1" customFormat="1" ht="17" hidden="1" x14ac:dyDescent="0.2">
      <c r="A38" s="3" t="s">
        <v>103</v>
      </c>
      <c r="B38" s="33" t="s">
        <v>8</v>
      </c>
      <c r="C38" s="47" t="s">
        <v>118</v>
      </c>
      <c r="D38" s="53" t="s">
        <v>16</v>
      </c>
      <c r="E38" s="6">
        <v>1000</v>
      </c>
      <c r="F38" s="19">
        <v>88.3</v>
      </c>
      <c r="G38" s="57">
        <f t="shared" si="3"/>
        <v>90.948999999999998</v>
      </c>
      <c r="H38" s="57">
        <f t="shared" si="4"/>
        <v>92.715000000000003</v>
      </c>
      <c r="I38" s="13">
        <v>41535</v>
      </c>
      <c r="J38" s="13">
        <v>43243</v>
      </c>
      <c r="K38" s="57">
        <v>86.863636</v>
      </c>
      <c r="L38" s="57">
        <v>73.75</v>
      </c>
      <c r="M38" s="8">
        <f t="shared" si="5"/>
        <v>33622.176696109585</v>
      </c>
      <c r="N38" s="8"/>
      <c r="O38" s="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</row>
    <row r="39" spans="1:95" ht="17" hidden="1" x14ac:dyDescent="0.2">
      <c r="A39" s="3" t="s">
        <v>104</v>
      </c>
      <c r="B39" s="33" t="s">
        <v>8</v>
      </c>
      <c r="C39" s="47" t="s">
        <v>118</v>
      </c>
      <c r="D39" s="53" t="s">
        <v>16</v>
      </c>
      <c r="E39" s="6">
        <v>1000</v>
      </c>
      <c r="F39" s="19">
        <v>88.3</v>
      </c>
      <c r="G39" s="57">
        <f t="shared" si="3"/>
        <v>90.948999999999998</v>
      </c>
      <c r="H39" s="57">
        <f t="shared" si="4"/>
        <v>92.715000000000003</v>
      </c>
      <c r="I39" s="13">
        <v>41631</v>
      </c>
      <c r="J39" s="13">
        <v>43645</v>
      </c>
      <c r="K39" s="57">
        <v>86.863636</v>
      </c>
      <c r="L39" s="57">
        <v>73.75</v>
      </c>
      <c r="M39" s="8">
        <f t="shared" si="5"/>
        <v>33622.176696109585</v>
      </c>
      <c r="N39" s="8"/>
      <c r="O39" s="8"/>
    </row>
    <row r="40" spans="1:95" ht="17" hidden="1" x14ac:dyDescent="0.2">
      <c r="A40" s="3" t="s">
        <v>101</v>
      </c>
      <c r="B40" s="33" t="s">
        <v>8</v>
      </c>
      <c r="C40" s="47" t="s">
        <v>118</v>
      </c>
      <c r="D40" s="53" t="s">
        <v>16</v>
      </c>
      <c r="E40" s="6">
        <v>1000</v>
      </c>
      <c r="F40" s="19">
        <v>89.8</v>
      </c>
      <c r="G40" s="57">
        <f t="shared" si="3"/>
        <v>92.494</v>
      </c>
      <c r="H40" s="57">
        <f t="shared" si="4"/>
        <v>94.29</v>
      </c>
      <c r="I40" s="13">
        <v>40497</v>
      </c>
      <c r="J40" s="13">
        <v>42295</v>
      </c>
      <c r="K40" s="57">
        <v>86.863636</v>
      </c>
      <c r="L40" s="57">
        <v>73.75</v>
      </c>
      <c r="M40" s="8">
        <f t="shared" si="5"/>
        <v>34193.334850630134</v>
      </c>
      <c r="N40" s="8"/>
      <c r="O40" s="8"/>
    </row>
    <row r="41" spans="1:95" ht="17" hidden="1" x14ac:dyDescent="0.2">
      <c r="A41" s="3" t="s">
        <v>100</v>
      </c>
      <c r="B41" s="33" t="s">
        <v>8</v>
      </c>
      <c r="C41" s="47" t="s">
        <v>118</v>
      </c>
      <c r="D41" s="53" t="s">
        <v>16</v>
      </c>
      <c r="E41" s="6">
        <v>1000</v>
      </c>
      <c r="F41" s="19">
        <v>89.9</v>
      </c>
      <c r="G41" s="57">
        <f t="shared" si="3"/>
        <v>92.597000000000008</v>
      </c>
      <c r="H41" s="57">
        <f t="shared" si="4"/>
        <v>94.39500000000001</v>
      </c>
      <c r="I41" s="13">
        <v>39968</v>
      </c>
      <c r="J41" s="13">
        <v>42073</v>
      </c>
      <c r="K41" s="57">
        <v>86.863636</v>
      </c>
      <c r="L41" s="57">
        <v>73.75</v>
      </c>
      <c r="M41" s="8">
        <f t="shared" si="5"/>
        <v>34231.412060931507</v>
      </c>
      <c r="N41" s="8"/>
      <c r="O41" s="8"/>
      <c r="R41" s="25"/>
    </row>
    <row r="42" spans="1:95" ht="17" hidden="1" x14ac:dyDescent="0.2">
      <c r="A42" s="3" t="s">
        <v>99</v>
      </c>
      <c r="B42" s="38" t="s">
        <v>8</v>
      </c>
      <c r="C42" s="47" t="s">
        <v>118</v>
      </c>
      <c r="D42" s="53" t="s">
        <v>16</v>
      </c>
      <c r="E42" s="6">
        <v>1000</v>
      </c>
      <c r="F42" s="19">
        <v>91.8</v>
      </c>
      <c r="G42" s="57">
        <f t="shared" si="3"/>
        <v>94.554000000000002</v>
      </c>
      <c r="H42" s="57">
        <f t="shared" si="4"/>
        <v>96.39</v>
      </c>
      <c r="I42" s="13">
        <v>39798</v>
      </c>
      <c r="J42" s="13">
        <v>41639</v>
      </c>
      <c r="K42" s="57">
        <v>86.863636</v>
      </c>
      <c r="L42" s="57">
        <v>73.75</v>
      </c>
      <c r="M42" s="8">
        <f t="shared" si="5"/>
        <v>34954.879056657534</v>
      </c>
      <c r="N42" s="8"/>
      <c r="O42" s="8"/>
      <c r="R42" s="25"/>
    </row>
    <row r="43" spans="1:95" s="1" customFormat="1" ht="17" hidden="1" x14ac:dyDescent="0.2">
      <c r="A43" s="43" t="s">
        <v>168</v>
      </c>
      <c r="B43" s="32" t="s">
        <v>153</v>
      </c>
      <c r="C43" s="43" t="s">
        <v>211</v>
      </c>
      <c r="D43" s="51" t="s">
        <v>16</v>
      </c>
      <c r="E43" s="32">
        <v>1250</v>
      </c>
      <c r="F43" s="59">
        <v>84.907142857142844</v>
      </c>
      <c r="G43" s="65">
        <f t="shared" si="3"/>
        <v>87.454357142857134</v>
      </c>
      <c r="H43" s="65">
        <f t="shared" si="4"/>
        <v>89.152499999999989</v>
      </c>
      <c r="I43" s="54"/>
      <c r="J43" s="55"/>
      <c r="K43" s="65">
        <v>86.863636</v>
      </c>
      <c r="L43" s="65"/>
      <c r="M43" s="20">
        <f t="shared" si="5"/>
        <v>40412.839183248521</v>
      </c>
      <c r="N43" s="8"/>
      <c r="O43" s="8"/>
      <c r="P43"/>
      <c r="Q43"/>
      <c r="R43" s="25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</row>
    <row r="44" spans="1:95" ht="17" hidden="1" x14ac:dyDescent="0.2">
      <c r="A44" s="43" t="s">
        <v>169</v>
      </c>
      <c r="B44" s="32" t="s">
        <v>153</v>
      </c>
      <c r="C44" s="51" t="s">
        <v>211</v>
      </c>
      <c r="D44" s="51" t="s">
        <v>16</v>
      </c>
      <c r="E44" s="32">
        <v>1250</v>
      </c>
      <c r="F44" s="59">
        <v>84.907142857142844</v>
      </c>
      <c r="G44" s="65">
        <f t="shared" si="3"/>
        <v>87.454357142857134</v>
      </c>
      <c r="H44" s="65">
        <f t="shared" si="4"/>
        <v>89.152499999999989</v>
      </c>
      <c r="I44" s="54"/>
      <c r="J44" s="55"/>
      <c r="K44" s="65">
        <v>86.863636</v>
      </c>
      <c r="L44" s="65"/>
      <c r="M44" s="20">
        <f t="shared" si="5"/>
        <v>40412.839183248521</v>
      </c>
      <c r="N44" s="8"/>
      <c r="O44" s="8"/>
    </row>
    <row r="45" spans="1:95" ht="17" hidden="1" x14ac:dyDescent="0.2">
      <c r="A45" s="43" t="s">
        <v>170</v>
      </c>
      <c r="B45" s="32" t="s">
        <v>153</v>
      </c>
      <c r="C45" s="51" t="s">
        <v>211</v>
      </c>
      <c r="D45" s="51" t="s">
        <v>16</v>
      </c>
      <c r="E45" s="32">
        <v>1250</v>
      </c>
      <c r="F45" s="59">
        <v>84.907142857142844</v>
      </c>
      <c r="G45" s="65">
        <f t="shared" si="3"/>
        <v>87.454357142857134</v>
      </c>
      <c r="H45" s="65">
        <f t="shared" si="4"/>
        <v>89.152499999999989</v>
      </c>
      <c r="I45" s="54"/>
      <c r="J45" s="55"/>
      <c r="K45" s="65">
        <v>86.863636</v>
      </c>
      <c r="L45" s="65"/>
      <c r="M45" s="20">
        <f t="shared" si="5"/>
        <v>40412.839183248521</v>
      </c>
      <c r="N45" s="8"/>
      <c r="O45" s="8"/>
      <c r="R45" s="25"/>
    </row>
    <row r="46" spans="1:95" ht="17" hidden="1" x14ac:dyDescent="0.2">
      <c r="A46" s="43" t="s">
        <v>171</v>
      </c>
      <c r="B46" s="32" t="s">
        <v>153</v>
      </c>
      <c r="C46" s="51" t="s">
        <v>211</v>
      </c>
      <c r="D46" s="51" t="s">
        <v>16</v>
      </c>
      <c r="E46" s="32">
        <v>1250</v>
      </c>
      <c r="F46" s="59">
        <v>84.907142857142844</v>
      </c>
      <c r="G46" s="65">
        <f t="shared" si="3"/>
        <v>87.454357142857134</v>
      </c>
      <c r="H46" s="65">
        <f t="shared" si="4"/>
        <v>89.152499999999989</v>
      </c>
      <c r="I46" s="54"/>
      <c r="J46" s="55"/>
      <c r="K46" s="65">
        <v>86.863636</v>
      </c>
      <c r="L46" s="65"/>
      <c r="M46" s="20">
        <f t="shared" si="5"/>
        <v>40412.839183248521</v>
      </c>
      <c r="N46" s="8"/>
      <c r="O46" s="8"/>
      <c r="R46" s="25"/>
    </row>
    <row r="47" spans="1:95" ht="17" hidden="1" x14ac:dyDescent="0.2">
      <c r="A47" s="43" t="s">
        <v>185</v>
      </c>
      <c r="B47" s="32" t="s">
        <v>153</v>
      </c>
      <c r="C47" s="43" t="s">
        <v>214</v>
      </c>
      <c r="D47" s="51" t="s">
        <v>16</v>
      </c>
      <c r="E47" s="32">
        <v>1150</v>
      </c>
      <c r="F47" s="59">
        <v>84.907142857142844</v>
      </c>
      <c r="G47" s="65">
        <f t="shared" si="3"/>
        <v>87.454357142857134</v>
      </c>
      <c r="H47" s="65">
        <f t="shared" si="4"/>
        <v>89.152499999999989</v>
      </c>
      <c r="I47" s="54"/>
      <c r="J47" s="55"/>
      <c r="K47" s="65">
        <v>86.863636</v>
      </c>
      <c r="L47" s="65"/>
      <c r="M47" s="20">
        <f t="shared" si="5"/>
        <v>37179.812048588647</v>
      </c>
      <c r="N47" s="8"/>
      <c r="O47" s="8"/>
      <c r="R47" s="25"/>
    </row>
    <row r="48" spans="1:95" ht="17" hidden="1" x14ac:dyDescent="0.2">
      <c r="A48" s="43" t="s">
        <v>186</v>
      </c>
      <c r="B48" s="32" t="s">
        <v>153</v>
      </c>
      <c r="C48" s="51" t="s">
        <v>214</v>
      </c>
      <c r="D48" s="51" t="s">
        <v>16</v>
      </c>
      <c r="E48" s="32">
        <v>1150</v>
      </c>
      <c r="F48" s="59">
        <v>84.907142857142844</v>
      </c>
      <c r="G48" s="65">
        <f t="shared" si="3"/>
        <v>87.454357142857134</v>
      </c>
      <c r="H48" s="65">
        <f t="shared" si="4"/>
        <v>89.152499999999989</v>
      </c>
      <c r="I48" s="54"/>
      <c r="J48" s="55"/>
      <c r="K48" s="65">
        <v>86.863636</v>
      </c>
      <c r="L48" s="65"/>
      <c r="M48" s="20">
        <f t="shared" si="5"/>
        <v>37179.812048588647</v>
      </c>
      <c r="N48" s="8"/>
      <c r="O48" s="8"/>
      <c r="R48" s="25"/>
    </row>
    <row r="49" spans="1:95" ht="17" hidden="1" x14ac:dyDescent="0.2">
      <c r="A49" s="42" t="s">
        <v>149</v>
      </c>
      <c r="B49" s="39" t="s">
        <v>124</v>
      </c>
      <c r="C49" s="50" t="s">
        <v>130</v>
      </c>
      <c r="D49" s="50" t="s">
        <v>16</v>
      </c>
      <c r="E49" s="28">
        <v>1150</v>
      </c>
      <c r="F49" s="67">
        <v>84.907142857142844</v>
      </c>
      <c r="G49" s="68">
        <f t="shared" si="3"/>
        <v>87.454357142857134</v>
      </c>
      <c r="H49" s="68">
        <f t="shared" si="4"/>
        <v>89.152499999999989</v>
      </c>
      <c r="I49" s="28">
        <v>2028</v>
      </c>
      <c r="J49" s="40"/>
      <c r="K49" s="68">
        <v>86.863636</v>
      </c>
      <c r="L49" s="68"/>
      <c r="M49" s="30">
        <f t="shared" si="5"/>
        <v>37179.812048588647</v>
      </c>
      <c r="N49" s="8"/>
      <c r="O49" s="8"/>
      <c r="R49" s="25"/>
    </row>
    <row r="50" spans="1:95" ht="17" hidden="1" x14ac:dyDescent="0.2">
      <c r="A50" s="42" t="s">
        <v>150</v>
      </c>
      <c r="B50" s="39" t="s">
        <v>124</v>
      </c>
      <c r="C50" s="50" t="s">
        <v>130</v>
      </c>
      <c r="D50" s="50" t="s">
        <v>16</v>
      </c>
      <c r="E50" s="28">
        <v>1150</v>
      </c>
      <c r="F50" s="67">
        <v>84.907142857142844</v>
      </c>
      <c r="G50" s="68">
        <f t="shared" si="3"/>
        <v>87.454357142857134</v>
      </c>
      <c r="H50" s="68">
        <f t="shared" si="4"/>
        <v>89.152499999999989</v>
      </c>
      <c r="I50" s="28"/>
      <c r="J50" s="40"/>
      <c r="K50" s="68">
        <v>86.863636</v>
      </c>
      <c r="L50" s="68"/>
      <c r="M50" s="30">
        <f t="shared" si="5"/>
        <v>37179.812048588647</v>
      </c>
      <c r="N50" s="8"/>
      <c r="O50" s="8"/>
      <c r="R50" s="25"/>
    </row>
    <row r="51" spans="1:95" s="1" customFormat="1" ht="17" hidden="1" x14ac:dyDescent="0.2">
      <c r="A51" s="43" t="s">
        <v>183</v>
      </c>
      <c r="B51" s="32" t="s">
        <v>153</v>
      </c>
      <c r="C51" s="43" t="s">
        <v>130</v>
      </c>
      <c r="D51" s="51" t="s">
        <v>16</v>
      </c>
      <c r="E51" s="32">
        <v>1150</v>
      </c>
      <c r="F51" s="59">
        <v>84.907142857142844</v>
      </c>
      <c r="G51" s="65">
        <f t="shared" si="3"/>
        <v>87.454357142857134</v>
      </c>
      <c r="H51" s="65">
        <f t="shared" si="4"/>
        <v>89.152499999999989</v>
      </c>
      <c r="I51" s="54"/>
      <c r="J51" s="55"/>
      <c r="K51" s="65">
        <v>86.863636</v>
      </c>
      <c r="L51" s="65"/>
      <c r="M51" s="20">
        <f t="shared" si="5"/>
        <v>37179.812048588647</v>
      </c>
      <c r="N51" s="8"/>
      <c r="O51" s="8"/>
      <c r="P51"/>
      <c r="Q51"/>
      <c r="R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</row>
    <row r="52" spans="1:95" s="1" customFormat="1" ht="17" hidden="1" x14ac:dyDescent="0.2">
      <c r="A52" s="43" t="s">
        <v>184</v>
      </c>
      <c r="B52" s="32" t="s">
        <v>153</v>
      </c>
      <c r="C52" s="51" t="s">
        <v>130</v>
      </c>
      <c r="D52" s="51" t="s">
        <v>16</v>
      </c>
      <c r="E52" s="32">
        <v>1150</v>
      </c>
      <c r="F52" s="59">
        <v>84.907142857142844</v>
      </c>
      <c r="G52" s="65">
        <f t="shared" si="3"/>
        <v>87.454357142857134</v>
      </c>
      <c r="H52" s="65">
        <f t="shared" si="4"/>
        <v>89.152499999999989</v>
      </c>
      <c r="I52" s="54"/>
      <c r="J52" s="55"/>
      <c r="K52" s="65">
        <v>86.863636</v>
      </c>
      <c r="L52" s="65"/>
      <c r="M52" s="20">
        <f t="shared" si="5"/>
        <v>37179.812048588647</v>
      </c>
      <c r="N52" s="8"/>
      <c r="O52" s="8"/>
      <c r="P52"/>
      <c r="Q52"/>
      <c r="R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</row>
    <row r="53" spans="1:95" ht="34" hidden="1" x14ac:dyDescent="0.2">
      <c r="A53" s="14" t="s">
        <v>81</v>
      </c>
      <c r="B53" s="34" t="s">
        <v>13</v>
      </c>
      <c r="C53" s="46" t="s">
        <v>113</v>
      </c>
      <c r="D53" s="48" t="s">
        <v>16</v>
      </c>
      <c r="E53" s="7">
        <v>1116</v>
      </c>
      <c r="F53" s="17">
        <v>84.907142857142844</v>
      </c>
      <c r="G53" s="60">
        <f t="shared" si="3"/>
        <v>87.454357142857134</v>
      </c>
      <c r="H53" s="60">
        <f t="shared" si="4"/>
        <v>89.152499999999989</v>
      </c>
      <c r="I53" s="15">
        <v>43825</v>
      </c>
      <c r="J53" s="15"/>
      <c r="K53" s="60">
        <v>86.863636</v>
      </c>
      <c r="L53" s="60">
        <v>86.159091000000004</v>
      </c>
      <c r="M53" s="36">
        <f t="shared" si="5"/>
        <v>36080.582822804281</v>
      </c>
      <c r="N53" s="8"/>
      <c r="O53" s="8"/>
    </row>
    <row r="54" spans="1:95" ht="34" hidden="1" x14ac:dyDescent="0.2">
      <c r="A54" s="14" t="s">
        <v>82</v>
      </c>
      <c r="B54" s="37" t="s">
        <v>13</v>
      </c>
      <c r="C54" s="46" t="s">
        <v>113</v>
      </c>
      <c r="D54" s="48" t="s">
        <v>16</v>
      </c>
      <c r="E54" s="17">
        <v>1117</v>
      </c>
      <c r="F54" s="17">
        <v>84.907142857142844</v>
      </c>
      <c r="G54" s="60">
        <f t="shared" si="3"/>
        <v>87.454357142857134</v>
      </c>
      <c r="H54" s="60">
        <f t="shared" si="4"/>
        <v>89.152499999999989</v>
      </c>
      <c r="I54" s="15">
        <v>44119</v>
      </c>
      <c r="J54" s="15"/>
      <c r="K54" s="60">
        <v>86.863636</v>
      </c>
      <c r="L54" s="60">
        <v>86.159091000000004</v>
      </c>
      <c r="M54" s="36">
        <f t="shared" si="5"/>
        <v>36112.913094150885</v>
      </c>
      <c r="N54" s="8"/>
      <c r="O54" s="8"/>
      <c r="R54" s="26"/>
    </row>
    <row r="55" spans="1:95" s="1" customFormat="1" ht="17" hidden="1" x14ac:dyDescent="0.2">
      <c r="A55" s="43" t="s">
        <v>172</v>
      </c>
      <c r="B55" s="32" t="s">
        <v>153</v>
      </c>
      <c r="C55" s="51" t="s">
        <v>212</v>
      </c>
      <c r="D55" s="51" t="s">
        <v>16</v>
      </c>
      <c r="E55" s="32">
        <v>1250</v>
      </c>
      <c r="F55" s="59">
        <v>84.907142857142844</v>
      </c>
      <c r="G55" s="65">
        <f t="shared" si="3"/>
        <v>87.454357142857134</v>
      </c>
      <c r="H55" s="65">
        <f t="shared" si="4"/>
        <v>89.152499999999989</v>
      </c>
      <c r="I55" s="54"/>
      <c r="J55" s="55"/>
      <c r="K55" s="65">
        <v>86.863636</v>
      </c>
      <c r="L55" s="65"/>
      <c r="M55" s="20">
        <f t="shared" si="5"/>
        <v>40412.839183248521</v>
      </c>
      <c r="N55" s="8"/>
      <c r="O55" s="8"/>
      <c r="P55"/>
      <c r="Q55"/>
      <c r="R55" s="26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</row>
    <row r="56" spans="1:95" s="1" customFormat="1" ht="17" hidden="1" x14ac:dyDescent="0.2">
      <c r="A56" s="43" t="s">
        <v>173</v>
      </c>
      <c r="B56" s="32" t="s">
        <v>153</v>
      </c>
      <c r="C56" s="43" t="s">
        <v>212</v>
      </c>
      <c r="D56" s="51" t="s">
        <v>16</v>
      </c>
      <c r="E56" s="32">
        <v>1250</v>
      </c>
      <c r="F56" s="59">
        <v>84.907142857142844</v>
      </c>
      <c r="G56" s="65">
        <f t="shared" si="3"/>
        <v>87.454357142857134</v>
      </c>
      <c r="H56" s="65">
        <f t="shared" si="4"/>
        <v>89.152499999999989</v>
      </c>
      <c r="I56" s="54"/>
      <c r="J56" s="55"/>
      <c r="K56" s="65">
        <v>86.863636</v>
      </c>
      <c r="L56" s="65"/>
      <c r="M56" s="20">
        <f t="shared" si="5"/>
        <v>40412.839183248521</v>
      </c>
      <c r="N56" s="8"/>
      <c r="O56" s="8"/>
      <c r="P56"/>
      <c r="Q56"/>
      <c r="R56" s="2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</row>
    <row r="57" spans="1:95" ht="17" hidden="1" x14ac:dyDescent="0.2">
      <c r="A57" s="43" t="s">
        <v>174</v>
      </c>
      <c r="B57" s="32" t="s">
        <v>153</v>
      </c>
      <c r="C57" s="51" t="s">
        <v>212</v>
      </c>
      <c r="D57" s="51" t="s">
        <v>16</v>
      </c>
      <c r="E57" s="32">
        <v>1250</v>
      </c>
      <c r="F57" s="59">
        <v>84.907142857142844</v>
      </c>
      <c r="G57" s="65">
        <f t="shared" si="3"/>
        <v>87.454357142857134</v>
      </c>
      <c r="H57" s="65">
        <f t="shared" si="4"/>
        <v>89.152499999999989</v>
      </c>
      <c r="I57" s="54"/>
      <c r="J57" s="55"/>
      <c r="K57" s="65">
        <v>86.863636</v>
      </c>
      <c r="L57" s="65"/>
      <c r="M57" s="20">
        <f t="shared" si="5"/>
        <v>40412.839183248521</v>
      </c>
      <c r="N57" s="8"/>
      <c r="O57" s="8"/>
    </row>
    <row r="58" spans="1:95" s="1" customFormat="1" ht="17" hidden="1" x14ac:dyDescent="0.2">
      <c r="A58" s="43" t="s">
        <v>175</v>
      </c>
      <c r="B58" s="32" t="s">
        <v>153</v>
      </c>
      <c r="C58" s="51" t="s">
        <v>212</v>
      </c>
      <c r="D58" s="51" t="s">
        <v>16</v>
      </c>
      <c r="E58" s="32">
        <v>1250</v>
      </c>
      <c r="F58" s="59">
        <v>84.907142857142844</v>
      </c>
      <c r="G58" s="65">
        <f t="shared" si="3"/>
        <v>87.454357142857134</v>
      </c>
      <c r="H58" s="65">
        <f t="shared" si="4"/>
        <v>89.152499999999989</v>
      </c>
      <c r="I58" s="54"/>
      <c r="J58" s="55"/>
      <c r="K58" s="65">
        <v>86.863636</v>
      </c>
      <c r="L58" s="65"/>
      <c r="M58" s="20">
        <f t="shared" si="5"/>
        <v>40412.839183248521</v>
      </c>
      <c r="N58" s="8"/>
      <c r="O58" s="8"/>
      <c r="P58"/>
      <c r="Q58"/>
      <c r="R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</row>
    <row r="59" spans="1:95" s="1" customFormat="1" ht="34" hidden="1" x14ac:dyDescent="0.2">
      <c r="A59" s="14" t="s">
        <v>49</v>
      </c>
      <c r="B59" s="34" t="s">
        <v>13</v>
      </c>
      <c r="C59" s="45" t="s">
        <v>50</v>
      </c>
      <c r="D59" s="45" t="s">
        <v>16</v>
      </c>
      <c r="E59" s="7">
        <v>1224</v>
      </c>
      <c r="F59" s="17">
        <v>84.907142857142802</v>
      </c>
      <c r="G59" s="60">
        <f t="shared" si="3"/>
        <v>87.454357142857091</v>
      </c>
      <c r="H59" s="60">
        <f t="shared" si="4"/>
        <v>89.152499999999947</v>
      </c>
      <c r="I59" s="12">
        <v>45196</v>
      </c>
      <c r="J59" s="35"/>
      <c r="K59" s="60">
        <v>86.863636</v>
      </c>
      <c r="L59" s="60"/>
      <c r="M59" s="36">
        <f t="shared" si="5"/>
        <v>39572.252128236942</v>
      </c>
      <c r="N59" s="8"/>
      <c r="O59" s="8"/>
      <c r="P59"/>
      <c r="Q59"/>
      <c r="R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</row>
    <row r="60" spans="1:95" s="1" customFormat="1" ht="34" hidden="1" x14ac:dyDescent="0.2">
      <c r="A60" s="14" t="s">
        <v>51</v>
      </c>
      <c r="B60" s="34" t="s">
        <v>13</v>
      </c>
      <c r="C60" s="45" t="s">
        <v>50</v>
      </c>
      <c r="D60" s="45" t="s">
        <v>16</v>
      </c>
      <c r="E60" s="7">
        <v>1224</v>
      </c>
      <c r="F60" s="17">
        <v>84.907142857142802</v>
      </c>
      <c r="G60" s="60">
        <f t="shared" si="3"/>
        <v>87.454357142857091</v>
      </c>
      <c r="H60" s="60">
        <f t="shared" si="4"/>
        <v>89.152499999999947</v>
      </c>
      <c r="I60" s="12">
        <v>45408</v>
      </c>
      <c r="J60" s="35"/>
      <c r="K60" s="60">
        <v>86.863636</v>
      </c>
      <c r="L60" s="60"/>
      <c r="M60" s="36">
        <f t="shared" si="5"/>
        <v>39572.252128236942</v>
      </c>
      <c r="N60" s="8"/>
      <c r="O60" s="8"/>
      <c r="P60"/>
      <c r="Q60"/>
      <c r="R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</row>
    <row r="61" spans="1:95" ht="34" hidden="1" x14ac:dyDescent="0.2">
      <c r="A61" s="14" t="s">
        <v>57</v>
      </c>
      <c r="B61" s="34" t="s">
        <v>13</v>
      </c>
      <c r="C61" s="45" t="s">
        <v>58</v>
      </c>
      <c r="D61" s="45" t="s">
        <v>16</v>
      </c>
      <c r="E61" s="7">
        <v>1116</v>
      </c>
      <c r="F61" s="17">
        <v>84.907142857142802</v>
      </c>
      <c r="G61" s="60">
        <f t="shared" si="3"/>
        <v>87.454357142857091</v>
      </c>
      <c r="H61" s="60">
        <f t="shared" si="4"/>
        <v>89.152499999999947</v>
      </c>
      <c r="I61" s="12">
        <v>44812</v>
      </c>
      <c r="J61" s="35"/>
      <c r="K61" s="60">
        <v>86.863636</v>
      </c>
      <c r="L61" s="60"/>
      <c r="M61" s="36">
        <f t="shared" si="5"/>
        <v>36080.582822804266</v>
      </c>
      <c r="N61" s="8"/>
      <c r="O61" s="8"/>
      <c r="R61" s="25"/>
    </row>
    <row r="62" spans="1:95" ht="34" hidden="1" x14ac:dyDescent="0.2">
      <c r="A62" s="14" t="s">
        <v>59</v>
      </c>
      <c r="B62" s="34" t="s">
        <v>13</v>
      </c>
      <c r="C62" s="45" t="s">
        <v>58</v>
      </c>
      <c r="D62" s="45" t="s">
        <v>16</v>
      </c>
      <c r="E62" s="7">
        <v>1116</v>
      </c>
      <c r="F62" s="17">
        <v>84.907142857142802</v>
      </c>
      <c r="G62" s="60">
        <f t="shared" si="3"/>
        <v>87.454357142857091</v>
      </c>
      <c r="H62" s="60">
        <f t="shared" si="4"/>
        <v>89.152499999999947</v>
      </c>
      <c r="I62" s="12">
        <v>45164</v>
      </c>
      <c r="J62" s="35"/>
      <c r="K62" s="60">
        <v>86.863636</v>
      </c>
      <c r="L62" s="60"/>
      <c r="M62" s="36">
        <f t="shared" si="5"/>
        <v>36080.582822804266</v>
      </c>
      <c r="N62" s="8"/>
      <c r="O62" s="8"/>
      <c r="R62" s="25"/>
    </row>
    <row r="63" spans="1:95" ht="17" hidden="1" x14ac:dyDescent="0.2">
      <c r="A63" s="43" t="s">
        <v>176</v>
      </c>
      <c r="B63" s="32" t="s">
        <v>153</v>
      </c>
      <c r="C63" s="51"/>
      <c r="D63" s="51" t="s">
        <v>16</v>
      </c>
      <c r="E63" s="32">
        <v>200</v>
      </c>
      <c r="F63" s="59">
        <v>84.907142857142802</v>
      </c>
      <c r="G63" s="65">
        <f t="shared" si="3"/>
        <v>87.454357142857091</v>
      </c>
      <c r="H63" s="65">
        <f t="shared" si="4"/>
        <v>89.152499999999947</v>
      </c>
      <c r="I63" s="54"/>
      <c r="J63" s="55"/>
      <c r="K63" s="65">
        <v>86.863636</v>
      </c>
      <c r="L63" s="65"/>
      <c r="M63" s="20">
        <f t="shared" si="5"/>
        <v>6466.0542693197613</v>
      </c>
      <c r="N63" s="8"/>
      <c r="O63" s="8"/>
      <c r="R63" s="25"/>
    </row>
    <row r="64" spans="1:95" ht="17" hidden="1" x14ac:dyDescent="0.2">
      <c r="A64" s="43" t="s">
        <v>177</v>
      </c>
      <c r="B64" s="32" t="s">
        <v>153</v>
      </c>
      <c r="C64" s="51"/>
      <c r="D64" s="51" t="s">
        <v>16</v>
      </c>
      <c r="E64" s="32">
        <v>200</v>
      </c>
      <c r="F64" s="59">
        <v>84.907142857142802</v>
      </c>
      <c r="G64" s="65">
        <f t="shared" si="3"/>
        <v>87.454357142857091</v>
      </c>
      <c r="H64" s="65">
        <f t="shared" si="4"/>
        <v>89.152499999999947</v>
      </c>
      <c r="I64" s="54"/>
      <c r="J64" s="55"/>
      <c r="K64" s="65">
        <v>86.863636</v>
      </c>
      <c r="L64" s="65"/>
      <c r="M64" s="20">
        <f t="shared" si="5"/>
        <v>6466.0542693197613</v>
      </c>
      <c r="N64" s="8"/>
      <c r="O64" s="8"/>
      <c r="R64" s="25"/>
    </row>
    <row r="65" spans="1:95" ht="17" hidden="1" x14ac:dyDescent="0.2">
      <c r="A65" s="43" t="s">
        <v>178</v>
      </c>
      <c r="B65" s="32" t="s">
        <v>153</v>
      </c>
      <c r="C65" s="51"/>
      <c r="D65" s="51" t="s">
        <v>16</v>
      </c>
      <c r="E65" s="32">
        <v>200</v>
      </c>
      <c r="F65" s="59">
        <v>84.907142857142802</v>
      </c>
      <c r="G65" s="65">
        <f t="shared" si="3"/>
        <v>87.454357142857091</v>
      </c>
      <c r="H65" s="65">
        <f t="shared" si="4"/>
        <v>89.152499999999947</v>
      </c>
      <c r="I65" s="54"/>
      <c r="J65" s="55"/>
      <c r="K65" s="65">
        <v>86.863636</v>
      </c>
      <c r="L65" s="65"/>
      <c r="M65" s="20">
        <f t="shared" si="5"/>
        <v>6466.0542693197613</v>
      </c>
      <c r="N65" s="8"/>
      <c r="O65" s="8"/>
      <c r="R65" s="25"/>
    </row>
    <row r="66" spans="1:95" ht="17" hidden="1" x14ac:dyDescent="0.2">
      <c r="A66" s="3" t="s">
        <v>18</v>
      </c>
      <c r="B66" s="33" t="s">
        <v>8</v>
      </c>
      <c r="C66" s="44" t="s">
        <v>19</v>
      </c>
      <c r="D66" s="49" t="s">
        <v>133</v>
      </c>
      <c r="E66" s="6">
        <v>1000</v>
      </c>
      <c r="F66" s="19">
        <v>86.6</v>
      </c>
      <c r="G66" s="57">
        <f t="shared" ref="G66:G97" si="6">F66 * 1.03</f>
        <v>89.197999999999993</v>
      </c>
      <c r="H66" s="57">
        <f t="shared" ref="H66:H97" si="7">F66 * 1.05</f>
        <v>90.929999999999993</v>
      </c>
      <c r="I66" s="9">
        <v>40389</v>
      </c>
      <c r="J66" s="9">
        <v>42302</v>
      </c>
      <c r="K66" s="57">
        <v>102.584416</v>
      </c>
      <c r="L66" s="57">
        <v>80.090908999999996</v>
      </c>
      <c r="M66" s="8">
        <f t="shared" ref="M66:M97" si="8">E66*F66*(K66/365)*R$17</f>
        <v>38942.730632767125</v>
      </c>
      <c r="N66" s="8"/>
      <c r="O66" s="8"/>
    </row>
    <row r="67" spans="1:95" ht="17" hidden="1" x14ac:dyDescent="0.2">
      <c r="A67" s="3" t="s">
        <v>20</v>
      </c>
      <c r="B67" s="33" t="s">
        <v>8</v>
      </c>
      <c r="C67" s="44" t="s">
        <v>19</v>
      </c>
      <c r="D67" s="49" t="s">
        <v>133</v>
      </c>
      <c r="E67" s="6">
        <v>1000</v>
      </c>
      <c r="F67" s="19">
        <v>89.4</v>
      </c>
      <c r="G67" s="57">
        <f t="shared" si="6"/>
        <v>92.082000000000008</v>
      </c>
      <c r="H67" s="57">
        <f t="shared" si="7"/>
        <v>93.87</v>
      </c>
      <c r="I67" s="9">
        <v>40535</v>
      </c>
      <c r="J67" s="9">
        <v>42566</v>
      </c>
      <c r="K67" s="57">
        <v>102.584416</v>
      </c>
      <c r="L67" s="57">
        <v>80.090908999999996</v>
      </c>
      <c r="M67" s="8">
        <f t="shared" si="8"/>
        <v>40201.848944219179</v>
      </c>
      <c r="N67" s="8"/>
      <c r="O67" s="8"/>
    </row>
    <row r="68" spans="1:95" ht="17" hidden="1" x14ac:dyDescent="0.2">
      <c r="A68" s="3" t="s">
        <v>21</v>
      </c>
      <c r="B68" s="33" t="s">
        <v>8</v>
      </c>
      <c r="C68" s="44" t="s">
        <v>19</v>
      </c>
      <c r="D68" s="49" t="s">
        <v>133</v>
      </c>
      <c r="E68" s="6">
        <v>1000</v>
      </c>
      <c r="F68" s="19">
        <v>106.6</v>
      </c>
      <c r="G68" s="57">
        <f t="shared" si="6"/>
        <v>109.798</v>
      </c>
      <c r="H68" s="57">
        <f t="shared" si="7"/>
        <v>111.92999999999999</v>
      </c>
      <c r="I68" s="9">
        <v>42362</v>
      </c>
      <c r="J68" s="9">
        <v>44936</v>
      </c>
      <c r="K68" s="57">
        <v>102.584416</v>
      </c>
      <c r="L68" s="57">
        <v>80.090908999999996</v>
      </c>
      <c r="M68" s="8">
        <f t="shared" si="8"/>
        <v>47936.432857424661</v>
      </c>
      <c r="N68" s="8"/>
      <c r="O68" s="8"/>
    </row>
    <row r="69" spans="1:95" s="1" customFormat="1" ht="17" hidden="1" x14ac:dyDescent="0.2">
      <c r="A69" s="3" t="s">
        <v>22</v>
      </c>
      <c r="B69" s="33" t="s">
        <v>8</v>
      </c>
      <c r="C69" s="44" t="s">
        <v>19</v>
      </c>
      <c r="D69" s="49" t="s">
        <v>133</v>
      </c>
      <c r="E69" s="6">
        <v>1000</v>
      </c>
      <c r="F69" s="17">
        <v>106.6</v>
      </c>
      <c r="G69" s="60">
        <f t="shared" si="6"/>
        <v>109.798</v>
      </c>
      <c r="H69" s="57">
        <f t="shared" si="7"/>
        <v>111.92999999999999</v>
      </c>
      <c r="I69" s="9">
        <v>42727</v>
      </c>
      <c r="J69" s="9">
        <v>45391</v>
      </c>
      <c r="K69" s="57">
        <v>102.584416</v>
      </c>
      <c r="L69" s="57">
        <v>80.090908999999996</v>
      </c>
      <c r="M69" s="8">
        <f t="shared" si="8"/>
        <v>47936.432857424661</v>
      </c>
      <c r="N69" s="8"/>
      <c r="O69" s="8"/>
      <c r="P69"/>
      <c r="Q69"/>
      <c r="R69" s="26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</row>
    <row r="70" spans="1:95" s="1" customFormat="1" ht="34" hidden="1" x14ac:dyDescent="0.2">
      <c r="A70" s="42" t="s">
        <v>139</v>
      </c>
      <c r="B70" s="39" t="s">
        <v>124</v>
      </c>
      <c r="C70" s="50" t="s">
        <v>127</v>
      </c>
      <c r="D70" s="50" t="s">
        <v>133</v>
      </c>
      <c r="E70" s="28">
        <v>1150</v>
      </c>
      <c r="F70" s="67">
        <v>94.2</v>
      </c>
      <c r="G70" s="68">
        <f t="shared" si="6"/>
        <v>97.02600000000001</v>
      </c>
      <c r="H70" s="68">
        <f t="shared" si="7"/>
        <v>98.910000000000011</v>
      </c>
      <c r="I70" s="28"/>
      <c r="J70" s="40"/>
      <c r="K70" s="68">
        <v>102.584416</v>
      </c>
      <c r="L70" s="68"/>
      <c r="M70" s="30">
        <f t="shared" si="8"/>
        <v>48714.388099857541</v>
      </c>
      <c r="N70" s="8"/>
      <c r="O70" s="8"/>
      <c r="P70"/>
      <c r="Q70"/>
      <c r="R70" s="25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</row>
    <row r="71" spans="1:95" s="1" customFormat="1" ht="34" hidden="1" x14ac:dyDescent="0.2">
      <c r="A71" s="42" t="s">
        <v>140</v>
      </c>
      <c r="B71" s="39" t="s">
        <v>124</v>
      </c>
      <c r="C71" s="50" t="s">
        <v>127</v>
      </c>
      <c r="D71" s="50" t="s">
        <v>133</v>
      </c>
      <c r="E71" s="28">
        <v>1150</v>
      </c>
      <c r="F71" s="67">
        <v>94.2</v>
      </c>
      <c r="G71" s="68">
        <f t="shared" si="6"/>
        <v>97.02600000000001</v>
      </c>
      <c r="H71" s="68">
        <f t="shared" si="7"/>
        <v>98.910000000000011</v>
      </c>
      <c r="I71" s="28"/>
      <c r="J71" s="40"/>
      <c r="K71" s="68">
        <v>102.584416</v>
      </c>
      <c r="L71" s="68"/>
      <c r="M71" s="30">
        <f t="shared" si="8"/>
        <v>48714.388099857541</v>
      </c>
      <c r="N71" s="8"/>
      <c r="O71" s="8"/>
      <c r="P71"/>
      <c r="Q71"/>
      <c r="R71" s="25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</row>
    <row r="72" spans="1:95" s="1" customFormat="1" ht="17" hidden="1" x14ac:dyDescent="0.2">
      <c r="A72" s="42" t="s">
        <v>135</v>
      </c>
      <c r="B72" s="39" t="s">
        <v>124</v>
      </c>
      <c r="C72" s="50" t="s">
        <v>125</v>
      </c>
      <c r="D72" s="50" t="s">
        <v>133</v>
      </c>
      <c r="E72" s="28">
        <v>1250</v>
      </c>
      <c r="F72" s="67">
        <v>94.2</v>
      </c>
      <c r="G72" s="68">
        <f t="shared" si="6"/>
        <v>97.02600000000001</v>
      </c>
      <c r="H72" s="68">
        <f t="shared" si="7"/>
        <v>98.910000000000011</v>
      </c>
      <c r="I72" s="28">
        <v>2026</v>
      </c>
      <c r="J72" s="29"/>
      <c r="K72" s="68">
        <v>102.584416</v>
      </c>
      <c r="L72" s="68"/>
      <c r="M72" s="30">
        <f t="shared" si="8"/>
        <v>52950.421847671241</v>
      </c>
      <c r="N72" s="8"/>
      <c r="O72" s="8"/>
      <c r="P72"/>
      <c r="Q72"/>
      <c r="R72" s="2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</row>
    <row r="73" spans="1:95" s="1" customFormat="1" ht="17" hidden="1" x14ac:dyDescent="0.2">
      <c r="A73" s="42" t="s">
        <v>136</v>
      </c>
      <c r="B73" s="39" t="s">
        <v>124</v>
      </c>
      <c r="C73" s="50" t="s">
        <v>125</v>
      </c>
      <c r="D73" s="50" t="s">
        <v>133</v>
      </c>
      <c r="E73" s="28">
        <v>1250</v>
      </c>
      <c r="F73" s="67">
        <v>94.2</v>
      </c>
      <c r="G73" s="68">
        <f t="shared" si="6"/>
        <v>97.02600000000001</v>
      </c>
      <c r="H73" s="68">
        <f t="shared" si="7"/>
        <v>98.910000000000011</v>
      </c>
      <c r="I73" s="28">
        <v>2027</v>
      </c>
      <c r="J73" s="40"/>
      <c r="K73" s="68">
        <v>102.584416</v>
      </c>
      <c r="L73" s="68"/>
      <c r="M73" s="30">
        <f t="shared" si="8"/>
        <v>52950.421847671241</v>
      </c>
      <c r="N73" s="8"/>
      <c r="O73" s="8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</row>
    <row r="74" spans="1:95" s="1" customFormat="1" ht="17" hidden="1" x14ac:dyDescent="0.2">
      <c r="A74" s="43" t="s">
        <v>154</v>
      </c>
      <c r="B74" s="32" t="s">
        <v>153</v>
      </c>
      <c r="C74" s="51" t="s">
        <v>125</v>
      </c>
      <c r="D74" s="51" t="s">
        <v>133</v>
      </c>
      <c r="E74" s="32">
        <v>1400</v>
      </c>
      <c r="F74" s="59">
        <v>94.2</v>
      </c>
      <c r="G74" s="65">
        <f t="shared" si="6"/>
        <v>97.02600000000001</v>
      </c>
      <c r="H74" s="65">
        <f t="shared" si="7"/>
        <v>98.910000000000011</v>
      </c>
      <c r="I74" s="54"/>
      <c r="J74" s="55"/>
      <c r="K74" s="65">
        <v>102.584416</v>
      </c>
      <c r="L74" s="65"/>
      <c r="M74" s="20">
        <f t="shared" si="8"/>
        <v>59304.472469391781</v>
      </c>
      <c r="N74" s="8"/>
      <c r="O74" s="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</row>
    <row r="75" spans="1:95" s="1" customFormat="1" ht="17" hidden="1" x14ac:dyDescent="0.2">
      <c r="A75" s="43" t="s">
        <v>155</v>
      </c>
      <c r="B75" s="32" t="s">
        <v>153</v>
      </c>
      <c r="C75" s="51" t="s">
        <v>125</v>
      </c>
      <c r="D75" s="51" t="s">
        <v>133</v>
      </c>
      <c r="E75" s="32">
        <v>1400</v>
      </c>
      <c r="F75" s="59">
        <v>94.2</v>
      </c>
      <c r="G75" s="65">
        <f t="shared" si="6"/>
        <v>97.02600000000001</v>
      </c>
      <c r="H75" s="65">
        <f t="shared" si="7"/>
        <v>98.910000000000011</v>
      </c>
      <c r="I75" s="54"/>
      <c r="J75" s="55"/>
      <c r="K75" s="65">
        <v>102.584416</v>
      </c>
      <c r="L75" s="65"/>
      <c r="M75" s="20">
        <f t="shared" si="8"/>
        <v>59304.472469391781</v>
      </c>
      <c r="N75" s="8"/>
      <c r="O75" s="8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</row>
    <row r="76" spans="1:95" s="1" customFormat="1" ht="17" hidden="1" x14ac:dyDescent="0.2">
      <c r="A76" s="43" t="s">
        <v>156</v>
      </c>
      <c r="B76" s="32" t="s">
        <v>153</v>
      </c>
      <c r="C76" s="51" t="s">
        <v>125</v>
      </c>
      <c r="D76" s="51" t="s">
        <v>133</v>
      </c>
      <c r="E76" s="32">
        <v>1400</v>
      </c>
      <c r="F76" s="59">
        <v>94.2</v>
      </c>
      <c r="G76" s="65">
        <f t="shared" si="6"/>
        <v>97.02600000000001</v>
      </c>
      <c r="H76" s="65">
        <f t="shared" si="7"/>
        <v>98.910000000000011</v>
      </c>
      <c r="I76" s="54"/>
      <c r="J76" s="55"/>
      <c r="K76" s="65">
        <v>102.584416</v>
      </c>
      <c r="L76" s="65"/>
      <c r="M76" s="20">
        <f t="shared" si="8"/>
        <v>59304.472469391781</v>
      </c>
      <c r="N76" s="8"/>
      <c r="O76" s="8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</row>
    <row r="77" spans="1:95" ht="17" hidden="1" x14ac:dyDescent="0.2">
      <c r="A77" s="43" t="s">
        <v>157</v>
      </c>
      <c r="B77" s="32" t="s">
        <v>153</v>
      </c>
      <c r="C77" s="51" t="s">
        <v>125</v>
      </c>
      <c r="D77" s="51" t="s">
        <v>133</v>
      </c>
      <c r="E77" s="32">
        <v>1400</v>
      </c>
      <c r="F77" s="59">
        <v>94.2</v>
      </c>
      <c r="G77" s="65">
        <f t="shared" si="6"/>
        <v>97.02600000000001</v>
      </c>
      <c r="H77" s="65">
        <f t="shared" si="7"/>
        <v>98.910000000000011</v>
      </c>
      <c r="I77" s="54"/>
      <c r="J77" s="55"/>
      <c r="K77" s="65">
        <v>102.584416</v>
      </c>
      <c r="L77" s="65"/>
      <c r="M77" s="20">
        <f t="shared" si="8"/>
        <v>59304.472469391781</v>
      </c>
      <c r="N77" s="8"/>
      <c r="O77" s="8"/>
    </row>
    <row r="78" spans="1:95" ht="17" hidden="1" x14ac:dyDescent="0.2">
      <c r="A78" s="3" t="s">
        <v>11</v>
      </c>
      <c r="B78" s="33" t="s">
        <v>8</v>
      </c>
      <c r="C78" s="44" t="s">
        <v>9</v>
      </c>
      <c r="D78" s="44" t="s">
        <v>10</v>
      </c>
      <c r="E78" s="6">
        <v>601</v>
      </c>
      <c r="F78" s="19">
        <v>80.599999999999994</v>
      </c>
      <c r="G78" s="57">
        <f t="shared" si="6"/>
        <v>83.018000000000001</v>
      </c>
      <c r="H78" s="57">
        <f t="shared" si="7"/>
        <v>84.63</v>
      </c>
      <c r="I78" s="9">
        <v>40503</v>
      </c>
      <c r="J78" s="9">
        <v>42541</v>
      </c>
      <c r="K78" s="57">
        <v>27.059494000000001</v>
      </c>
      <c r="L78" s="57">
        <v>27.568182</v>
      </c>
      <c r="M78" s="8">
        <f t="shared" si="8"/>
        <v>5745.8767125759996</v>
      </c>
      <c r="N78" s="8"/>
      <c r="O78" s="8"/>
      <c r="R78" s="26"/>
    </row>
    <row r="79" spans="1:95" ht="17" hidden="1" x14ac:dyDescent="0.2">
      <c r="A79" s="3" t="s">
        <v>7</v>
      </c>
      <c r="B79" s="33" t="s">
        <v>8</v>
      </c>
      <c r="C79" s="44" t="s">
        <v>9</v>
      </c>
      <c r="D79" s="44" t="s">
        <v>10</v>
      </c>
      <c r="E79" s="6">
        <v>601</v>
      </c>
      <c r="F79" s="19">
        <v>81</v>
      </c>
      <c r="G79" s="11">
        <f t="shared" si="6"/>
        <v>83.43</v>
      </c>
      <c r="H79" s="11">
        <f t="shared" si="7"/>
        <v>85.05</v>
      </c>
      <c r="I79" s="9">
        <v>40293</v>
      </c>
      <c r="J79" s="9">
        <v>42315</v>
      </c>
      <c r="K79" s="57">
        <v>27.059494000000001</v>
      </c>
      <c r="L79" s="57">
        <v>27.568182</v>
      </c>
      <c r="M79" s="8">
        <f t="shared" si="8"/>
        <v>5774.3922297600002</v>
      </c>
      <c r="N79" s="8"/>
      <c r="O79" s="8"/>
      <c r="R79" s="26"/>
    </row>
    <row r="80" spans="1:95" ht="34" hidden="1" x14ac:dyDescent="0.2">
      <c r="A80" s="14" t="s">
        <v>12</v>
      </c>
      <c r="B80" s="34" t="s">
        <v>13</v>
      </c>
      <c r="C80" s="45" t="s">
        <v>9</v>
      </c>
      <c r="D80" s="45" t="s">
        <v>10</v>
      </c>
      <c r="E80" s="7">
        <v>1000</v>
      </c>
      <c r="F80" s="17">
        <v>80.8</v>
      </c>
      <c r="G80" s="60">
        <f t="shared" si="6"/>
        <v>83.224000000000004</v>
      </c>
      <c r="H80" s="60">
        <f t="shared" si="7"/>
        <v>84.84</v>
      </c>
      <c r="I80" s="12">
        <v>44286</v>
      </c>
      <c r="J80" s="35"/>
      <c r="K80" s="60">
        <v>27.059494000000001</v>
      </c>
      <c r="L80" s="60">
        <v>27.568182</v>
      </c>
      <c r="M80" s="36">
        <f t="shared" si="8"/>
        <v>9584.2503679999991</v>
      </c>
      <c r="N80" s="8"/>
      <c r="O80" s="8"/>
      <c r="R80" s="26"/>
    </row>
    <row r="81" spans="1:95" ht="34" hidden="1" x14ac:dyDescent="0.2">
      <c r="A81" s="14" t="s">
        <v>14</v>
      </c>
      <c r="B81" s="34" t="s">
        <v>13</v>
      </c>
      <c r="C81" s="45" t="s">
        <v>9</v>
      </c>
      <c r="D81" s="45" t="s">
        <v>10</v>
      </c>
      <c r="E81" s="7">
        <v>1000</v>
      </c>
      <c r="F81" s="17">
        <v>80.8</v>
      </c>
      <c r="G81" s="60">
        <f t="shared" si="6"/>
        <v>83.224000000000004</v>
      </c>
      <c r="H81" s="60">
        <f t="shared" si="7"/>
        <v>84.84</v>
      </c>
      <c r="I81" s="12">
        <v>44558</v>
      </c>
      <c r="J81" s="35"/>
      <c r="K81" s="60">
        <v>27.059494000000001</v>
      </c>
      <c r="L81" s="60">
        <v>27.568182</v>
      </c>
      <c r="M81" s="36">
        <f t="shared" si="8"/>
        <v>9584.2503679999991</v>
      </c>
      <c r="N81" s="8"/>
      <c r="O81" s="8"/>
      <c r="R81" s="25"/>
    </row>
    <row r="82" spans="1:95" ht="34" hidden="1" x14ac:dyDescent="0.2">
      <c r="A82" s="14" t="s">
        <v>56</v>
      </c>
      <c r="B82" s="34" t="s">
        <v>13</v>
      </c>
      <c r="C82" s="45" t="s">
        <v>9</v>
      </c>
      <c r="D82" s="45" t="s">
        <v>10</v>
      </c>
      <c r="E82" s="7">
        <v>100</v>
      </c>
      <c r="F82" s="17">
        <v>80.8</v>
      </c>
      <c r="G82" s="60">
        <f t="shared" si="6"/>
        <v>83.224000000000004</v>
      </c>
      <c r="H82" s="60">
        <f t="shared" si="7"/>
        <v>84.84</v>
      </c>
      <c r="I82" s="12">
        <v>44390</v>
      </c>
      <c r="J82" s="35"/>
      <c r="K82" s="60">
        <v>27.059494000000001</v>
      </c>
      <c r="L82" s="60">
        <v>27.568182</v>
      </c>
      <c r="M82" s="36">
        <f t="shared" si="8"/>
        <v>958.42503679999993</v>
      </c>
      <c r="N82" s="8"/>
      <c r="O82" s="8"/>
      <c r="R82" s="25"/>
    </row>
    <row r="83" spans="1:95" s="1" customFormat="1" ht="17" hidden="1" x14ac:dyDescent="0.2">
      <c r="A83" s="42" t="s">
        <v>141</v>
      </c>
      <c r="B83" s="39" t="s">
        <v>124</v>
      </c>
      <c r="C83" s="50" t="s">
        <v>128</v>
      </c>
      <c r="D83" s="50" t="s">
        <v>134</v>
      </c>
      <c r="E83" s="28">
        <v>1250</v>
      </c>
      <c r="F83" s="67">
        <v>82.855555555555554</v>
      </c>
      <c r="G83" s="68">
        <f t="shared" si="6"/>
        <v>85.341222222222228</v>
      </c>
      <c r="H83" s="68">
        <f t="shared" si="7"/>
        <v>86.998333333333335</v>
      </c>
      <c r="I83" s="28"/>
      <c r="J83" s="40"/>
      <c r="K83" s="68">
        <v>149.661157</v>
      </c>
      <c r="L83" s="68"/>
      <c r="M83" s="30">
        <f t="shared" si="8"/>
        <v>67946.620867519028</v>
      </c>
      <c r="N83" s="8"/>
      <c r="O83" s="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</row>
    <row r="84" spans="1:95" s="1" customFormat="1" ht="17" hidden="1" x14ac:dyDescent="0.2">
      <c r="A84" s="42" t="s">
        <v>142</v>
      </c>
      <c r="B84" s="39" t="s">
        <v>124</v>
      </c>
      <c r="C84" s="50" t="s">
        <v>128</v>
      </c>
      <c r="D84" s="50" t="s">
        <v>134</v>
      </c>
      <c r="E84" s="28">
        <v>1250</v>
      </c>
      <c r="F84" s="67">
        <v>82.855555555555554</v>
      </c>
      <c r="G84" s="68">
        <f t="shared" si="6"/>
        <v>85.341222222222228</v>
      </c>
      <c r="H84" s="68">
        <f t="shared" si="7"/>
        <v>86.998333333333335</v>
      </c>
      <c r="I84" s="28"/>
      <c r="J84" s="40"/>
      <c r="K84" s="68">
        <v>149.661157</v>
      </c>
      <c r="L84" s="68"/>
      <c r="M84" s="30">
        <f t="shared" si="8"/>
        <v>67946.620867519028</v>
      </c>
      <c r="N84" s="8"/>
      <c r="O84" s="8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</row>
    <row r="85" spans="1:95" s="1" customFormat="1" ht="17" hidden="1" x14ac:dyDescent="0.2">
      <c r="A85" s="43" t="s">
        <v>160</v>
      </c>
      <c r="B85" s="32" t="s">
        <v>153</v>
      </c>
      <c r="C85" s="51" t="s">
        <v>128</v>
      </c>
      <c r="D85" s="51" t="s">
        <v>134</v>
      </c>
      <c r="E85" s="32">
        <v>1250</v>
      </c>
      <c r="F85" s="59">
        <v>82.855555555555554</v>
      </c>
      <c r="G85" s="65">
        <f t="shared" si="6"/>
        <v>85.341222222222228</v>
      </c>
      <c r="H85" s="65">
        <f t="shared" si="7"/>
        <v>86.998333333333335</v>
      </c>
      <c r="I85" s="54"/>
      <c r="J85" s="55"/>
      <c r="K85" s="65">
        <v>149.661157</v>
      </c>
      <c r="L85" s="65"/>
      <c r="M85" s="20">
        <f t="shared" si="8"/>
        <v>67946.620867519028</v>
      </c>
      <c r="N85" s="8"/>
      <c r="O85" s="8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</row>
    <row r="86" spans="1:95" s="1" customFormat="1" ht="17" hidden="1" x14ac:dyDescent="0.2">
      <c r="A86" s="43" t="s">
        <v>161</v>
      </c>
      <c r="B86" s="32" t="s">
        <v>153</v>
      </c>
      <c r="C86" s="51" t="s">
        <v>128</v>
      </c>
      <c r="D86" s="51" t="s">
        <v>134</v>
      </c>
      <c r="E86" s="32">
        <v>1250</v>
      </c>
      <c r="F86" s="59">
        <v>82.855555555555554</v>
      </c>
      <c r="G86" s="65">
        <f t="shared" si="6"/>
        <v>85.341222222222228</v>
      </c>
      <c r="H86" s="65">
        <f t="shared" si="7"/>
        <v>86.998333333333335</v>
      </c>
      <c r="I86" s="54"/>
      <c r="J86" s="55"/>
      <c r="K86" s="65">
        <v>149.661157</v>
      </c>
      <c r="L86" s="65"/>
      <c r="M86" s="20">
        <f t="shared" si="8"/>
        <v>67946.620867519028</v>
      </c>
      <c r="N86" s="8"/>
      <c r="O86" s="8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</row>
    <row r="87" spans="1:95" ht="17" hidden="1" x14ac:dyDescent="0.2">
      <c r="A87" s="43" t="s">
        <v>162</v>
      </c>
      <c r="B87" s="32" t="s">
        <v>153</v>
      </c>
      <c r="C87" s="51" t="s">
        <v>128</v>
      </c>
      <c r="D87" s="51" t="s">
        <v>134</v>
      </c>
      <c r="E87" s="32">
        <v>1250</v>
      </c>
      <c r="F87" s="59">
        <v>82.855555555555554</v>
      </c>
      <c r="G87" s="65">
        <f t="shared" si="6"/>
        <v>85.341222222222228</v>
      </c>
      <c r="H87" s="65">
        <f t="shared" si="7"/>
        <v>86.998333333333335</v>
      </c>
      <c r="I87" s="54"/>
      <c r="J87" s="55"/>
      <c r="K87" s="65">
        <v>149.661157</v>
      </c>
      <c r="L87" s="65"/>
      <c r="M87" s="20">
        <f t="shared" si="8"/>
        <v>67946.620867519028</v>
      </c>
      <c r="N87" s="8"/>
      <c r="O87" s="8"/>
      <c r="R87" s="25"/>
    </row>
    <row r="88" spans="1:95" ht="17" hidden="1" x14ac:dyDescent="0.2">
      <c r="A88" s="43" t="s">
        <v>163</v>
      </c>
      <c r="B88" s="32" t="s">
        <v>153</v>
      </c>
      <c r="C88" s="51" t="s">
        <v>128</v>
      </c>
      <c r="D88" s="51" t="s">
        <v>134</v>
      </c>
      <c r="E88" s="32">
        <v>1250</v>
      </c>
      <c r="F88" s="59">
        <v>82.855555555555554</v>
      </c>
      <c r="G88" s="65">
        <f t="shared" si="6"/>
        <v>85.341222222222228</v>
      </c>
      <c r="H88" s="65">
        <f t="shared" si="7"/>
        <v>86.998333333333335</v>
      </c>
      <c r="I88" s="54"/>
      <c r="J88" s="55"/>
      <c r="K88" s="65">
        <v>149.661157</v>
      </c>
      <c r="L88" s="65"/>
      <c r="M88" s="20">
        <f t="shared" si="8"/>
        <v>67946.620867519028</v>
      </c>
      <c r="N88" s="8"/>
      <c r="O88" s="8"/>
    </row>
    <row r="89" spans="1:95" ht="17" hidden="1" x14ac:dyDescent="0.2">
      <c r="A89" s="3" t="s">
        <v>87</v>
      </c>
      <c r="B89" s="33" t="s">
        <v>8</v>
      </c>
      <c r="C89" s="47" t="s">
        <v>115</v>
      </c>
      <c r="D89" s="53" t="s">
        <v>116</v>
      </c>
      <c r="E89" s="6">
        <v>1060</v>
      </c>
      <c r="F89" s="19">
        <v>81.3</v>
      </c>
      <c r="G89" s="57">
        <f t="shared" si="6"/>
        <v>83.739000000000004</v>
      </c>
      <c r="H89" s="57">
        <f t="shared" si="7"/>
        <v>85.364999999999995</v>
      </c>
      <c r="I89" s="13">
        <v>41270</v>
      </c>
      <c r="J89" s="13">
        <v>43099</v>
      </c>
      <c r="K89" s="57">
        <v>148.11888099999999</v>
      </c>
      <c r="L89" s="57">
        <v>149.43181799999999</v>
      </c>
      <c r="M89" s="8">
        <f t="shared" si="8"/>
        <v>55954.36241892822</v>
      </c>
      <c r="N89" s="8"/>
      <c r="O89" s="8"/>
    </row>
    <row r="90" spans="1:95" ht="17" hidden="1" x14ac:dyDescent="0.2">
      <c r="A90" s="3" t="s">
        <v>88</v>
      </c>
      <c r="B90" s="33" t="s">
        <v>8</v>
      </c>
      <c r="C90" s="47" t="s">
        <v>115</v>
      </c>
      <c r="D90" s="53" t="s">
        <v>116</v>
      </c>
      <c r="E90" s="6">
        <v>1060</v>
      </c>
      <c r="F90" s="19">
        <v>84.6</v>
      </c>
      <c r="G90" s="57">
        <f t="shared" si="6"/>
        <v>87.137999999999991</v>
      </c>
      <c r="H90" s="57">
        <f t="shared" si="7"/>
        <v>88.83</v>
      </c>
      <c r="I90" s="13">
        <v>41544</v>
      </c>
      <c r="J90" s="13">
        <v>43400</v>
      </c>
      <c r="K90" s="57">
        <v>148.11888099999999</v>
      </c>
      <c r="L90" s="57">
        <v>149.43181799999999</v>
      </c>
      <c r="M90" s="8">
        <f t="shared" si="8"/>
        <v>58225.57270161534</v>
      </c>
      <c r="N90" s="8"/>
      <c r="O90" s="8"/>
    </row>
    <row r="91" spans="1:95" ht="17" hidden="1" x14ac:dyDescent="0.2">
      <c r="A91" s="3" t="s">
        <v>85</v>
      </c>
      <c r="B91" s="33" t="s">
        <v>8</v>
      </c>
      <c r="C91" s="47" t="s">
        <v>115</v>
      </c>
      <c r="D91" s="53" t="s">
        <v>116</v>
      </c>
      <c r="E91" s="6">
        <v>1000</v>
      </c>
      <c r="F91" s="19">
        <v>87</v>
      </c>
      <c r="G91" s="57">
        <f t="shared" si="6"/>
        <v>89.61</v>
      </c>
      <c r="H91" s="57">
        <f t="shared" si="7"/>
        <v>91.350000000000009</v>
      </c>
      <c r="I91" s="13">
        <v>36453</v>
      </c>
      <c r="J91" s="13">
        <v>38849</v>
      </c>
      <c r="K91" s="57">
        <v>148.11888099999999</v>
      </c>
      <c r="L91" s="57">
        <v>149.43181799999999</v>
      </c>
      <c r="M91" s="8">
        <f t="shared" si="8"/>
        <v>56488.077356712325</v>
      </c>
      <c r="N91" s="8"/>
      <c r="O91" s="8"/>
    </row>
    <row r="92" spans="1:95" ht="17" hidden="1" x14ac:dyDescent="0.2">
      <c r="A92" s="3" t="s">
        <v>90</v>
      </c>
      <c r="B92" s="33" t="s">
        <v>8</v>
      </c>
      <c r="C92" s="47" t="s">
        <v>115</v>
      </c>
      <c r="D92" s="53" t="s">
        <v>116</v>
      </c>
      <c r="E92" s="6">
        <v>1060</v>
      </c>
      <c r="F92" s="19">
        <v>88</v>
      </c>
      <c r="G92" s="57">
        <f t="shared" si="6"/>
        <v>90.64</v>
      </c>
      <c r="H92" s="57">
        <f t="shared" si="7"/>
        <v>92.4</v>
      </c>
      <c r="I92" s="13">
        <v>42620</v>
      </c>
      <c r="J92" s="13">
        <v>44327</v>
      </c>
      <c r="K92" s="57">
        <v>148.11888099999999</v>
      </c>
      <c r="L92" s="57">
        <v>149.43181799999999</v>
      </c>
      <c r="M92" s="8">
        <f t="shared" si="8"/>
        <v>60565.607538323282</v>
      </c>
      <c r="N92" s="8"/>
      <c r="O92" s="8"/>
    </row>
    <row r="93" spans="1:95" ht="17" hidden="1" x14ac:dyDescent="0.2">
      <c r="A93" s="3" t="s">
        <v>89</v>
      </c>
      <c r="B93" s="33" t="s">
        <v>8</v>
      </c>
      <c r="C93" s="47" t="s">
        <v>115</v>
      </c>
      <c r="D93" s="53" t="s">
        <v>116</v>
      </c>
      <c r="E93" s="6">
        <v>1060</v>
      </c>
      <c r="F93" s="19">
        <v>88.3</v>
      </c>
      <c r="G93" s="57">
        <f t="shared" si="6"/>
        <v>90.948999999999998</v>
      </c>
      <c r="H93" s="57">
        <f t="shared" si="7"/>
        <v>92.715000000000003</v>
      </c>
      <c r="I93" s="13">
        <v>42365</v>
      </c>
      <c r="J93" s="13">
        <v>44051</v>
      </c>
      <c r="K93" s="57">
        <v>148.11888099999999</v>
      </c>
      <c r="L93" s="57">
        <v>149.43181799999999</v>
      </c>
      <c r="M93" s="8">
        <f t="shared" si="8"/>
        <v>60772.08120038575</v>
      </c>
      <c r="N93" s="8"/>
      <c r="O93" s="8"/>
    </row>
    <row r="94" spans="1:95" ht="17" hidden="1" x14ac:dyDescent="0.2">
      <c r="A94" s="3" t="s">
        <v>86</v>
      </c>
      <c r="B94" s="33" t="s">
        <v>8</v>
      </c>
      <c r="C94" s="47" t="s">
        <v>115</v>
      </c>
      <c r="D94" s="53" t="s">
        <v>116</v>
      </c>
      <c r="E94" s="6">
        <v>1000</v>
      </c>
      <c r="F94" s="19">
        <v>88.8</v>
      </c>
      <c r="G94" s="57">
        <f t="shared" si="6"/>
        <v>91.463999999999999</v>
      </c>
      <c r="H94" s="57">
        <f t="shared" si="7"/>
        <v>93.24</v>
      </c>
      <c r="I94" s="13">
        <v>36789</v>
      </c>
      <c r="J94" s="13">
        <v>39216</v>
      </c>
      <c r="K94" s="57">
        <v>148.11888099999999</v>
      </c>
      <c r="L94" s="57">
        <v>149.43181799999999</v>
      </c>
      <c r="M94" s="8">
        <f t="shared" si="8"/>
        <v>57656.796198575343</v>
      </c>
      <c r="N94" s="8"/>
      <c r="O94" s="8"/>
    </row>
    <row r="95" spans="1:95" ht="40" hidden="1" customHeight="1" x14ac:dyDescent="0.2">
      <c r="A95" s="14" t="s">
        <v>91</v>
      </c>
      <c r="B95" s="34" t="s">
        <v>13</v>
      </c>
      <c r="C95" s="46" t="s">
        <v>115</v>
      </c>
      <c r="D95" s="48" t="s">
        <v>116</v>
      </c>
      <c r="E95" s="7">
        <v>1171</v>
      </c>
      <c r="F95" s="17">
        <v>86.333333330000002</v>
      </c>
      <c r="G95" s="60">
        <f t="shared" si="6"/>
        <v>88.923333329900004</v>
      </c>
      <c r="H95" s="60">
        <f t="shared" si="7"/>
        <v>90.6499999965</v>
      </c>
      <c r="I95" s="15">
        <v>44335</v>
      </c>
      <c r="J95" s="15"/>
      <c r="K95" s="60">
        <v>148.11888099999999</v>
      </c>
      <c r="L95" s="60">
        <v>149.43181799999999</v>
      </c>
      <c r="M95" s="36">
        <f t="shared" si="8"/>
        <v>65640.660891871448</v>
      </c>
      <c r="N95" s="8"/>
      <c r="O95" s="8"/>
    </row>
    <row r="96" spans="1:95" ht="30" hidden="1" customHeight="1" x14ac:dyDescent="0.2">
      <c r="A96" s="14" t="s">
        <v>92</v>
      </c>
      <c r="B96" s="34" t="s">
        <v>13</v>
      </c>
      <c r="C96" s="46" t="s">
        <v>115</v>
      </c>
      <c r="D96" s="48" t="s">
        <v>116</v>
      </c>
      <c r="E96" s="7">
        <v>1171</v>
      </c>
      <c r="F96" s="17">
        <v>86.333333330000002</v>
      </c>
      <c r="G96" s="60">
        <f t="shared" si="6"/>
        <v>88.923333329900004</v>
      </c>
      <c r="H96" s="60">
        <f t="shared" si="7"/>
        <v>90.6499999965</v>
      </c>
      <c r="I96" s="15">
        <v>44617</v>
      </c>
      <c r="J96" s="15"/>
      <c r="K96" s="60">
        <v>148.11888099999999</v>
      </c>
      <c r="L96" s="60">
        <v>149.43181799999999</v>
      </c>
      <c r="M96" s="36">
        <f t="shared" si="8"/>
        <v>65640.660891871448</v>
      </c>
      <c r="N96" s="8"/>
      <c r="O96" s="8"/>
    </row>
    <row r="97" spans="1:15" ht="29" hidden="1" customHeight="1" x14ac:dyDescent="0.2">
      <c r="A97" s="3" t="s">
        <v>46</v>
      </c>
      <c r="B97" s="33" t="s">
        <v>8</v>
      </c>
      <c r="C97" s="44" t="s">
        <v>42</v>
      </c>
      <c r="D97" s="44" t="s">
        <v>43</v>
      </c>
      <c r="E97" s="6">
        <v>1061</v>
      </c>
      <c r="F97" s="19">
        <v>69.2</v>
      </c>
      <c r="G97" s="57">
        <f t="shared" si="6"/>
        <v>71.27600000000001</v>
      </c>
      <c r="H97" s="57">
        <f t="shared" si="7"/>
        <v>72.660000000000011</v>
      </c>
      <c r="I97" s="9">
        <v>40040</v>
      </c>
      <c r="J97" s="10">
        <v>42461</v>
      </c>
      <c r="K97" s="57">
        <v>149.86201299999999</v>
      </c>
      <c r="L97" s="57">
        <v>149.86363600000001</v>
      </c>
      <c r="M97" s="8">
        <f t="shared" si="8"/>
        <v>48232.542811509484</v>
      </c>
      <c r="N97" s="8"/>
      <c r="O97" s="8"/>
    </row>
    <row r="98" spans="1:15" ht="33" hidden="1" customHeight="1" x14ac:dyDescent="0.2">
      <c r="A98" s="3" t="s">
        <v>45</v>
      </c>
      <c r="B98" s="33" t="s">
        <v>8</v>
      </c>
      <c r="C98" s="44" t="s">
        <v>42</v>
      </c>
      <c r="D98" s="44" t="s">
        <v>43</v>
      </c>
      <c r="E98" s="6">
        <v>1061</v>
      </c>
      <c r="F98" s="19">
        <v>73</v>
      </c>
      <c r="G98" s="11">
        <f t="shared" ref="G98:G129" si="9">F98 * 1.03</f>
        <v>75.19</v>
      </c>
      <c r="H98" s="11">
        <f t="shared" ref="H98:H129" si="10">F98 * 1.05</f>
        <v>76.650000000000006</v>
      </c>
      <c r="I98" s="9">
        <v>39879</v>
      </c>
      <c r="J98" s="9">
        <v>42086</v>
      </c>
      <c r="K98" s="57">
        <v>149.86201299999999</v>
      </c>
      <c r="L98" s="57">
        <v>149.86363600000001</v>
      </c>
      <c r="M98" s="8">
        <f t="shared" ref="M98:M129" si="11">E98*F98*(K98/365)*R$17</f>
        <v>50881.15065376</v>
      </c>
      <c r="N98" s="8"/>
      <c r="O98" s="8"/>
    </row>
    <row r="99" spans="1:15" ht="17" hidden="1" x14ac:dyDescent="0.2">
      <c r="A99" s="3" t="s">
        <v>44</v>
      </c>
      <c r="B99" s="33" t="s">
        <v>8</v>
      </c>
      <c r="C99" s="44" t="s">
        <v>42</v>
      </c>
      <c r="D99" s="44" t="s">
        <v>43</v>
      </c>
      <c r="E99" s="6">
        <v>1061</v>
      </c>
      <c r="F99" s="19">
        <v>75.5</v>
      </c>
      <c r="G99" s="57">
        <f t="shared" si="9"/>
        <v>77.765000000000001</v>
      </c>
      <c r="H99" s="57">
        <f t="shared" si="10"/>
        <v>79.275000000000006</v>
      </c>
      <c r="I99" s="9">
        <v>39535</v>
      </c>
      <c r="J99" s="9">
        <v>41601</v>
      </c>
      <c r="K99" s="57">
        <v>149.86201299999999</v>
      </c>
      <c r="L99" s="57">
        <v>149.86363600000001</v>
      </c>
      <c r="M99" s="8">
        <f t="shared" si="11"/>
        <v>52623.655813135338</v>
      </c>
      <c r="N99" s="8"/>
      <c r="O99" s="8"/>
    </row>
    <row r="100" spans="1:15" ht="17" hidden="1" x14ac:dyDescent="0.2">
      <c r="A100" s="3" t="s">
        <v>47</v>
      </c>
      <c r="B100" s="33" t="s">
        <v>8</v>
      </c>
      <c r="C100" s="44" t="s">
        <v>42</v>
      </c>
      <c r="D100" s="44" t="s">
        <v>43</v>
      </c>
      <c r="E100" s="6">
        <v>1061</v>
      </c>
      <c r="F100" s="19">
        <v>81.599999999999994</v>
      </c>
      <c r="G100" s="57">
        <f t="shared" si="9"/>
        <v>84.048000000000002</v>
      </c>
      <c r="H100" s="57">
        <f t="shared" si="10"/>
        <v>85.679999999999993</v>
      </c>
      <c r="I100" s="9">
        <v>42092</v>
      </c>
      <c r="J100" s="10">
        <v>44372</v>
      </c>
      <c r="K100" s="57">
        <v>149.86201299999999</v>
      </c>
      <c r="L100" s="57">
        <v>149.86363600000001</v>
      </c>
      <c r="M100" s="8">
        <f t="shared" si="11"/>
        <v>56875.368402011169</v>
      </c>
      <c r="N100" s="8"/>
      <c r="O100" s="8"/>
    </row>
    <row r="101" spans="1:15" ht="17" hidden="1" x14ac:dyDescent="0.2">
      <c r="A101" s="3" t="s">
        <v>41</v>
      </c>
      <c r="B101" s="33" t="s">
        <v>8</v>
      </c>
      <c r="C101" s="44" t="s">
        <v>42</v>
      </c>
      <c r="D101" s="44" t="s">
        <v>43</v>
      </c>
      <c r="E101" s="6">
        <v>1061</v>
      </c>
      <c r="F101" s="19">
        <v>82.1</v>
      </c>
      <c r="G101" s="57">
        <f t="shared" si="9"/>
        <v>84.563000000000002</v>
      </c>
      <c r="H101" s="57">
        <f t="shared" si="10"/>
        <v>86.204999999999998</v>
      </c>
      <c r="I101" s="9">
        <v>39312</v>
      </c>
      <c r="J101" s="9">
        <v>41322</v>
      </c>
      <c r="K101" s="57">
        <v>149.86201299999999</v>
      </c>
      <c r="L101" s="57">
        <v>149.86363600000001</v>
      </c>
      <c r="M101" s="8">
        <f t="shared" si="11"/>
        <v>57223.869433886248</v>
      </c>
      <c r="N101" s="8"/>
      <c r="O101" s="8"/>
    </row>
    <row r="102" spans="1:15" ht="17" hidden="1" x14ac:dyDescent="0.2">
      <c r="A102" s="3" t="s">
        <v>48</v>
      </c>
      <c r="B102" s="33" t="s">
        <v>8</v>
      </c>
      <c r="C102" s="44" t="s">
        <v>42</v>
      </c>
      <c r="D102" s="44" t="s">
        <v>43</v>
      </c>
      <c r="E102" s="6">
        <v>1061</v>
      </c>
      <c r="F102" s="19">
        <v>82.5</v>
      </c>
      <c r="G102" s="57">
        <f t="shared" si="9"/>
        <v>84.975000000000009</v>
      </c>
      <c r="H102" s="57">
        <f t="shared" si="10"/>
        <v>86.625</v>
      </c>
      <c r="I102" s="9">
        <v>42209</v>
      </c>
      <c r="J102" s="10">
        <v>44683</v>
      </c>
      <c r="K102" s="57">
        <v>149.86201299999999</v>
      </c>
      <c r="L102" s="57">
        <v>149.86363600000001</v>
      </c>
      <c r="M102" s="8">
        <f t="shared" si="11"/>
        <v>57502.670259386301</v>
      </c>
      <c r="N102" s="8"/>
      <c r="O102" s="8"/>
    </row>
    <row r="103" spans="1:15" ht="34" hidden="1" x14ac:dyDescent="0.2">
      <c r="A103" s="14" t="s">
        <v>95</v>
      </c>
      <c r="B103" s="37" t="s">
        <v>13</v>
      </c>
      <c r="C103" s="46" t="s">
        <v>117</v>
      </c>
      <c r="D103" s="48" t="s">
        <v>43</v>
      </c>
      <c r="E103" s="7">
        <v>1000</v>
      </c>
      <c r="F103" s="17">
        <v>77.316666666666663</v>
      </c>
      <c r="G103" s="60">
        <f t="shared" si="9"/>
        <v>79.636166666666668</v>
      </c>
      <c r="H103" s="60">
        <f t="shared" si="10"/>
        <v>81.182500000000005</v>
      </c>
      <c r="I103" s="15">
        <v>45233</v>
      </c>
      <c r="J103" s="15"/>
      <c r="K103" s="60">
        <v>149.86201299999999</v>
      </c>
      <c r="L103" s="60">
        <v>149.86363600000001</v>
      </c>
      <c r="M103" s="36">
        <f t="shared" si="11"/>
        <v>50791.589282703193</v>
      </c>
      <c r="N103" s="8"/>
      <c r="O103" s="8"/>
    </row>
    <row r="104" spans="1:15" ht="34" hidden="1" x14ac:dyDescent="0.2">
      <c r="A104" s="14" t="s">
        <v>96</v>
      </c>
      <c r="B104" s="37" t="s">
        <v>13</v>
      </c>
      <c r="C104" s="46" t="s">
        <v>117</v>
      </c>
      <c r="D104" s="48" t="s">
        <v>43</v>
      </c>
      <c r="E104" s="7">
        <v>1000</v>
      </c>
      <c r="F104" s="17">
        <v>77.316666666666663</v>
      </c>
      <c r="G104" s="60">
        <f t="shared" si="9"/>
        <v>79.636166666666668</v>
      </c>
      <c r="H104" s="60">
        <f t="shared" si="10"/>
        <v>81.182500000000005</v>
      </c>
      <c r="I104" s="15">
        <v>45490</v>
      </c>
      <c r="J104" s="15"/>
      <c r="K104" s="60">
        <v>149.86201299999999</v>
      </c>
      <c r="L104" s="60">
        <v>149.86363600000001</v>
      </c>
      <c r="M104" s="36">
        <f t="shared" si="11"/>
        <v>50791.589282703193</v>
      </c>
      <c r="N104" s="8"/>
      <c r="O104" s="8"/>
    </row>
    <row r="105" spans="1:15" ht="34" hidden="1" x14ac:dyDescent="0.2">
      <c r="A105" s="14" t="s">
        <v>97</v>
      </c>
      <c r="B105" s="37" t="s">
        <v>13</v>
      </c>
      <c r="C105" s="46" t="s">
        <v>117</v>
      </c>
      <c r="D105" s="48" t="s">
        <v>43</v>
      </c>
      <c r="E105" s="7">
        <v>1200</v>
      </c>
      <c r="F105" s="17">
        <v>77.316666666666663</v>
      </c>
      <c r="G105" s="60">
        <f t="shared" si="9"/>
        <v>79.636166666666668</v>
      </c>
      <c r="H105" s="60">
        <f t="shared" si="10"/>
        <v>81.182500000000005</v>
      </c>
      <c r="I105" s="15">
        <v>44405</v>
      </c>
      <c r="J105" s="15"/>
      <c r="K105" s="60">
        <v>149.86201299999999</v>
      </c>
      <c r="L105" s="60">
        <v>149.86363600000001</v>
      </c>
      <c r="M105" s="36">
        <f t="shared" si="11"/>
        <v>60949.907139243842</v>
      </c>
      <c r="N105" s="8"/>
      <c r="O105" s="8"/>
    </row>
    <row r="106" spans="1:15" ht="34" hidden="1" x14ac:dyDescent="0.2">
      <c r="A106" s="14" t="s">
        <v>98</v>
      </c>
      <c r="B106" s="37" t="s">
        <v>13</v>
      </c>
      <c r="C106" s="46" t="s">
        <v>117</v>
      </c>
      <c r="D106" s="48" t="s">
        <v>43</v>
      </c>
      <c r="E106" s="7">
        <v>1200</v>
      </c>
      <c r="F106" s="17">
        <v>77.316666666666663</v>
      </c>
      <c r="G106" s="60">
        <f t="shared" si="9"/>
        <v>79.636166666666668</v>
      </c>
      <c r="H106" s="60">
        <f t="shared" si="10"/>
        <v>81.182500000000005</v>
      </c>
      <c r="I106" s="15">
        <v>44700</v>
      </c>
      <c r="J106" s="15"/>
      <c r="K106" s="60">
        <v>149.86201299999999</v>
      </c>
      <c r="L106" s="60">
        <v>149.86363600000001</v>
      </c>
      <c r="M106" s="36">
        <f t="shared" si="11"/>
        <v>60949.907139243842</v>
      </c>
      <c r="N106" s="8"/>
      <c r="O106" s="8"/>
    </row>
    <row r="107" spans="1:15" ht="17" hidden="1" x14ac:dyDescent="0.2">
      <c r="A107" s="43" t="s">
        <v>204</v>
      </c>
      <c r="B107" s="32" t="s">
        <v>153</v>
      </c>
      <c r="C107" s="51" t="s">
        <v>218</v>
      </c>
      <c r="D107" s="51" t="s">
        <v>43</v>
      </c>
      <c r="E107" s="32">
        <v>1150</v>
      </c>
      <c r="F107" s="59">
        <v>77.316666666666663</v>
      </c>
      <c r="G107" s="65">
        <f t="shared" si="9"/>
        <v>79.636166666666668</v>
      </c>
      <c r="H107" s="65">
        <f t="shared" si="10"/>
        <v>81.182500000000005</v>
      </c>
      <c r="I107" s="54"/>
      <c r="J107" s="55"/>
      <c r="K107" s="65">
        <v>149.86201299999999</v>
      </c>
      <c r="L107" s="65"/>
      <c r="M107" s="20">
        <f t="shared" si="11"/>
        <v>58410.327675108674</v>
      </c>
      <c r="N107" s="8"/>
      <c r="O107" s="8"/>
    </row>
    <row r="108" spans="1:15" ht="17" hidden="1" x14ac:dyDescent="0.2">
      <c r="A108" s="43" t="s">
        <v>205</v>
      </c>
      <c r="B108" s="32" t="s">
        <v>153</v>
      </c>
      <c r="C108" s="51" t="s">
        <v>218</v>
      </c>
      <c r="D108" s="51" t="s">
        <v>43</v>
      </c>
      <c r="E108" s="32">
        <v>1150</v>
      </c>
      <c r="F108" s="59">
        <v>77.316666666666663</v>
      </c>
      <c r="G108" s="65">
        <f t="shared" si="9"/>
        <v>79.636166666666668</v>
      </c>
      <c r="H108" s="65">
        <f t="shared" si="10"/>
        <v>81.182500000000005</v>
      </c>
      <c r="I108" s="54"/>
      <c r="J108" s="55"/>
      <c r="K108" s="65">
        <v>149.86201299999999</v>
      </c>
      <c r="L108" s="65"/>
      <c r="M108" s="20">
        <f t="shared" si="11"/>
        <v>58410.327675108674</v>
      </c>
      <c r="N108" s="8"/>
      <c r="O108" s="8"/>
    </row>
    <row r="109" spans="1:15" ht="17" hidden="1" x14ac:dyDescent="0.2">
      <c r="A109" s="43" t="s">
        <v>206</v>
      </c>
      <c r="B109" s="32" t="s">
        <v>153</v>
      </c>
      <c r="C109" s="43" t="s">
        <v>218</v>
      </c>
      <c r="D109" s="51" t="s">
        <v>43</v>
      </c>
      <c r="E109" s="32">
        <v>1150</v>
      </c>
      <c r="F109" s="59">
        <v>77.316666666666663</v>
      </c>
      <c r="G109" s="65">
        <f t="shared" si="9"/>
        <v>79.636166666666668</v>
      </c>
      <c r="H109" s="65">
        <f t="shared" si="10"/>
        <v>81.182500000000005</v>
      </c>
      <c r="I109" s="54"/>
      <c r="J109" s="55"/>
      <c r="K109" s="65">
        <v>149.86201299999999</v>
      </c>
      <c r="L109" s="65"/>
      <c r="M109" s="20">
        <f t="shared" si="11"/>
        <v>58410.327675108674</v>
      </c>
      <c r="N109" s="8"/>
      <c r="O109" s="8"/>
    </row>
    <row r="110" spans="1:15" ht="17" hidden="1" x14ac:dyDescent="0.2">
      <c r="A110" s="43" t="s">
        <v>207</v>
      </c>
      <c r="B110" s="32" t="s">
        <v>153</v>
      </c>
      <c r="C110" s="51" t="s">
        <v>218</v>
      </c>
      <c r="D110" s="51" t="s">
        <v>43</v>
      </c>
      <c r="E110" s="32">
        <v>1150</v>
      </c>
      <c r="F110" s="59">
        <v>77.316666666666663</v>
      </c>
      <c r="G110" s="65">
        <f t="shared" si="9"/>
        <v>79.636166666666668</v>
      </c>
      <c r="H110" s="65">
        <f t="shared" si="10"/>
        <v>81.182500000000005</v>
      </c>
      <c r="I110" s="54"/>
      <c r="J110" s="55"/>
      <c r="K110" s="65">
        <v>149.86201299999999</v>
      </c>
      <c r="L110" s="65"/>
      <c r="M110" s="20">
        <f t="shared" si="11"/>
        <v>58410.327675108674</v>
      </c>
      <c r="N110" s="8"/>
      <c r="O110" s="8"/>
    </row>
    <row r="111" spans="1:15" ht="17" hidden="1" x14ac:dyDescent="0.2">
      <c r="A111" s="43" t="s">
        <v>208</v>
      </c>
      <c r="B111" s="32" t="s">
        <v>153</v>
      </c>
      <c r="C111" s="51" t="s">
        <v>218</v>
      </c>
      <c r="D111" s="51" t="s">
        <v>43</v>
      </c>
      <c r="E111" s="32">
        <v>1150</v>
      </c>
      <c r="F111" s="59">
        <v>77.316666666666663</v>
      </c>
      <c r="G111" s="65">
        <f t="shared" si="9"/>
        <v>79.636166666666668</v>
      </c>
      <c r="H111" s="65">
        <f t="shared" si="10"/>
        <v>81.182500000000005</v>
      </c>
      <c r="I111" s="54"/>
      <c r="J111" s="55"/>
      <c r="K111" s="65">
        <v>149.86201299999999</v>
      </c>
      <c r="L111" s="65"/>
      <c r="M111" s="20">
        <f t="shared" si="11"/>
        <v>58410.327675108674</v>
      </c>
      <c r="N111" s="8"/>
      <c r="O111" s="8"/>
    </row>
    <row r="112" spans="1:15" ht="17" hidden="1" x14ac:dyDescent="0.2">
      <c r="A112" s="43" t="s">
        <v>209</v>
      </c>
      <c r="B112" s="32" t="s">
        <v>153</v>
      </c>
      <c r="C112" s="51" t="s">
        <v>218</v>
      </c>
      <c r="D112" s="51" t="s">
        <v>43</v>
      </c>
      <c r="E112" s="32">
        <v>1150</v>
      </c>
      <c r="F112" s="59">
        <v>77.316666666666663</v>
      </c>
      <c r="G112" s="65">
        <f t="shared" si="9"/>
        <v>79.636166666666668</v>
      </c>
      <c r="H112" s="65">
        <f t="shared" si="10"/>
        <v>81.182500000000005</v>
      </c>
      <c r="I112" s="54"/>
      <c r="J112" s="55"/>
      <c r="K112" s="65">
        <v>149.86201299999999</v>
      </c>
      <c r="L112" s="65"/>
      <c r="M112" s="20">
        <f t="shared" si="11"/>
        <v>58410.327675108674</v>
      </c>
      <c r="N112" s="8"/>
      <c r="O112" s="8"/>
    </row>
    <row r="113" spans="1:15" ht="17" hidden="1" x14ac:dyDescent="0.2">
      <c r="A113" s="42" t="s">
        <v>151</v>
      </c>
      <c r="B113" s="39" t="s">
        <v>124</v>
      </c>
      <c r="C113" s="50" t="s">
        <v>131</v>
      </c>
      <c r="D113" s="50" t="s">
        <v>43</v>
      </c>
      <c r="E113" s="28">
        <v>1250</v>
      </c>
      <c r="F113" s="67">
        <v>77.316666666666663</v>
      </c>
      <c r="G113" s="68">
        <f t="shared" si="9"/>
        <v>79.636166666666668</v>
      </c>
      <c r="H113" s="68">
        <f t="shared" si="10"/>
        <v>81.182500000000005</v>
      </c>
      <c r="I113" s="28">
        <v>2029</v>
      </c>
      <c r="J113" s="40"/>
      <c r="K113" s="68">
        <v>149.86201299999999</v>
      </c>
      <c r="L113" s="68"/>
      <c r="M113" s="30">
        <f t="shared" si="11"/>
        <v>63489.486603378995</v>
      </c>
      <c r="N113" s="8"/>
      <c r="O113" s="8"/>
    </row>
    <row r="114" spans="1:15" ht="17" hidden="1" x14ac:dyDescent="0.2">
      <c r="A114" s="43" t="s">
        <v>194</v>
      </c>
      <c r="B114" s="32" t="s">
        <v>153</v>
      </c>
      <c r="C114" s="51" t="s">
        <v>131</v>
      </c>
      <c r="D114" s="51" t="s">
        <v>43</v>
      </c>
      <c r="E114" s="32">
        <v>1250</v>
      </c>
      <c r="F114" s="59">
        <v>77.316666666666663</v>
      </c>
      <c r="G114" s="65">
        <f t="shared" si="9"/>
        <v>79.636166666666668</v>
      </c>
      <c r="H114" s="65">
        <f t="shared" si="10"/>
        <v>81.182500000000005</v>
      </c>
      <c r="I114" s="54"/>
      <c r="J114" s="55"/>
      <c r="K114" s="65">
        <v>149.86201299999999</v>
      </c>
      <c r="L114" s="65"/>
      <c r="M114" s="20">
        <f t="shared" si="11"/>
        <v>63489.486603378995</v>
      </c>
      <c r="N114" s="8"/>
      <c r="O114" s="8"/>
    </row>
    <row r="115" spans="1:15" ht="17" hidden="1" x14ac:dyDescent="0.2">
      <c r="A115" s="43" t="s">
        <v>195</v>
      </c>
      <c r="B115" s="32" t="s">
        <v>153</v>
      </c>
      <c r="C115" s="51" t="s">
        <v>131</v>
      </c>
      <c r="D115" s="51" t="s">
        <v>43</v>
      </c>
      <c r="E115" s="32">
        <v>1250</v>
      </c>
      <c r="F115" s="59">
        <v>77.316666666666663</v>
      </c>
      <c r="G115" s="65">
        <f t="shared" si="9"/>
        <v>79.636166666666668</v>
      </c>
      <c r="H115" s="65">
        <f t="shared" si="10"/>
        <v>81.182500000000005</v>
      </c>
      <c r="I115" s="54"/>
      <c r="J115" s="55"/>
      <c r="K115" s="65">
        <v>149.86201299999999</v>
      </c>
      <c r="L115" s="65"/>
      <c r="M115" s="20">
        <f t="shared" si="11"/>
        <v>63489.486603378995</v>
      </c>
      <c r="N115" s="8"/>
      <c r="O115" s="8"/>
    </row>
    <row r="116" spans="1:15" ht="17" hidden="1" x14ac:dyDescent="0.2">
      <c r="A116" s="3" t="s">
        <v>35</v>
      </c>
      <c r="B116" s="33" t="s">
        <v>8</v>
      </c>
      <c r="C116" s="44" t="s">
        <v>36</v>
      </c>
      <c r="D116" s="44" t="s">
        <v>37</v>
      </c>
      <c r="E116" s="6">
        <v>1170</v>
      </c>
      <c r="F116" s="19">
        <v>89.6</v>
      </c>
      <c r="G116" s="57">
        <f t="shared" si="9"/>
        <v>92.287999999999997</v>
      </c>
      <c r="H116" s="57">
        <f t="shared" si="10"/>
        <v>94.08</v>
      </c>
      <c r="I116" s="9">
        <v>40080</v>
      </c>
      <c r="J116" s="9">
        <v>43329</v>
      </c>
      <c r="K116" s="57">
        <v>149.59375</v>
      </c>
      <c r="L116" s="57"/>
      <c r="M116" s="8">
        <f t="shared" si="11"/>
        <v>68743.943013698634</v>
      </c>
      <c r="N116" s="8"/>
      <c r="O116" s="8"/>
    </row>
    <row r="117" spans="1:15" ht="17" hidden="1" x14ac:dyDescent="0.2">
      <c r="A117" s="3" t="s">
        <v>38</v>
      </c>
      <c r="B117" s="33" t="s">
        <v>8</v>
      </c>
      <c r="C117" s="44" t="s">
        <v>36</v>
      </c>
      <c r="D117" s="44" t="s">
        <v>37</v>
      </c>
      <c r="E117" s="6">
        <v>1170</v>
      </c>
      <c r="F117" s="19">
        <v>91.8</v>
      </c>
      <c r="G117" s="57">
        <f t="shared" si="9"/>
        <v>94.554000000000002</v>
      </c>
      <c r="H117" s="57">
        <f t="shared" si="10"/>
        <v>96.39</v>
      </c>
      <c r="I117" s="9">
        <v>40349</v>
      </c>
      <c r="J117" s="9">
        <v>43386</v>
      </c>
      <c r="K117" s="57">
        <v>149.59375</v>
      </c>
      <c r="L117" s="57"/>
      <c r="M117" s="8">
        <f t="shared" si="11"/>
        <v>70431.852328767127</v>
      </c>
      <c r="N117" s="8"/>
      <c r="O117" s="8"/>
    </row>
    <row r="118" spans="1:15" ht="17" hidden="1" x14ac:dyDescent="0.2">
      <c r="A118" s="3" t="s">
        <v>79</v>
      </c>
      <c r="B118" s="33" t="s">
        <v>8</v>
      </c>
      <c r="C118" s="47" t="s">
        <v>112</v>
      </c>
      <c r="D118" s="53" t="s">
        <v>37</v>
      </c>
      <c r="E118" s="6">
        <v>150</v>
      </c>
      <c r="F118" s="19">
        <v>100.4</v>
      </c>
      <c r="G118" s="57">
        <f t="shared" si="9"/>
        <v>103.41200000000001</v>
      </c>
      <c r="H118" s="57">
        <f t="shared" si="10"/>
        <v>105.42000000000002</v>
      </c>
      <c r="I118" s="13">
        <v>41252</v>
      </c>
      <c r="J118" s="13">
        <v>44544</v>
      </c>
      <c r="K118" s="57">
        <v>149.59375</v>
      </c>
      <c r="L118" s="57"/>
      <c r="M118" s="8">
        <f t="shared" si="11"/>
        <v>9875.6465753424673</v>
      </c>
      <c r="N118" s="8"/>
      <c r="O118" s="8"/>
    </row>
    <row r="119" spans="1:15" ht="34" hidden="1" x14ac:dyDescent="0.2">
      <c r="A119" s="14" t="s">
        <v>39</v>
      </c>
      <c r="B119" s="34" t="s">
        <v>13</v>
      </c>
      <c r="C119" s="45" t="s">
        <v>36</v>
      </c>
      <c r="D119" s="45" t="s">
        <v>37</v>
      </c>
      <c r="E119" s="7">
        <v>1161</v>
      </c>
      <c r="F119" s="17">
        <v>90.7</v>
      </c>
      <c r="G119" s="60">
        <f t="shared" si="9"/>
        <v>93.421000000000006</v>
      </c>
      <c r="H119" s="60">
        <f t="shared" si="10"/>
        <v>95.235000000000014</v>
      </c>
      <c r="I119" s="12">
        <v>44749</v>
      </c>
      <c r="J119" s="35"/>
      <c r="K119" s="60">
        <v>149.59375</v>
      </c>
      <c r="L119" s="60"/>
      <c r="M119" s="36">
        <f t="shared" si="11"/>
        <v>69052.606150684936</v>
      </c>
      <c r="N119" s="8"/>
      <c r="O119" s="8"/>
    </row>
    <row r="120" spans="1:15" ht="34" hidden="1" x14ac:dyDescent="0.2">
      <c r="A120" s="14" t="s">
        <v>40</v>
      </c>
      <c r="B120" s="34" t="s">
        <v>13</v>
      </c>
      <c r="C120" s="45" t="s">
        <v>36</v>
      </c>
      <c r="D120" s="45" t="s">
        <v>37</v>
      </c>
      <c r="E120" s="7">
        <v>1161</v>
      </c>
      <c r="F120" s="17">
        <v>90.7</v>
      </c>
      <c r="G120" s="60">
        <f t="shared" si="9"/>
        <v>93.421000000000006</v>
      </c>
      <c r="H120" s="60">
        <f t="shared" si="10"/>
        <v>95.235000000000014</v>
      </c>
      <c r="I120" s="12">
        <v>45038</v>
      </c>
      <c r="J120" s="35"/>
      <c r="K120" s="60">
        <v>149.59375</v>
      </c>
      <c r="L120" s="60"/>
      <c r="M120" s="36">
        <f t="shared" si="11"/>
        <v>69052.606150684936</v>
      </c>
      <c r="N120" s="8"/>
      <c r="O120" s="8"/>
    </row>
    <row r="121" spans="1:15" ht="17" hidden="1" x14ac:dyDescent="0.2">
      <c r="A121" s="42" t="s">
        <v>147</v>
      </c>
      <c r="B121" s="39" t="s">
        <v>124</v>
      </c>
      <c r="C121" s="50" t="s">
        <v>112</v>
      </c>
      <c r="D121" s="50" t="s">
        <v>37</v>
      </c>
      <c r="E121" s="28">
        <v>1250</v>
      </c>
      <c r="F121" s="67">
        <v>100.4</v>
      </c>
      <c r="G121" s="68">
        <f t="shared" si="9"/>
        <v>103.41200000000001</v>
      </c>
      <c r="H121" s="68">
        <f t="shared" si="10"/>
        <v>105.42000000000002</v>
      </c>
      <c r="I121" s="28"/>
      <c r="J121" s="40"/>
      <c r="K121" s="68">
        <v>149.59375</v>
      </c>
      <c r="L121" s="68"/>
      <c r="M121" s="30">
        <f t="shared" si="11"/>
        <v>82297.054794520547</v>
      </c>
      <c r="N121" s="8"/>
      <c r="O121" s="8"/>
    </row>
    <row r="122" spans="1:15" ht="17" hidden="1" x14ac:dyDescent="0.2">
      <c r="A122" s="42" t="s">
        <v>148</v>
      </c>
      <c r="B122" s="39" t="s">
        <v>124</v>
      </c>
      <c r="C122" s="50" t="s">
        <v>112</v>
      </c>
      <c r="D122" s="50" t="s">
        <v>37</v>
      </c>
      <c r="E122" s="28">
        <v>1250</v>
      </c>
      <c r="F122" s="67">
        <v>100.4</v>
      </c>
      <c r="G122" s="68">
        <f t="shared" si="9"/>
        <v>103.41200000000001</v>
      </c>
      <c r="H122" s="68">
        <f t="shared" si="10"/>
        <v>105.42000000000002</v>
      </c>
      <c r="I122" s="28"/>
      <c r="J122" s="40"/>
      <c r="K122" s="68">
        <v>149.59375</v>
      </c>
      <c r="L122" s="68"/>
      <c r="M122" s="30">
        <f t="shared" si="11"/>
        <v>82297.054794520547</v>
      </c>
      <c r="N122" s="8"/>
      <c r="O122" s="8"/>
    </row>
    <row r="123" spans="1:15" ht="17" hidden="1" x14ac:dyDescent="0.2">
      <c r="A123" s="43" t="s">
        <v>181</v>
      </c>
      <c r="B123" s="32" t="s">
        <v>153</v>
      </c>
      <c r="C123" s="51" t="s">
        <v>112</v>
      </c>
      <c r="D123" s="51" t="s">
        <v>37</v>
      </c>
      <c r="E123" s="32">
        <v>1250</v>
      </c>
      <c r="F123" s="59">
        <v>100.4</v>
      </c>
      <c r="G123" s="65">
        <f t="shared" si="9"/>
        <v>103.41200000000001</v>
      </c>
      <c r="H123" s="65">
        <f t="shared" si="10"/>
        <v>105.42000000000002</v>
      </c>
      <c r="I123" s="54"/>
      <c r="J123" s="55"/>
      <c r="K123" s="65">
        <v>149.59375</v>
      </c>
      <c r="L123" s="65"/>
      <c r="M123" s="20">
        <f t="shared" si="11"/>
        <v>82297.054794520547</v>
      </c>
      <c r="N123" s="8"/>
      <c r="O123" s="8"/>
    </row>
    <row r="124" spans="1:15" ht="17" hidden="1" x14ac:dyDescent="0.2">
      <c r="A124" s="43" t="s">
        <v>182</v>
      </c>
      <c r="B124" s="32" t="s">
        <v>153</v>
      </c>
      <c r="C124" s="51" t="s">
        <v>112</v>
      </c>
      <c r="D124" s="51" t="s">
        <v>37</v>
      </c>
      <c r="E124" s="32">
        <v>1250</v>
      </c>
      <c r="F124" s="59">
        <v>100.4</v>
      </c>
      <c r="G124" s="65">
        <f t="shared" si="9"/>
        <v>103.41200000000001</v>
      </c>
      <c r="H124" s="65">
        <f t="shared" si="10"/>
        <v>105.42000000000002</v>
      </c>
      <c r="I124" s="54"/>
      <c r="J124" s="55"/>
      <c r="K124" s="65">
        <v>149.59375</v>
      </c>
      <c r="L124" s="65"/>
      <c r="M124" s="20">
        <f t="shared" si="11"/>
        <v>82297.054794520547</v>
      </c>
      <c r="N124" s="8"/>
      <c r="O124" s="8"/>
    </row>
    <row r="125" spans="1:15" ht="34" hidden="1" x14ac:dyDescent="0.2">
      <c r="A125" s="14" t="s">
        <v>80</v>
      </c>
      <c r="B125" s="34" t="s">
        <v>13</v>
      </c>
      <c r="C125" s="46" t="s">
        <v>112</v>
      </c>
      <c r="D125" s="48" t="s">
        <v>37</v>
      </c>
      <c r="E125" s="7">
        <v>1134</v>
      </c>
      <c r="F125" s="17">
        <v>100.4</v>
      </c>
      <c r="G125" s="60">
        <f t="shared" si="9"/>
        <v>103.41200000000001</v>
      </c>
      <c r="H125" s="60">
        <f t="shared" si="10"/>
        <v>105.42000000000002</v>
      </c>
      <c r="I125" s="15">
        <v>45501</v>
      </c>
      <c r="J125" s="15"/>
      <c r="K125" s="60">
        <v>149.59375</v>
      </c>
      <c r="L125" s="60"/>
      <c r="M125" s="36">
        <f t="shared" si="11"/>
        <v>74659.888109589054</v>
      </c>
      <c r="N125" s="8"/>
      <c r="O125" s="8"/>
    </row>
    <row r="126" spans="1:15" ht="17" hidden="1" x14ac:dyDescent="0.2">
      <c r="A126" s="43" t="s">
        <v>192</v>
      </c>
      <c r="B126" s="32" t="s">
        <v>153</v>
      </c>
      <c r="C126" s="51" t="s">
        <v>216</v>
      </c>
      <c r="D126" s="51" t="s">
        <v>37</v>
      </c>
      <c r="E126" s="32">
        <v>600</v>
      </c>
      <c r="F126" s="59">
        <v>93.933333333333323</v>
      </c>
      <c r="G126" s="65">
        <f t="shared" si="9"/>
        <v>96.751333333333321</v>
      </c>
      <c r="H126" s="65">
        <f t="shared" si="10"/>
        <v>98.63</v>
      </c>
      <c r="I126" s="54"/>
      <c r="J126" s="55"/>
      <c r="K126" s="65">
        <v>149.59375</v>
      </c>
      <c r="L126" s="65"/>
      <c r="M126" s="20">
        <f t="shared" si="11"/>
        <v>36958.263013698626</v>
      </c>
      <c r="N126" s="8"/>
      <c r="O126" s="8"/>
    </row>
    <row r="127" spans="1:15" ht="17" hidden="1" x14ac:dyDescent="0.2">
      <c r="A127" s="43" t="s">
        <v>193</v>
      </c>
      <c r="B127" s="32" t="s">
        <v>153</v>
      </c>
      <c r="C127" s="43" t="s">
        <v>216</v>
      </c>
      <c r="D127" s="51" t="s">
        <v>37</v>
      </c>
      <c r="E127" s="32">
        <v>600</v>
      </c>
      <c r="F127" s="59">
        <v>93.933333333333323</v>
      </c>
      <c r="G127" s="65">
        <f t="shared" si="9"/>
        <v>96.751333333333321</v>
      </c>
      <c r="H127" s="65">
        <f t="shared" si="10"/>
        <v>98.63</v>
      </c>
      <c r="I127" s="54"/>
      <c r="J127" s="55"/>
      <c r="K127" s="65">
        <v>149.59375</v>
      </c>
      <c r="L127" s="65"/>
      <c r="M127" s="20">
        <f t="shared" si="11"/>
        <v>36958.263013698626</v>
      </c>
      <c r="N127" s="8"/>
      <c r="O127" s="8"/>
    </row>
    <row r="128" spans="1:15" ht="17" hidden="1" x14ac:dyDescent="0.2">
      <c r="A128" s="43" t="s">
        <v>198</v>
      </c>
      <c r="B128" s="32" t="s">
        <v>153</v>
      </c>
      <c r="C128" s="51" t="s">
        <v>217</v>
      </c>
      <c r="D128" s="51" t="s">
        <v>37</v>
      </c>
      <c r="E128" s="32">
        <v>1150</v>
      </c>
      <c r="F128" s="59">
        <v>93.933333333333323</v>
      </c>
      <c r="G128" s="65">
        <f t="shared" si="9"/>
        <v>96.751333333333321</v>
      </c>
      <c r="H128" s="65">
        <f t="shared" si="10"/>
        <v>98.63</v>
      </c>
      <c r="I128" s="54"/>
      <c r="J128" s="55"/>
      <c r="K128" s="65">
        <v>149.59375</v>
      </c>
      <c r="L128" s="65"/>
      <c r="M128" s="20">
        <f t="shared" si="11"/>
        <v>70836.670776255705</v>
      </c>
      <c r="N128" s="8"/>
      <c r="O128" s="8"/>
    </row>
    <row r="129" spans="1:18" ht="17" hidden="1" x14ac:dyDescent="0.2">
      <c r="A129" s="43" t="s">
        <v>199</v>
      </c>
      <c r="B129" s="32" t="s">
        <v>153</v>
      </c>
      <c r="C129" s="43" t="s">
        <v>217</v>
      </c>
      <c r="D129" s="51" t="s">
        <v>37</v>
      </c>
      <c r="E129" s="32">
        <v>1150</v>
      </c>
      <c r="F129" s="59">
        <v>93.933333333333323</v>
      </c>
      <c r="G129" s="65">
        <f t="shared" si="9"/>
        <v>96.751333333333321</v>
      </c>
      <c r="H129" s="65">
        <f t="shared" si="10"/>
        <v>98.63</v>
      </c>
      <c r="I129" s="54"/>
      <c r="J129" s="55"/>
      <c r="K129" s="65">
        <v>149.59375</v>
      </c>
      <c r="L129" s="65"/>
      <c r="M129" s="20">
        <f t="shared" si="11"/>
        <v>70836.670776255705</v>
      </c>
      <c r="N129" s="8"/>
      <c r="O129" s="8"/>
    </row>
    <row r="130" spans="1:18" ht="17" hidden="1" x14ac:dyDescent="0.2">
      <c r="A130" s="43" t="s">
        <v>200</v>
      </c>
      <c r="B130" s="32" t="s">
        <v>153</v>
      </c>
      <c r="C130" s="51" t="s">
        <v>217</v>
      </c>
      <c r="D130" s="51" t="s">
        <v>37</v>
      </c>
      <c r="E130" s="32">
        <v>1150</v>
      </c>
      <c r="F130" s="59">
        <v>93.933333333333323</v>
      </c>
      <c r="G130" s="65">
        <f t="shared" ref="G130:G160" si="12">F130 * 1.03</f>
        <v>96.751333333333321</v>
      </c>
      <c r="H130" s="65">
        <f t="shared" ref="H130:H160" si="13">F130 * 1.05</f>
        <v>98.63</v>
      </c>
      <c r="I130" s="54"/>
      <c r="J130" s="55"/>
      <c r="K130" s="65">
        <v>149.59375</v>
      </c>
      <c r="L130" s="65"/>
      <c r="M130" s="20">
        <f t="shared" ref="M130:M160" si="14">E130*F130*(K130/365)*R$17</f>
        <v>70836.670776255705</v>
      </c>
      <c r="N130" s="8"/>
      <c r="O130" s="8"/>
    </row>
    <row r="131" spans="1:18" ht="17" hidden="1" x14ac:dyDescent="0.2">
      <c r="A131" s="43" t="s">
        <v>201</v>
      </c>
      <c r="B131" s="32" t="s">
        <v>153</v>
      </c>
      <c r="C131" s="51" t="s">
        <v>217</v>
      </c>
      <c r="D131" s="51" t="s">
        <v>37</v>
      </c>
      <c r="E131" s="32">
        <v>1150</v>
      </c>
      <c r="F131" s="59">
        <v>93.933333333333323</v>
      </c>
      <c r="G131" s="65">
        <f t="shared" si="12"/>
        <v>96.751333333333321</v>
      </c>
      <c r="H131" s="65">
        <f t="shared" si="13"/>
        <v>98.63</v>
      </c>
      <c r="I131" s="54"/>
      <c r="J131" s="55"/>
      <c r="K131" s="65">
        <v>149.59375</v>
      </c>
      <c r="L131" s="65"/>
      <c r="M131" s="20">
        <f t="shared" si="14"/>
        <v>70836.670776255705</v>
      </c>
      <c r="N131" s="8"/>
      <c r="O131" s="8"/>
    </row>
    <row r="132" spans="1:18" ht="17" hidden="1" x14ac:dyDescent="0.2">
      <c r="A132" s="43" t="s">
        <v>202</v>
      </c>
      <c r="B132" s="32" t="s">
        <v>153</v>
      </c>
      <c r="C132" s="51" t="s">
        <v>217</v>
      </c>
      <c r="D132" s="51" t="s">
        <v>37</v>
      </c>
      <c r="E132" s="32">
        <v>1150</v>
      </c>
      <c r="F132" s="59">
        <v>93.933333333333323</v>
      </c>
      <c r="G132" s="65">
        <f t="shared" si="12"/>
        <v>96.751333333333321</v>
      </c>
      <c r="H132" s="65">
        <f t="shared" si="13"/>
        <v>98.63</v>
      </c>
      <c r="I132" s="54"/>
      <c r="J132" s="55"/>
      <c r="K132" s="65">
        <v>149.59375</v>
      </c>
      <c r="L132" s="65"/>
      <c r="M132" s="20">
        <f t="shared" si="14"/>
        <v>70836.670776255705</v>
      </c>
      <c r="N132" s="8"/>
      <c r="O132" s="8"/>
    </row>
    <row r="133" spans="1:18" ht="17" hidden="1" x14ac:dyDescent="0.2">
      <c r="A133" s="43" t="s">
        <v>203</v>
      </c>
      <c r="B133" s="32" t="s">
        <v>153</v>
      </c>
      <c r="C133" s="51" t="s">
        <v>217</v>
      </c>
      <c r="D133" s="51" t="s">
        <v>37</v>
      </c>
      <c r="E133" s="32">
        <v>1150</v>
      </c>
      <c r="F133" s="59">
        <v>93.933333333333323</v>
      </c>
      <c r="G133" s="65">
        <f t="shared" si="12"/>
        <v>96.751333333333321</v>
      </c>
      <c r="H133" s="65">
        <f t="shared" si="13"/>
        <v>98.63</v>
      </c>
      <c r="I133" s="54"/>
      <c r="J133" s="55"/>
      <c r="K133" s="65">
        <v>149.59375</v>
      </c>
      <c r="L133" s="65"/>
      <c r="M133" s="20">
        <f t="shared" si="14"/>
        <v>70836.670776255705</v>
      </c>
      <c r="N133" s="8"/>
      <c r="O133" s="8"/>
    </row>
    <row r="134" spans="1:18" ht="17" hidden="1" x14ac:dyDescent="0.2">
      <c r="A134" s="42" t="s">
        <v>144</v>
      </c>
      <c r="B134" s="39" t="s">
        <v>124</v>
      </c>
      <c r="C134" s="50"/>
      <c r="D134" s="50" t="s">
        <v>37</v>
      </c>
      <c r="E134" s="28">
        <v>1250</v>
      </c>
      <c r="F134" s="67">
        <v>93.933333333333323</v>
      </c>
      <c r="G134" s="68">
        <f t="shared" si="12"/>
        <v>96.751333333333321</v>
      </c>
      <c r="H134" s="68">
        <f t="shared" si="13"/>
        <v>98.63</v>
      </c>
      <c r="I134" s="28">
        <v>2028</v>
      </c>
      <c r="J134" s="40"/>
      <c r="K134" s="68">
        <v>149.59375</v>
      </c>
      <c r="L134" s="68"/>
      <c r="M134" s="30">
        <f t="shared" si="14"/>
        <v>76996.381278538815</v>
      </c>
      <c r="N134" s="8"/>
      <c r="O134" s="8"/>
    </row>
    <row r="135" spans="1:18" ht="17" hidden="1" x14ac:dyDescent="0.2">
      <c r="A135" s="42" t="s">
        <v>143</v>
      </c>
      <c r="B135" s="39" t="s">
        <v>124</v>
      </c>
      <c r="C135" s="50"/>
      <c r="D135" s="50" t="s">
        <v>37</v>
      </c>
      <c r="E135" s="28">
        <v>1250</v>
      </c>
      <c r="F135" s="67">
        <v>93.933333333333323</v>
      </c>
      <c r="G135" s="68">
        <f t="shared" si="12"/>
        <v>96.751333333333321</v>
      </c>
      <c r="H135" s="68">
        <f t="shared" si="13"/>
        <v>98.63</v>
      </c>
      <c r="I135" s="28"/>
      <c r="J135" s="40"/>
      <c r="K135" s="68">
        <v>149.59375</v>
      </c>
      <c r="L135" s="68"/>
      <c r="M135" s="30">
        <f t="shared" si="14"/>
        <v>76996.381278538815</v>
      </c>
      <c r="N135" s="8"/>
      <c r="O135" s="8"/>
    </row>
    <row r="136" spans="1:18" ht="17" hidden="1" x14ac:dyDescent="0.2">
      <c r="A136" s="3" t="s">
        <v>23</v>
      </c>
      <c r="B136" s="33" t="s">
        <v>8</v>
      </c>
      <c r="C136" s="44" t="s">
        <v>24</v>
      </c>
      <c r="D136" s="44" t="s">
        <v>25</v>
      </c>
      <c r="E136" s="6">
        <v>1012</v>
      </c>
      <c r="F136" s="19">
        <v>89.4</v>
      </c>
      <c r="G136" s="57">
        <f t="shared" si="12"/>
        <v>92.082000000000008</v>
      </c>
      <c r="H136" s="57">
        <f t="shared" si="13"/>
        <v>93.87</v>
      </c>
      <c r="I136" s="9">
        <v>39808</v>
      </c>
      <c r="J136" s="9">
        <v>41947</v>
      </c>
      <c r="K136" s="57">
        <v>144.04338799999999</v>
      </c>
      <c r="L136" s="57">
        <v>145.18181799999999</v>
      </c>
      <c r="M136" s="8">
        <f t="shared" si="14"/>
        <v>57126.613189463671</v>
      </c>
      <c r="N136" s="8"/>
      <c r="O136" s="8"/>
    </row>
    <row r="137" spans="1:18" ht="17" hidden="1" x14ac:dyDescent="0.2">
      <c r="A137" s="3" t="s">
        <v>26</v>
      </c>
      <c r="B137" s="33" t="s">
        <v>8</v>
      </c>
      <c r="C137" s="44" t="s">
        <v>24</v>
      </c>
      <c r="D137" s="44" t="s">
        <v>25</v>
      </c>
      <c r="E137" s="6">
        <v>1012</v>
      </c>
      <c r="F137" s="19">
        <v>90.9</v>
      </c>
      <c r="G137" s="57">
        <f t="shared" si="12"/>
        <v>93.62700000000001</v>
      </c>
      <c r="H137" s="57">
        <f t="shared" si="13"/>
        <v>95.445000000000007</v>
      </c>
      <c r="I137" s="9">
        <v>40011</v>
      </c>
      <c r="J137" s="9">
        <v>42016</v>
      </c>
      <c r="K137" s="57">
        <v>144.04338799999999</v>
      </c>
      <c r="L137" s="57">
        <v>145.18181799999999</v>
      </c>
      <c r="M137" s="8">
        <f t="shared" si="14"/>
        <v>58085.113410763399</v>
      </c>
      <c r="N137" s="8"/>
      <c r="O137" s="8"/>
      <c r="R137" s="25"/>
    </row>
    <row r="138" spans="1:18" ht="17" hidden="1" x14ac:dyDescent="0.2">
      <c r="A138" s="3" t="s">
        <v>72</v>
      </c>
      <c r="B138" s="33" t="s">
        <v>8</v>
      </c>
      <c r="C138" s="49" t="s">
        <v>109</v>
      </c>
      <c r="D138" s="49" t="s">
        <v>25</v>
      </c>
      <c r="E138" s="6">
        <v>326</v>
      </c>
      <c r="F138" s="19">
        <v>84.3</v>
      </c>
      <c r="G138" s="57">
        <f t="shared" si="12"/>
        <v>86.828999999999994</v>
      </c>
      <c r="H138" s="57">
        <f t="shared" si="13"/>
        <v>88.515000000000001</v>
      </c>
      <c r="I138" s="13">
        <v>31126</v>
      </c>
      <c r="J138" s="13">
        <v>33587</v>
      </c>
      <c r="K138" s="57">
        <v>144.04338799999999</v>
      </c>
      <c r="L138" s="57"/>
      <c r="M138" s="8">
        <f t="shared" si="14"/>
        <v>17352.64254394915</v>
      </c>
      <c r="N138" s="8"/>
      <c r="O138" s="8"/>
    </row>
    <row r="139" spans="1:18" ht="17" hidden="1" x14ac:dyDescent="0.2">
      <c r="A139" s="3" t="s">
        <v>66</v>
      </c>
      <c r="B139" s="33" t="s">
        <v>8</v>
      </c>
      <c r="C139" s="49" t="s">
        <v>109</v>
      </c>
      <c r="D139" s="49" t="s">
        <v>25</v>
      </c>
      <c r="E139" s="6">
        <v>623</v>
      </c>
      <c r="F139" s="19">
        <v>85.9</v>
      </c>
      <c r="G139" s="57">
        <f t="shared" si="12"/>
        <v>88.477000000000004</v>
      </c>
      <c r="H139" s="57">
        <f t="shared" si="13"/>
        <v>90.195000000000007</v>
      </c>
      <c r="I139" s="13">
        <v>35948</v>
      </c>
      <c r="J139" s="13">
        <v>37293</v>
      </c>
      <c r="K139" s="57">
        <v>144.04338799999999</v>
      </c>
      <c r="L139" s="57"/>
      <c r="M139" s="8">
        <f t="shared" si="14"/>
        <v>33791.047623853592</v>
      </c>
      <c r="N139" s="8"/>
      <c r="O139" s="8"/>
    </row>
    <row r="140" spans="1:18" ht="17" hidden="1" x14ac:dyDescent="0.2">
      <c r="A140" s="3" t="s">
        <v>67</v>
      </c>
      <c r="B140" s="33" t="s">
        <v>8</v>
      </c>
      <c r="C140" s="49" t="s">
        <v>109</v>
      </c>
      <c r="D140" s="49" t="s">
        <v>25</v>
      </c>
      <c r="E140" s="6">
        <v>623</v>
      </c>
      <c r="F140" s="19">
        <v>90.2</v>
      </c>
      <c r="G140" s="57">
        <f t="shared" si="12"/>
        <v>92.906000000000006</v>
      </c>
      <c r="H140" s="57">
        <f t="shared" si="13"/>
        <v>94.710000000000008</v>
      </c>
      <c r="I140" s="13">
        <v>35521</v>
      </c>
      <c r="J140" s="13">
        <v>38057</v>
      </c>
      <c r="K140" s="57">
        <v>144.04338799999999</v>
      </c>
      <c r="L140" s="57"/>
      <c r="M140" s="8">
        <f t="shared" si="14"/>
        <v>35482.566887911453</v>
      </c>
      <c r="N140" s="8"/>
      <c r="O140" s="8"/>
    </row>
    <row r="141" spans="1:18" ht="17" hidden="1" x14ac:dyDescent="0.2">
      <c r="A141" s="3" t="s">
        <v>70</v>
      </c>
      <c r="B141" s="33" t="s">
        <v>8</v>
      </c>
      <c r="C141" s="49" t="s">
        <v>109</v>
      </c>
      <c r="D141" s="49" t="s">
        <v>25</v>
      </c>
      <c r="E141" s="6">
        <v>677</v>
      </c>
      <c r="F141" s="19">
        <v>90.3</v>
      </c>
      <c r="G141" s="57">
        <f t="shared" si="12"/>
        <v>93.009</v>
      </c>
      <c r="H141" s="57">
        <f t="shared" si="13"/>
        <v>94.814999999999998</v>
      </c>
      <c r="I141" s="13">
        <v>35954</v>
      </c>
      <c r="J141" s="13">
        <v>37579</v>
      </c>
      <c r="K141" s="57">
        <v>144.04338799999999</v>
      </c>
      <c r="L141" s="57"/>
      <c r="M141" s="8">
        <f t="shared" si="14"/>
        <v>38600.84972248898</v>
      </c>
      <c r="N141" s="8"/>
      <c r="O141" s="8"/>
    </row>
    <row r="142" spans="1:18" ht="17" hidden="1" x14ac:dyDescent="0.2">
      <c r="A142" s="3" t="s">
        <v>71</v>
      </c>
      <c r="B142" s="33" t="s">
        <v>8</v>
      </c>
      <c r="C142" s="49" t="s">
        <v>109</v>
      </c>
      <c r="D142" s="49" t="s">
        <v>25</v>
      </c>
      <c r="E142" s="6">
        <v>677</v>
      </c>
      <c r="F142" s="19">
        <v>91</v>
      </c>
      <c r="G142" s="57">
        <f t="shared" si="12"/>
        <v>93.73</v>
      </c>
      <c r="H142" s="57">
        <f t="shared" si="13"/>
        <v>95.55</v>
      </c>
      <c r="I142" s="13">
        <v>36063</v>
      </c>
      <c r="J142" s="13">
        <v>37784</v>
      </c>
      <c r="K142" s="57">
        <v>144.04338799999999</v>
      </c>
      <c r="L142" s="57"/>
      <c r="M142" s="8">
        <f t="shared" si="14"/>
        <v>38900.081115686575</v>
      </c>
      <c r="N142" s="8"/>
      <c r="O142" s="8"/>
    </row>
    <row r="143" spans="1:18" ht="17" hidden="1" x14ac:dyDescent="0.2">
      <c r="A143" s="3" t="s">
        <v>68</v>
      </c>
      <c r="B143" s="33" t="s">
        <v>8</v>
      </c>
      <c r="C143" s="49" t="s">
        <v>109</v>
      </c>
      <c r="D143" s="49" t="s">
        <v>25</v>
      </c>
      <c r="E143" s="6">
        <v>623</v>
      </c>
      <c r="F143" s="19">
        <v>91.3</v>
      </c>
      <c r="G143" s="57">
        <f t="shared" si="12"/>
        <v>94.039000000000001</v>
      </c>
      <c r="H143" s="57">
        <f t="shared" si="13"/>
        <v>95.864999999999995</v>
      </c>
      <c r="I143" s="13">
        <v>38835</v>
      </c>
      <c r="J143" s="13">
        <v>40391</v>
      </c>
      <c r="K143" s="57">
        <v>144.04338799999999</v>
      </c>
      <c r="L143" s="57"/>
      <c r="M143" s="8">
        <f t="shared" si="14"/>
        <v>35915.281118251834</v>
      </c>
      <c r="N143" s="8"/>
      <c r="O143" s="8"/>
    </row>
    <row r="144" spans="1:18" ht="17" hidden="1" x14ac:dyDescent="0.2">
      <c r="A144" s="3" t="s">
        <v>69</v>
      </c>
      <c r="B144" s="33" t="s">
        <v>8</v>
      </c>
      <c r="C144" s="49" t="s">
        <v>109</v>
      </c>
      <c r="D144" s="49" t="s">
        <v>25</v>
      </c>
      <c r="E144" s="6">
        <v>623</v>
      </c>
      <c r="F144" s="19">
        <v>91.6</v>
      </c>
      <c r="G144" s="57">
        <f t="shared" si="12"/>
        <v>94.347999999999999</v>
      </c>
      <c r="H144" s="57">
        <f t="shared" si="13"/>
        <v>96.179999999999993</v>
      </c>
      <c r="I144" s="13">
        <v>39110</v>
      </c>
      <c r="J144" s="13">
        <v>40872</v>
      </c>
      <c r="K144" s="57">
        <v>144.04338799999999</v>
      </c>
      <c r="L144" s="57"/>
      <c r="M144" s="8">
        <f t="shared" si="14"/>
        <v>36033.294090162839</v>
      </c>
      <c r="N144" s="8"/>
      <c r="O144" s="8"/>
    </row>
    <row r="145" spans="1:15" ht="17" hidden="1" x14ac:dyDescent="0.2">
      <c r="A145" s="3" t="s">
        <v>76</v>
      </c>
      <c r="B145" s="38" t="s">
        <v>8</v>
      </c>
      <c r="C145" s="47" t="s">
        <v>111</v>
      </c>
      <c r="D145" s="53" t="s">
        <v>25</v>
      </c>
      <c r="E145" s="19">
        <v>1157</v>
      </c>
      <c r="F145" s="19">
        <v>74</v>
      </c>
      <c r="G145" s="57">
        <f t="shared" si="12"/>
        <v>76.22</v>
      </c>
      <c r="H145" s="57">
        <f t="shared" si="13"/>
        <v>77.7</v>
      </c>
      <c r="I145" s="13">
        <v>40162</v>
      </c>
      <c r="J145" s="13">
        <v>43336</v>
      </c>
      <c r="K145" s="57">
        <v>144.04338799999999</v>
      </c>
      <c r="L145" s="57">
        <v>190.102273</v>
      </c>
      <c r="M145" s="8">
        <f t="shared" si="14"/>
        <v>54061.180465902464</v>
      </c>
      <c r="N145" s="8"/>
      <c r="O145" s="8"/>
    </row>
    <row r="146" spans="1:15" ht="17" hidden="1" x14ac:dyDescent="0.2">
      <c r="A146" s="3" t="s">
        <v>75</v>
      </c>
      <c r="B146" s="33" t="s">
        <v>8</v>
      </c>
      <c r="C146" s="47" t="s">
        <v>111</v>
      </c>
      <c r="D146" s="53" t="s">
        <v>25</v>
      </c>
      <c r="E146" s="6">
        <v>1157</v>
      </c>
      <c r="F146" s="19">
        <v>90.8</v>
      </c>
      <c r="G146" s="57">
        <f t="shared" si="12"/>
        <v>93.524000000000001</v>
      </c>
      <c r="H146" s="57">
        <f t="shared" si="13"/>
        <v>95.34</v>
      </c>
      <c r="I146" s="13">
        <v>39922</v>
      </c>
      <c r="J146" s="13">
        <v>43281</v>
      </c>
      <c r="K146" s="57">
        <v>144.04338799999999</v>
      </c>
      <c r="L146" s="57">
        <v>190.102273</v>
      </c>
      <c r="M146" s="8">
        <f t="shared" si="14"/>
        <v>66334.529544647885</v>
      </c>
      <c r="N146" s="8"/>
      <c r="O146" s="8"/>
    </row>
    <row r="147" spans="1:15" ht="17" hidden="1" x14ac:dyDescent="0.2">
      <c r="A147" s="43" t="s">
        <v>164</v>
      </c>
      <c r="B147" s="32" t="s">
        <v>153</v>
      </c>
      <c r="C147" s="51" t="s">
        <v>210</v>
      </c>
      <c r="D147" s="51" t="s">
        <v>25</v>
      </c>
      <c r="E147" s="32">
        <v>1200</v>
      </c>
      <c r="F147" s="59">
        <v>88.154545454545442</v>
      </c>
      <c r="G147" s="65">
        <f t="shared" si="12"/>
        <v>90.799181818181808</v>
      </c>
      <c r="H147" s="65">
        <f t="shared" si="13"/>
        <v>92.562272727272713</v>
      </c>
      <c r="I147" s="54"/>
      <c r="J147" s="55"/>
      <c r="K147" s="65">
        <v>144.04338799999999</v>
      </c>
      <c r="L147" s="65"/>
      <c r="M147" s="20">
        <f t="shared" si="14"/>
        <v>66795.376542892132</v>
      </c>
      <c r="N147" s="8"/>
      <c r="O147" s="8"/>
    </row>
    <row r="148" spans="1:15" ht="17" hidden="1" x14ac:dyDescent="0.2">
      <c r="A148" s="43" t="s">
        <v>165</v>
      </c>
      <c r="B148" s="32" t="s">
        <v>153</v>
      </c>
      <c r="C148" s="51" t="s">
        <v>210</v>
      </c>
      <c r="D148" s="51" t="s">
        <v>25</v>
      </c>
      <c r="E148" s="32">
        <v>1200</v>
      </c>
      <c r="F148" s="59">
        <v>88.154545454545442</v>
      </c>
      <c r="G148" s="65">
        <f t="shared" si="12"/>
        <v>90.799181818181808</v>
      </c>
      <c r="H148" s="65">
        <f t="shared" si="13"/>
        <v>92.562272727272713</v>
      </c>
      <c r="I148" s="54"/>
      <c r="J148" s="55"/>
      <c r="K148" s="65">
        <v>144.04338799999999</v>
      </c>
      <c r="L148" s="65"/>
      <c r="M148" s="20">
        <f t="shared" si="14"/>
        <v>66795.376542892132</v>
      </c>
      <c r="N148" s="8"/>
      <c r="O148" s="8"/>
    </row>
    <row r="149" spans="1:15" ht="17" hidden="1" x14ac:dyDescent="0.2">
      <c r="A149" s="43" t="s">
        <v>166</v>
      </c>
      <c r="B149" s="32" t="s">
        <v>153</v>
      </c>
      <c r="C149" s="51" t="s">
        <v>210</v>
      </c>
      <c r="D149" s="51" t="s">
        <v>25</v>
      </c>
      <c r="E149" s="32">
        <v>1200</v>
      </c>
      <c r="F149" s="59">
        <v>88.154545454545442</v>
      </c>
      <c r="G149" s="65">
        <f t="shared" si="12"/>
        <v>90.799181818181808</v>
      </c>
      <c r="H149" s="65">
        <f t="shared" si="13"/>
        <v>92.562272727272713</v>
      </c>
      <c r="I149" s="54"/>
      <c r="J149" s="55"/>
      <c r="K149" s="65">
        <v>144.04338799999999</v>
      </c>
      <c r="L149" s="65"/>
      <c r="M149" s="20">
        <f t="shared" si="14"/>
        <v>66795.376542892132</v>
      </c>
      <c r="N149" s="8"/>
      <c r="O149" s="8"/>
    </row>
    <row r="150" spans="1:15" ht="17" hidden="1" x14ac:dyDescent="0.2">
      <c r="A150" s="43" t="s">
        <v>167</v>
      </c>
      <c r="B150" s="32" t="s">
        <v>153</v>
      </c>
      <c r="C150" s="51" t="s">
        <v>210</v>
      </c>
      <c r="D150" s="51" t="s">
        <v>25</v>
      </c>
      <c r="E150" s="32">
        <v>1200</v>
      </c>
      <c r="F150" s="59">
        <v>88.154545454545442</v>
      </c>
      <c r="G150" s="65">
        <f t="shared" si="12"/>
        <v>90.799181818181808</v>
      </c>
      <c r="H150" s="65">
        <f t="shared" si="13"/>
        <v>92.562272727272713</v>
      </c>
      <c r="I150" s="54"/>
      <c r="J150" s="55"/>
      <c r="K150" s="65">
        <v>144.04338799999999</v>
      </c>
      <c r="L150" s="65"/>
      <c r="M150" s="20">
        <f t="shared" si="14"/>
        <v>66795.376542892132</v>
      </c>
      <c r="N150" s="8"/>
      <c r="O150" s="8"/>
    </row>
    <row r="151" spans="1:15" ht="17" hidden="1" x14ac:dyDescent="0.2">
      <c r="A151" s="43" t="s">
        <v>179</v>
      </c>
      <c r="B151" s="32" t="s">
        <v>153</v>
      </c>
      <c r="C151" s="51" t="s">
        <v>213</v>
      </c>
      <c r="D151" s="51" t="s">
        <v>25</v>
      </c>
      <c r="E151" s="32">
        <v>1200</v>
      </c>
      <c r="F151" s="59">
        <v>88.154545454545442</v>
      </c>
      <c r="G151" s="65">
        <f t="shared" si="12"/>
        <v>90.799181818181808</v>
      </c>
      <c r="H151" s="65">
        <f t="shared" si="13"/>
        <v>92.562272727272713</v>
      </c>
      <c r="I151" s="54">
        <v>2027</v>
      </c>
      <c r="J151" s="55"/>
      <c r="K151" s="65">
        <v>144.04338799999999</v>
      </c>
      <c r="L151" s="65"/>
      <c r="M151" s="20">
        <f t="shared" si="14"/>
        <v>66795.376542892132</v>
      </c>
      <c r="N151" s="8"/>
      <c r="O151" s="8"/>
    </row>
    <row r="152" spans="1:15" ht="17" hidden="1" x14ac:dyDescent="0.2">
      <c r="A152" s="43" t="s">
        <v>180</v>
      </c>
      <c r="B152" s="32" t="s">
        <v>153</v>
      </c>
      <c r="C152" s="51" t="s">
        <v>213</v>
      </c>
      <c r="D152" s="51" t="s">
        <v>25</v>
      </c>
      <c r="E152" s="32">
        <v>1200</v>
      </c>
      <c r="F152" s="59">
        <v>88.154545454545442</v>
      </c>
      <c r="G152" s="65">
        <f t="shared" si="12"/>
        <v>90.799181818181808</v>
      </c>
      <c r="H152" s="65">
        <f t="shared" si="13"/>
        <v>92.562272727272713</v>
      </c>
      <c r="I152" s="54">
        <v>2028</v>
      </c>
      <c r="J152" s="55"/>
      <c r="K152" s="65">
        <v>144.04338799999999</v>
      </c>
      <c r="L152" s="65"/>
      <c r="M152" s="20">
        <f t="shared" si="14"/>
        <v>66795.376542892132</v>
      </c>
      <c r="N152" s="8"/>
      <c r="O152" s="8"/>
    </row>
    <row r="153" spans="1:15" ht="34" hidden="1" x14ac:dyDescent="0.2">
      <c r="A153" s="14" t="s">
        <v>77</v>
      </c>
      <c r="B153" s="37" t="s">
        <v>13</v>
      </c>
      <c r="C153" s="46" t="s">
        <v>111</v>
      </c>
      <c r="D153" s="48" t="s">
        <v>25</v>
      </c>
      <c r="E153" s="7">
        <v>1163</v>
      </c>
      <c r="F153" s="17">
        <v>82.4</v>
      </c>
      <c r="G153" s="60">
        <f t="shared" si="12"/>
        <v>84.872000000000014</v>
      </c>
      <c r="H153" s="60">
        <f t="shared" si="13"/>
        <v>86.52000000000001</v>
      </c>
      <c r="I153" s="15">
        <v>44740</v>
      </c>
      <c r="J153" s="15"/>
      <c r="K153" s="60">
        <v>144.04338799999999</v>
      </c>
      <c r="L153" s="60">
        <v>146.19318200000001</v>
      </c>
      <c r="M153" s="36">
        <f t="shared" si="14"/>
        <v>60510.030571421812</v>
      </c>
      <c r="N153" s="8"/>
      <c r="O153" s="8"/>
    </row>
    <row r="154" spans="1:15" ht="34" hidden="1" x14ac:dyDescent="0.2">
      <c r="A154" s="14" t="s">
        <v>78</v>
      </c>
      <c r="B154" s="37" t="s">
        <v>13</v>
      </c>
      <c r="C154" s="46" t="s">
        <v>111</v>
      </c>
      <c r="D154" s="48" t="s">
        <v>25</v>
      </c>
      <c r="E154" s="7">
        <v>1163</v>
      </c>
      <c r="F154" s="17">
        <v>82.4</v>
      </c>
      <c r="G154" s="60">
        <f t="shared" si="12"/>
        <v>84.872000000000014</v>
      </c>
      <c r="H154" s="60">
        <f t="shared" si="13"/>
        <v>86.52000000000001</v>
      </c>
      <c r="I154" s="15">
        <v>45007</v>
      </c>
      <c r="J154" s="15"/>
      <c r="K154" s="60">
        <v>144.04338799999999</v>
      </c>
      <c r="L154" s="60">
        <v>146.19318200000001</v>
      </c>
      <c r="M154" s="36">
        <f t="shared" si="14"/>
        <v>60510.030571421812</v>
      </c>
      <c r="N154" s="8"/>
      <c r="O154" s="8"/>
    </row>
    <row r="155" spans="1:15" ht="34" hidden="1" x14ac:dyDescent="0.2">
      <c r="A155" s="4" t="s">
        <v>73</v>
      </c>
      <c r="B155" s="34" t="s">
        <v>13</v>
      </c>
      <c r="C155" s="45" t="s">
        <v>110</v>
      </c>
      <c r="D155" s="45" t="s">
        <v>25</v>
      </c>
      <c r="E155" s="7">
        <v>1117</v>
      </c>
      <c r="F155" s="17">
        <v>88.154545454545442</v>
      </c>
      <c r="G155" s="60">
        <f t="shared" si="12"/>
        <v>90.799181818181808</v>
      </c>
      <c r="H155" s="60">
        <f t="shared" si="13"/>
        <v>92.562272727272713</v>
      </c>
      <c r="I155" s="12">
        <v>44196</v>
      </c>
      <c r="J155" s="35"/>
      <c r="K155" s="60">
        <v>144.04338799999999</v>
      </c>
      <c r="L155" s="60">
        <v>139.772727</v>
      </c>
      <c r="M155" s="36">
        <f t="shared" si="14"/>
        <v>62175.362998675431</v>
      </c>
      <c r="N155" s="8"/>
      <c r="O155" s="8"/>
    </row>
    <row r="156" spans="1:15" ht="34" hidden="1" x14ac:dyDescent="0.2">
      <c r="A156" s="14" t="s">
        <v>74</v>
      </c>
      <c r="B156" s="34" t="s">
        <v>13</v>
      </c>
      <c r="C156" s="48" t="s">
        <v>110</v>
      </c>
      <c r="D156" s="48" t="s">
        <v>25</v>
      </c>
      <c r="E156" s="7">
        <v>1117</v>
      </c>
      <c r="F156" s="17">
        <v>88.154545454545442</v>
      </c>
      <c r="G156" s="60">
        <f t="shared" si="12"/>
        <v>90.799181818181808</v>
      </c>
      <c r="H156" s="60">
        <f t="shared" si="13"/>
        <v>92.562272727272713</v>
      </c>
      <c r="I156" s="15">
        <v>44560</v>
      </c>
      <c r="J156" s="15"/>
      <c r="K156" s="60">
        <v>144.04338799999999</v>
      </c>
      <c r="L156" s="60">
        <v>139.772727</v>
      </c>
      <c r="M156" s="36">
        <f t="shared" si="14"/>
        <v>62175.362998675431</v>
      </c>
      <c r="N156" s="8"/>
      <c r="O156" s="8"/>
    </row>
    <row r="157" spans="1:15" ht="34" hidden="1" x14ac:dyDescent="0.2">
      <c r="A157" s="42" t="s">
        <v>137</v>
      </c>
      <c r="B157" s="39" t="s">
        <v>124</v>
      </c>
      <c r="C157" s="50" t="s">
        <v>126</v>
      </c>
      <c r="D157" s="50" t="s">
        <v>25</v>
      </c>
      <c r="E157" s="28">
        <v>1150</v>
      </c>
      <c r="F157" s="67">
        <v>88.154545454545442</v>
      </c>
      <c r="G157" s="68">
        <f t="shared" si="12"/>
        <v>90.799181818181808</v>
      </c>
      <c r="H157" s="68">
        <f t="shared" si="13"/>
        <v>92.562272727272713</v>
      </c>
      <c r="I157" s="28"/>
      <c r="J157" s="40"/>
      <c r="K157" s="68">
        <v>144.04338799999999</v>
      </c>
      <c r="L157" s="68"/>
      <c r="M157" s="30">
        <f t="shared" si="14"/>
        <v>64012.235853604972</v>
      </c>
      <c r="N157" s="8"/>
      <c r="O157" s="8"/>
    </row>
    <row r="158" spans="1:15" ht="34" hidden="1" x14ac:dyDescent="0.2">
      <c r="A158" s="42" t="s">
        <v>138</v>
      </c>
      <c r="B158" s="39" t="s">
        <v>124</v>
      </c>
      <c r="C158" s="50" t="s">
        <v>126</v>
      </c>
      <c r="D158" s="50" t="s">
        <v>25</v>
      </c>
      <c r="E158" s="28">
        <v>1150</v>
      </c>
      <c r="F158" s="67">
        <v>88.154545454545442</v>
      </c>
      <c r="G158" s="68">
        <f t="shared" si="12"/>
        <v>90.799181818181808</v>
      </c>
      <c r="H158" s="68">
        <f t="shared" si="13"/>
        <v>92.562272727272713</v>
      </c>
      <c r="I158" s="28"/>
      <c r="J158" s="40"/>
      <c r="K158" s="68">
        <v>144.04338799999999</v>
      </c>
      <c r="L158" s="68"/>
      <c r="M158" s="30">
        <f t="shared" si="14"/>
        <v>64012.235853604972</v>
      </c>
      <c r="N158" s="8"/>
      <c r="O158" s="8"/>
    </row>
    <row r="159" spans="1:15" ht="34" hidden="1" x14ac:dyDescent="0.2">
      <c r="A159" s="43" t="s">
        <v>158</v>
      </c>
      <c r="B159" s="32" t="s">
        <v>153</v>
      </c>
      <c r="C159" s="51" t="s">
        <v>126</v>
      </c>
      <c r="D159" s="51" t="s">
        <v>25</v>
      </c>
      <c r="E159" s="32">
        <v>1150</v>
      </c>
      <c r="F159" s="59">
        <v>88.154545454545442</v>
      </c>
      <c r="G159" s="65">
        <f t="shared" si="12"/>
        <v>90.799181818181808</v>
      </c>
      <c r="H159" s="65">
        <f t="shared" si="13"/>
        <v>92.562272727272713</v>
      </c>
      <c r="I159" s="54"/>
      <c r="J159" s="55"/>
      <c r="K159" s="65">
        <v>144.04338799999999</v>
      </c>
      <c r="L159" s="65"/>
      <c r="M159" s="20">
        <f t="shared" si="14"/>
        <v>64012.235853604972</v>
      </c>
      <c r="N159" s="8"/>
      <c r="O159" s="8"/>
    </row>
    <row r="160" spans="1:15" ht="34" hidden="1" x14ac:dyDescent="0.2">
      <c r="A160" s="43" t="s">
        <v>159</v>
      </c>
      <c r="B160" s="32" t="s">
        <v>153</v>
      </c>
      <c r="C160" s="51" t="s">
        <v>126</v>
      </c>
      <c r="D160" s="51" t="s">
        <v>25</v>
      </c>
      <c r="E160" s="32">
        <v>1150</v>
      </c>
      <c r="F160" s="59">
        <v>88.154545454545442</v>
      </c>
      <c r="G160" s="65">
        <f t="shared" si="12"/>
        <v>90.799181818181808</v>
      </c>
      <c r="H160" s="65">
        <f t="shared" si="13"/>
        <v>92.562272727272713</v>
      </c>
      <c r="I160" s="54"/>
      <c r="J160" s="55"/>
      <c r="K160" s="65">
        <v>144.04338799999999</v>
      </c>
      <c r="L160" s="65"/>
      <c r="M160" s="20">
        <f t="shared" si="14"/>
        <v>64012.235853604972</v>
      </c>
      <c r="N160" s="8"/>
      <c r="O160" s="8"/>
    </row>
    <row r="161" spans="1:13" x14ac:dyDescent="0.2">
      <c r="A161" s="56"/>
      <c r="M161" s="8"/>
    </row>
    <row r="162" spans="1:13" x14ac:dyDescent="0.2">
      <c r="M162" s="8"/>
    </row>
  </sheetData>
  <autoFilter ref="A1:CQ160" xr:uid="{3B9DD165-A4E3-DC46-893F-80C7E4702515}">
    <filterColumn colId="3">
      <filters>
        <filter val="Fujian"/>
      </filters>
    </filterColumn>
  </autoFilter>
  <sortState xmlns:xlrd2="http://schemas.microsoft.com/office/spreadsheetml/2017/richdata2" ref="A2:M163">
    <sortCondition ref="D1:D163"/>
  </sortState>
  <phoneticPr fontId="7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Aida Camacho</dc:creator>
  <cp:keywords/>
  <dc:description/>
  <cp:lastModifiedBy>Aida Camacho</cp:lastModifiedBy>
  <cp:revision/>
  <dcterms:created xsi:type="dcterms:W3CDTF">2024-10-29T08:04:15Z</dcterms:created>
  <dcterms:modified xsi:type="dcterms:W3CDTF">2024-11-14T12:33:21Z</dcterms:modified>
  <cp:category/>
  <cp:contentStatus/>
</cp:coreProperties>
</file>