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кц\OneDrive\Рабочий стол\статьи_актуальные\3_Размещенные-3шт\Дезинформация\"/>
    </mc:Choice>
  </mc:AlternateContent>
  <xr:revisionPtr revIDLastSave="0" documentId="13_ncr:1_{B4E4D662-856D-499D-AB8F-B7F8613A9B6B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Scientific terms" sheetId="1" r:id="rId1"/>
    <sheet name="Tweets' terms" sheetId="2" r:id="rId2"/>
    <sheet name="Comparison" sheetId="3" r:id="rId3"/>
    <sheet name="tweets" sheetId="4" r:id="rId4"/>
    <sheet name="papers" sheetId="5" r:id="rId5"/>
    <sheet name="tables" sheetId="6" r:id="rId6"/>
  </sheets>
  <definedNames>
    <definedName name="_Hlk103102134" localSheetId="1">'Tweets'' terms'!$B$76</definedName>
    <definedName name="_Hlk103110671" localSheetId="1">'Tweets'' terms'!$B$182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4" i="6" l="1"/>
  <c r="Q53" i="6"/>
  <c r="Q52" i="6"/>
  <c r="Q51" i="6"/>
  <c r="N54" i="6"/>
  <c r="N53" i="6"/>
  <c r="N52" i="6"/>
  <c r="N51" i="6"/>
  <c r="Q48" i="6"/>
  <c r="Q47" i="6"/>
  <c r="Q46" i="6"/>
  <c r="Q45" i="6"/>
  <c r="N48" i="6"/>
  <c r="N47" i="6"/>
  <c r="N46" i="6"/>
  <c r="N45" i="6"/>
  <c r="Q42" i="6"/>
  <c r="Q41" i="6"/>
  <c r="Q40" i="6"/>
  <c r="Q39" i="6"/>
  <c r="N42" i="6"/>
  <c r="N41" i="6"/>
  <c r="N40" i="6"/>
  <c r="N39" i="6"/>
  <c r="Q36" i="6"/>
  <c r="Q35" i="6"/>
  <c r="Q34" i="6"/>
  <c r="Q33" i="6"/>
  <c r="N36" i="6"/>
  <c r="N35" i="6"/>
  <c r="N34" i="6"/>
  <c r="N33" i="6"/>
  <c r="Q26" i="6"/>
  <c r="Q25" i="6"/>
  <c r="Q24" i="6"/>
  <c r="Q23" i="6"/>
  <c r="Q20" i="6"/>
  <c r="Q19" i="6"/>
  <c r="Q18" i="6"/>
  <c r="Q17" i="6"/>
  <c r="Q14" i="6"/>
  <c r="Q13" i="6"/>
  <c r="Q12" i="6"/>
  <c r="Q11" i="6"/>
  <c r="Q8" i="6"/>
  <c r="Q7" i="6"/>
  <c r="Q6" i="6"/>
  <c r="Q5" i="6"/>
  <c r="N26" i="6"/>
  <c r="N25" i="6"/>
  <c r="N24" i="6"/>
  <c r="N23" i="6"/>
  <c r="N20" i="6"/>
  <c r="N19" i="6"/>
  <c r="N18" i="6"/>
  <c r="N17" i="6"/>
  <c r="N14" i="6"/>
  <c r="N13" i="6"/>
  <c r="N12" i="6"/>
  <c r="N11" i="6"/>
  <c r="J8" i="6"/>
  <c r="J7" i="6"/>
  <c r="J6" i="6"/>
  <c r="J5" i="6"/>
  <c r="O10" i="4"/>
  <c r="N10" i="4"/>
  <c r="M10" i="4"/>
  <c r="L10" i="4"/>
  <c r="O9" i="4"/>
  <c r="N9" i="4"/>
  <c r="M9" i="4"/>
  <c r="L9" i="4"/>
  <c r="P69" i="5"/>
  <c r="O69" i="5"/>
  <c r="M69" i="5"/>
  <c r="P68" i="5"/>
  <c r="O68" i="5"/>
  <c r="N68" i="5"/>
  <c r="M68" i="5"/>
  <c r="P67" i="5"/>
  <c r="O67" i="5"/>
  <c r="N67" i="5"/>
  <c r="M67" i="5"/>
  <c r="Q63" i="5"/>
  <c r="O8" i="4"/>
  <c r="N8" i="4"/>
  <c r="M8" i="4"/>
  <c r="L8" i="4"/>
  <c r="P4" i="4"/>
  <c r="A251" i="2"/>
  <c r="E249" i="2"/>
  <c r="E223" i="2"/>
  <c r="E197" i="2"/>
  <c r="E178" i="2"/>
  <c r="E151" i="2"/>
  <c r="E128" i="2"/>
  <c r="E108" i="2"/>
  <c r="E51" i="2"/>
  <c r="E29" i="2"/>
  <c r="E251" i="2" s="1"/>
  <c r="K14" i="1"/>
  <c r="K13" i="1"/>
  <c r="K12" i="1"/>
  <c r="K11" i="1"/>
  <c r="K10" i="1"/>
  <c r="K9" i="1"/>
  <c r="K8" i="1"/>
  <c r="K7" i="1"/>
  <c r="K6" i="1"/>
  <c r="K5" i="1"/>
  <c r="K4" i="1"/>
  <c r="I14" i="1"/>
  <c r="I13" i="1"/>
  <c r="I12" i="1"/>
  <c r="I11" i="1"/>
  <c r="I9" i="1"/>
  <c r="I10" i="1"/>
  <c r="I8" i="1"/>
  <c r="I7" i="1"/>
  <c r="I6" i="1"/>
  <c r="I5" i="1"/>
  <c r="I4" i="1"/>
  <c r="J15" i="1"/>
  <c r="H15" i="1"/>
  <c r="B422" i="1"/>
  <c r="D423" i="1"/>
  <c r="D421" i="1"/>
  <c r="D400" i="1"/>
  <c r="D380" i="1"/>
  <c r="D334" i="1"/>
  <c r="D306" i="1"/>
  <c r="D262" i="1"/>
  <c r="D196" i="1"/>
  <c r="D186" i="1"/>
  <c r="D151" i="1"/>
  <c r="D83" i="1"/>
  <c r="D44" i="1"/>
</calcChain>
</file>

<file path=xl/sharedStrings.xml><?xml version="1.0" encoding="utf-8"?>
<sst xmlns="http://schemas.openxmlformats.org/spreadsheetml/2006/main" count="1891" uniqueCount="1296">
  <si>
    <t>express(ion) 15</t>
  </si>
  <si>
    <t>angiotensin converting enzyme 2 (ACE2 4) 6</t>
  </si>
  <si>
    <t>hub genes 8</t>
  </si>
  <si>
    <t>luteinizing hormone (LH 4) 3</t>
  </si>
  <si>
    <t>protein 7</t>
  </si>
  <si>
    <t>transmembrane protease serine 2 (TMPRSS2) 3</t>
  </si>
  <si>
    <t>anti-Müllerian hormone (AMH 3) 2</t>
  </si>
  <si>
    <t>hormone 5</t>
  </si>
  <si>
    <t>Ang-(1-7) 5</t>
  </si>
  <si>
    <t>T cell 4</t>
  </si>
  <si>
    <t>Sertoli cells 3</t>
  </si>
  <si>
    <t>gene expression 3</t>
  </si>
  <si>
    <t>Leydig cells  3</t>
  </si>
  <si>
    <t>host cells 3</t>
  </si>
  <si>
    <t>mitochondria 3</t>
  </si>
  <si>
    <t>mitochondrial hijacking 3</t>
  </si>
  <si>
    <t>tumor necrosis factor α (TNFα 2)</t>
  </si>
  <si>
    <t>superoxide dismutase 2</t>
  </si>
  <si>
    <t>DNA 2</t>
  </si>
  <si>
    <t>immune cells infiltration 2</t>
  </si>
  <si>
    <t xml:space="preserve">inhibitor 2 </t>
  </si>
  <si>
    <t>lipid 2</t>
  </si>
  <si>
    <t>metabolic  2</t>
  </si>
  <si>
    <t>peptide 2</t>
  </si>
  <si>
    <t>proinflammatory cytokines 2</t>
  </si>
  <si>
    <t>reactive oxygen species (ROS) 2</t>
  </si>
  <si>
    <t>plasminogen activator inhibitor type 1</t>
  </si>
  <si>
    <t xml:space="preserve">interleukin-6 </t>
  </si>
  <si>
    <t xml:space="preserve">cytochrome P-450 </t>
  </si>
  <si>
    <t xml:space="preserve">Target cells </t>
  </si>
  <si>
    <t xml:space="preserve">Gene Ontology </t>
  </si>
  <si>
    <t xml:space="preserve">genes </t>
  </si>
  <si>
    <t xml:space="preserve">genome </t>
  </si>
  <si>
    <t xml:space="preserve">endopeptidase  </t>
  </si>
  <si>
    <t xml:space="preserve">germ cell </t>
  </si>
  <si>
    <t xml:space="preserve">M2 macrophages </t>
  </si>
  <si>
    <t xml:space="preserve">metabolites </t>
  </si>
  <si>
    <t xml:space="preserve">intravenous immunoglobulin G (IVIG) </t>
  </si>
  <si>
    <t xml:space="preserve">mammalian cells </t>
  </si>
  <si>
    <t xml:space="preserve">natural killer (NK) cells </t>
  </si>
  <si>
    <t>pleiotropic</t>
  </si>
  <si>
    <t>stress(or) 22</t>
  </si>
  <si>
    <t>immune 9</t>
  </si>
  <si>
    <t>diabetes 7</t>
  </si>
  <si>
    <t>immune response 7</t>
  </si>
  <si>
    <t>endocrine 6</t>
  </si>
  <si>
    <t>inflammation 6</t>
  </si>
  <si>
    <t>cancer 5</t>
  </si>
  <si>
    <t>respiratory 5</t>
  </si>
  <si>
    <t>immunization 4</t>
  </si>
  <si>
    <t>Breast Cancer 3</t>
  </si>
  <si>
    <t>cardiovascular complications 3</t>
  </si>
  <si>
    <t>depressive symptoms 3</t>
  </si>
  <si>
    <t>orchitis 3</t>
  </si>
  <si>
    <t>pulmonary 3</t>
  </si>
  <si>
    <t>thyroid 2</t>
  </si>
  <si>
    <t>chronic pain 2</t>
  </si>
  <si>
    <t>cytokine storm 2</t>
  </si>
  <si>
    <t>depression 2</t>
  </si>
  <si>
    <t>distress 2</t>
  </si>
  <si>
    <t>gastrointestinal 2</t>
  </si>
  <si>
    <t>hypertensive disorders 2</t>
  </si>
  <si>
    <t>lung 2</t>
  </si>
  <si>
    <t>inflammatory2</t>
  </si>
  <si>
    <t>pain</t>
  </si>
  <si>
    <t>urological systems</t>
  </si>
  <si>
    <t>cardiac</t>
  </si>
  <si>
    <t>chronic inflammation</t>
  </si>
  <si>
    <t>Endocrinopathies</t>
  </si>
  <si>
    <t>genetic toxicity</t>
  </si>
  <si>
    <t>hyperglycemia</t>
  </si>
  <si>
    <t>hyperhomocysteinemia</t>
  </si>
  <si>
    <t>hyperinsulinemia</t>
  </si>
  <si>
    <t xml:space="preserve"> hypertension</t>
  </si>
  <si>
    <t>immunity</t>
  </si>
  <si>
    <t>pneumonia</t>
  </si>
  <si>
    <t>myalgia</t>
  </si>
  <si>
    <t>COVID-19 94</t>
  </si>
  <si>
    <t>SARS CoV-2 52</t>
  </si>
  <si>
    <t>pandemic 42</t>
  </si>
  <si>
    <t>SARS-CoV-2 infection 36</t>
  </si>
  <si>
    <t>COVID-19 pandemic 32</t>
  </si>
  <si>
    <t>infection 23</t>
  </si>
  <si>
    <t>complications 12</t>
  </si>
  <si>
    <t>viral 10</t>
  </si>
  <si>
    <t>antibody 9</t>
  </si>
  <si>
    <t>COVID-19 infection  9</t>
  </si>
  <si>
    <t>impact of COVID-19 9</t>
  </si>
  <si>
    <t>infect 8</t>
  </si>
  <si>
    <t>long COVID 8</t>
  </si>
  <si>
    <t>recovery time 8</t>
  </si>
  <si>
    <t>Coronavirus disease (2019) (COVID-19) 8</t>
  </si>
  <si>
    <t>COVID-19-associated orphanhood 7</t>
  </si>
  <si>
    <t>asymptomatic 6</t>
  </si>
  <si>
    <t>COVID 6</t>
  </si>
  <si>
    <t>virus 6</t>
  </si>
  <si>
    <t>SARS-CoV-2 virus 6</t>
  </si>
  <si>
    <t>COVID Pandemic 5</t>
  </si>
  <si>
    <t>long term 5</t>
  </si>
  <si>
    <t>long-term effects 5</t>
  </si>
  <si>
    <t>post infection 5</t>
  </si>
  <si>
    <t>severe acute respiratory syndrome coronavirus 5</t>
  </si>
  <si>
    <t>Coronavirus disease 2019 5</t>
  </si>
  <si>
    <t>coronavirus 4</t>
  </si>
  <si>
    <t>lockdown 4</t>
  </si>
  <si>
    <t>severe acute respiratory syndrome coronavirus 2 (SARS-CoV-2) 4</t>
  </si>
  <si>
    <t>coronavirus disease 2019 (COVID-19)  pandemic 4</t>
  </si>
  <si>
    <t>Asymptomatic forms of COVID-19 4</t>
  </si>
  <si>
    <t>COVID-19 disease 4</t>
  </si>
  <si>
    <t>coronavirus infection 3</t>
  </si>
  <si>
    <t>IgG 3</t>
  </si>
  <si>
    <t>epidemiological 3</t>
  </si>
  <si>
    <t>long-term consequences 3</t>
  </si>
  <si>
    <t>COVID-19 illness 3</t>
  </si>
  <si>
    <t>post-COVID-19 3</t>
  </si>
  <si>
    <t>SARS-CoV-2 main protease (Mpro 2)</t>
  </si>
  <si>
    <t>Coronavirus disease 2019 (COVID-19) infection 2</t>
  </si>
  <si>
    <t>coronavirus pandemic 2</t>
  </si>
  <si>
    <t>epidemic 2</t>
  </si>
  <si>
    <t>long-term impact 2</t>
  </si>
  <si>
    <t>RNA 2</t>
  </si>
  <si>
    <t>viral infection 2</t>
  </si>
  <si>
    <t>reverse transcription polymerase chain reaction (RT-PCR)</t>
  </si>
  <si>
    <t>recurrent 2</t>
  </si>
  <si>
    <t>SARS-CoV-2 RNA 2</t>
  </si>
  <si>
    <t>chronic COVID syndrome 1</t>
  </si>
  <si>
    <t>coronavirus SARS-CoV-2</t>
  </si>
  <si>
    <t>Coronavirus Disease 2019</t>
  </si>
  <si>
    <t>COVID 19 pandemic</t>
  </si>
  <si>
    <t>post SARS-CoV-2 infection.</t>
  </si>
  <si>
    <t>pre- 2</t>
  </si>
  <si>
    <t>severe acute respiratory syndrome coronavirus (SARS-CoV-2) infection 2</t>
  </si>
  <si>
    <t>pregnancy-specific COVID-19 2</t>
  </si>
  <si>
    <t>COVID-19 symptoms</t>
  </si>
  <si>
    <t>pre-COVID-19 disease</t>
  </si>
  <si>
    <t>Corona</t>
  </si>
  <si>
    <t>COVID-19-related infection</t>
  </si>
  <si>
    <t>IgM or</t>
  </si>
  <si>
    <t>post-illness</t>
  </si>
  <si>
    <t>Severe Acute Respiratory Syndrome</t>
  </si>
  <si>
    <t xml:space="preserve">viral RNA </t>
  </si>
  <si>
    <t xml:space="preserve">spike protein  </t>
  </si>
  <si>
    <t>fertility 66</t>
  </si>
  <si>
    <t>infertility 32</t>
  </si>
  <si>
    <t>fertility treatment 17</t>
  </si>
  <si>
    <t>Fertility preservation (FP 7) 9</t>
  </si>
  <si>
    <t>reproductive 16</t>
  </si>
  <si>
    <t>reproductive health 15</t>
  </si>
  <si>
    <t>fertility problem 9</t>
  </si>
  <si>
    <t>androgen 9</t>
  </si>
  <si>
    <t>infertility treatment 8</t>
  </si>
  <si>
    <t>fertility clinic 7</t>
  </si>
  <si>
    <t>Fertilization rate 7</t>
  </si>
  <si>
    <t>reproductive age 6</t>
  </si>
  <si>
    <t>Oncofertility 6</t>
  </si>
  <si>
    <t>Reproductive travel  5</t>
  </si>
  <si>
    <t>Fertility care 4</t>
  </si>
  <si>
    <t>fertility intentions 4</t>
  </si>
  <si>
    <t>fertility center 3</t>
  </si>
  <si>
    <t>fertilization 3</t>
  </si>
  <si>
    <t>Reproductive hormones 3</t>
  </si>
  <si>
    <t>reproductive system 3</t>
  </si>
  <si>
    <t>reproductive-aged 3</t>
  </si>
  <si>
    <t>Reproduction 2</t>
  </si>
  <si>
    <t>reproductive function 2</t>
  </si>
  <si>
    <t>reproductive medicine 2</t>
  </si>
  <si>
    <t>reproductive technology 2</t>
  </si>
  <si>
    <t>treatment for infertility 2</t>
  </si>
  <si>
    <t>subfertility 2</t>
  </si>
  <si>
    <t>fertile</t>
  </si>
  <si>
    <t>reproductive toxicity</t>
  </si>
  <si>
    <t>reproductive treatment</t>
  </si>
  <si>
    <t>immune-related infertility</t>
  </si>
  <si>
    <t>Hypopituitarism</t>
  </si>
  <si>
    <t>couple relationship 10</t>
  </si>
  <si>
    <t>sexual behaviour 7</t>
  </si>
  <si>
    <t>sexual 5</t>
  </si>
  <si>
    <t>Sex 2</t>
  </si>
  <si>
    <t>contraception(ive) 2</t>
  </si>
  <si>
    <t>sexual activity</t>
  </si>
  <si>
    <t>male condoms</t>
  </si>
  <si>
    <t>pregnancy 49</t>
  </si>
  <si>
    <t>pregnancy rate  17</t>
  </si>
  <si>
    <t>assisted reproduction technology 3 (ART 13)</t>
  </si>
  <si>
    <t>oocyte 16</t>
  </si>
  <si>
    <t>embryo 12</t>
  </si>
  <si>
    <t>birth 11</t>
  </si>
  <si>
    <t>follicular fluids (FFs 2) 8</t>
  </si>
  <si>
    <t>frozen-thawed embryo transfer (FET) 3 FET cycle 6</t>
  </si>
  <si>
    <t>medically assisted reproduction 9</t>
  </si>
  <si>
    <t>Endometriosis (EMS 3) 5</t>
  </si>
  <si>
    <t>follicle-stimulating hormone (FSH 4) 4</t>
  </si>
  <si>
    <t>in-vitro fertilization treatment IVF 8</t>
  </si>
  <si>
    <t>female fertility 7</t>
  </si>
  <si>
    <t>menstrual 6</t>
  </si>
  <si>
    <t>oocyte yield 6</t>
  </si>
  <si>
    <t>fetus 6</t>
  </si>
  <si>
    <t>endometrial 5</t>
  </si>
  <si>
    <t>neonatal outcomes 5</t>
  </si>
  <si>
    <t>placenta(l) 5</t>
  </si>
  <si>
    <t>ovary 5</t>
  </si>
  <si>
    <t>uterine fibroids 5</t>
  </si>
  <si>
    <t>Cryopreservation(ed) 5</t>
  </si>
  <si>
    <t>female reproductive 4</t>
  </si>
  <si>
    <t>neonatal 4</t>
  </si>
  <si>
    <t>ovarian  4</t>
  </si>
  <si>
    <t>ovarian reserve 4</t>
  </si>
  <si>
    <t>uterine 4</t>
  </si>
  <si>
    <t>in vitro fertilization (IVF) 4</t>
  </si>
  <si>
    <t>implantation 4</t>
  </si>
  <si>
    <t>mature oocyte 4</t>
  </si>
  <si>
    <t>miscarriage  4</t>
  </si>
  <si>
    <t>Fetal 4</t>
  </si>
  <si>
    <t>embryo transfers 3</t>
  </si>
  <si>
    <t>estrogen 3</t>
  </si>
  <si>
    <t>oocyte cryopreservation 3</t>
  </si>
  <si>
    <t>maturation 3</t>
  </si>
  <si>
    <t>Amenorrhea 3</t>
  </si>
  <si>
    <t>ectopic 3</t>
  </si>
  <si>
    <t>obstetric 3</t>
  </si>
  <si>
    <t>born  3</t>
  </si>
  <si>
    <t>embryonic development 2</t>
  </si>
  <si>
    <t>endometrium 2</t>
  </si>
  <si>
    <t>frozen embryos 2</t>
  </si>
  <si>
    <t>oestradiol 2</t>
  </si>
  <si>
    <t>ovarian response 2</t>
  </si>
  <si>
    <t>ovarian stimulation 2</t>
  </si>
  <si>
    <t>uterus 2</t>
  </si>
  <si>
    <t>polycystic ovary syndrome (PCOS) 2</t>
  </si>
  <si>
    <t>oligohydroamnion 2</t>
  </si>
  <si>
    <t>intrauterine 2</t>
  </si>
  <si>
    <t>gonadotropin 2</t>
  </si>
  <si>
    <t>breastfeeding 2</t>
  </si>
  <si>
    <t>female genital tract</t>
  </si>
  <si>
    <t>females’ fertility</t>
  </si>
  <si>
    <t>follicular phase</t>
  </si>
  <si>
    <t xml:space="preserve">neonates </t>
  </si>
  <si>
    <t>Oocyte Cryostorage</t>
  </si>
  <si>
    <t>post-ovulatory phase</t>
  </si>
  <si>
    <t>epididymis</t>
  </si>
  <si>
    <t>amniotic fluid</t>
  </si>
  <si>
    <t>perinatal</t>
  </si>
  <si>
    <t>prenatal care</t>
  </si>
  <si>
    <t xml:space="preserve">ovulation </t>
  </si>
  <si>
    <t>male fertility 18</t>
  </si>
  <si>
    <t>Semen 10</t>
  </si>
  <si>
    <t>testicular 9</t>
  </si>
  <si>
    <t>testosterone (T 2) 6</t>
  </si>
  <si>
    <t>semen parameters 8</t>
  </si>
  <si>
    <t>male reproduction 8</t>
  </si>
  <si>
    <t>male reproductive function 7</t>
  </si>
  <si>
    <t>testis 6</t>
  </si>
  <si>
    <t>spermatogenesis 6</t>
  </si>
  <si>
    <t>sperm parameters 6</t>
  </si>
  <si>
    <t>sperm 6</t>
  </si>
  <si>
    <t>sperm quality 5</t>
  </si>
  <si>
    <t>semen analysis 5</t>
  </si>
  <si>
    <t>male reproductive system 5</t>
  </si>
  <si>
    <t>sperm number 4</t>
  </si>
  <si>
    <t>sperm count 4</t>
  </si>
  <si>
    <t>semen proteome 3</t>
  </si>
  <si>
    <t>male infertility 3</t>
  </si>
  <si>
    <t>spermatogonia 2</t>
  </si>
  <si>
    <t>seminiferous tubule 2</t>
  </si>
  <si>
    <t>male subfertility 2</t>
  </si>
  <si>
    <t>male reproductive tract 2</t>
  </si>
  <si>
    <t>male genital tract 2</t>
  </si>
  <si>
    <t>testicles</t>
  </si>
  <si>
    <t>testes</t>
  </si>
  <si>
    <t>spermatocytes,</t>
  </si>
  <si>
    <t xml:space="preserve"> spermatids,</t>
  </si>
  <si>
    <t>sperm volume</t>
  </si>
  <si>
    <t>sperm DNA fragmentation index,</t>
  </si>
  <si>
    <t>seminoma</t>
  </si>
  <si>
    <t>seminal fluid</t>
  </si>
  <si>
    <t>semenogelin</t>
  </si>
  <si>
    <t>oligozoospermic</t>
  </si>
  <si>
    <t>motile</t>
  </si>
  <si>
    <t>male reproductive dysfunctions</t>
  </si>
  <si>
    <t>male reproductive disruptions</t>
  </si>
  <si>
    <t>gametes</t>
  </si>
  <si>
    <t>erection</t>
  </si>
  <si>
    <t>erectile function</t>
  </si>
  <si>
    <t>azoospermia</t>
  </si>
  <si>
    <t>asthenozoospermia</t>
  </si>
  <si>
    <t>Vaccination</t>
  </si>
  <si>
    <t>COVID-19 vaccination 37</t>
  </si>
  <si>
    <t>vaccine 27</t>
  </si>
  <si>
    <t>vaccination 24</t>
  </si>
  <si>
    <t>miR-371a-3p 7</t>
  </si>
  <si>
    <t>side effects  6</t>
  </si>
  <si>
    <t>mRNA (Covid-19) vaccine 5</t>
  </si>
  <si>
    <t>vaccination against COVID(-19) 4</t>
  </si>
  <si>
    <t>coronavirus vaccine 3</t>
  </si>
  <si>
    <t>post-vaccine 3</t>
  </si>
  <si>
    <t>vaccine dose 3</t>
  </si>
  <si>
    <t>vaccine hesitancy 3</t>
  </si>
  <si>
    <t>COVID-19 vaccine 3</t>
  </si>
  <si>
    <t>Corona Vaccination 2</t>
  </si>
  <si>
    <t>Postvaccination 2</t>
  </si>
  <si>
    <t>messenger ribonucleic acid (mRNA) 2 (vaccine)</t>
  </si>
  <si>
    <t>severe acute respiratory syndrome coronavirus 2 (SARS-CoV-2) vaccine</t>
  </si>
  <si>
    <t xml:space="preserve">SARS-CoV-2 Vaccines </t>
  </si>
  <si>
    <t>post COVID-19 vaccination,</t>
  </si>
  <si>
    <t xml:space="preserve">corona vaccines </t>
  </si>
  <si>
    <t xml:space="preserve">booster </t>
  </si>
  <si>
    <t xml:space="preserve">mRNA  </t>
  </si>
  <si>
    <t>pre-vaccine</t>
  </si>
  <si>
    <t xml:space="preserve">Vaccinating </t>
  </si>
  <si>
    <t>ribonucleic acid vaccine</t>
  </si>
  <si>
    <t>nasopharyngeal swab sample</t>
  </si>
  <si>
    <t>woman 51</t>
  </si>
  <si>
    <t>Child(ren) 29</t>
  </si>
  <si>
    <t>animal 6 (rabbit 2 rat  7 mice 8)</t>
  </si>
  <si>
    <t>pregnant 21</t>
  </si>
  <si>
    <t>male 20</t>
  </si>
  <si>
    <t>pregnant women 19</t>
  </si>
  <si>
    <t>human 18</t>
  </si>
  <si>
    <t>population 16</t>
  </si>
  <si>
    <t>men 14</t>
  </si>
  <si>
    <t>recovery(ed) 14</t>
  </si>
  <si>
    <t>female 12</t>
  </si>
  <si>
    <t>vaccinated 12</t>
  </si>
  <si>
    <t>unvaccinated 11</t>
  </si>
  <si>
    <t>cancer patient 10</t>
  </si>
  <si>
    <t>young 8</t>
  </si>
  <si>
    <t>adult 7</t>
  </si>
  <si>
    <t>non-pregnant 7</t>
  </si>
  <si>
    <t>Families  6</t>
  </si>
  <si>
    <t>people 6</t>
  </si>
  <si>
    <t>mother 5</t>
  </si>
  <si>
    <t>parents 5</t>
  </si>
  <si>
    <t>women with COVID-19 5</t>
  </si>
  <si>
    <t>infertile women 4</t>
  </si>
  <si>
    <t>patients with infertility 4</t>
  </si>
  <si>
    <t>vaccinated women 4</t>
  </si>
  <si>
    <t>COVID-19-recovered 4</t>
  </si>
  <si>
    <t>female patient 3</t>
  </si>
  <si>
    <t>infected women 3</t>
  </si>
  <si>
    <t>Infertile couples 3</t>
  </si>
  <si>
    <t>infected with SARS-CoV-2 3</t>
  </si>
  <si>
    <t>persons 3</t>
  </si>
  <si>
    <t>survival 3</t>
  </si>
  <si>
    <t>COVID(-19) patients 3</t>
  </si>
  <si>
    <t>nononcological 3 (patients)</t>
  </si>
  <si>
    <t>infected patients 2</t>
  </si>
  <si>
    <t>oncological patients 2</t>
  </si>
  <si>
    <t>orphans 2</t>
  </si>
  <si>
    <t>COVID-19 recovered patients 2</t>
  </si>
  <si>
    <t xml:space="preserve">male COVID-19 patients </t>
  </si>
  <si>
    <t>babies</t>
  </si>
  <si>
    <t>Humanity</t>
  </si>
  <si>
    <t xml:space="preserve">infectious men </t>
  </si>
  <si>
    <t xml:space="preserve">Lactating women </t>
  </si>
  <si>
    <t>Methods</t>
  </si>
  <si>
    <t>antioxidant 5</t>
  </si>
  <si>
    <t>drug 5</t>
  </si>
  <si>
    <t>adjuvant 2</t>
  </si>
  <si>
    <t>ultrasound 2</t>
  </si>
  <si>
    <t>anti-inflammatory</t>
  </si>
  <si>
    <t xml:space="preserve">immunohistochemical analysis (IHC) </t>
  </si>
  <si>
    <t>Immunohistochemistry</t>
  </si>
  <si>
    <t>immunological</t>
  </si>
  <si>
    <t>immunopathological</t>
  </si>
  <si>
    <t>blotting analysis</t>
  </si>
  <si>
    <t>chemotherapy treatment</t>
  </si>
  <si>
    <t>ultrasonography of the</t>
  </si>
  <si>
    <t>proteomics study</t>
  </si>
  <si>
    <t>neoadjuvant</t>
  </si>
  <si>
    <t>mass spectrometry</t>
  </si>
  <si>
    <t>metabolomic analysis</t>
  </si>
  <si>
    <t>NMR spectroscopy</t>
  </si>
  <si>
    <t>anxiety 19</t>
  </si>
  <si>
    <t>Emotion(al) 16</t>
  </si>
  <si>
    <t>death 13</t>
  </si>
  <si>
    <t>anxiety symptoms 11</t>
  </si>
  <si>
    <t>psychological 11</t>
  </si>
  <si>
    <t>risk 9</t>
  </si>
  <si>
    <t>safety 8</t>
  </si>
  <si>
    <t>optimism 6</t>
  </si>
  <si>
    <t>damage 4</t>
  </si>
  <si>
    <t>risk factor 4</t>
  </si>
  <si>
    <t>misinformation 3</t>
  </si>
  <si>
    <t>mortality 3</t>
  </si>
  <si>
    <t>safe 3</t>
  </si>
  <si>
    <t>psychosocial 3</t>
  </si>
  <si>
    <t>quality of life 3</t>
  </si>
  <si>
    <t>suffer 2</t>
  </si>
  <si>
    <t>mental health 2</t>
  </si>
  <si>
    <t xml:space="preserve">moral integrity </t>
  </si>
  <si>
    <t>("sars-cov-2"[MeSH Terms] OR "sars-cov-2"[All Fields] OR "covid"[All Fields] OR "covid-19"[MeSH Terms] OR "covid-19"[All Fields]) AND ("fertility"[MeSH Terms] OR "fertility"[All Fields]) 4491 papers</t>
  </si>
  <si>
    <t>("sars-cov-2"[MeSH Terms] OR "sars-cov-2"[All Fields] OR "covid"[All Fields] OR "covid-19"[MeSH Terms] OR "covid-19"[All Fields]) AND ("vaccines"[MeSH Terms] OR "vaccines"[All Fields] OR "vaccine"[All Fields]) AND ("fertility"[MeSH Terms] OR "fertility"[All Fields]) 1259 papers</t>
  </si>
  <si>
    <t>people 20</t>
  </si>
  <si>
    <t>men 17</t>
  </si>
  <si>
    <t>women 15</t>
  </si>
  <si>
    <t>children 15</t>
  </si>
  <si>
    <t>population 14</t>
  </si>
  <si>
    <t>kids 9</t>
  </si>
  <si>
    <t>pregnant women 6</t>
  </si>
  <si>
    <t>human 6</t>
  </si>
  <si>
    <t>young 4</t>
  </si>
  <si>
    <t>child 3</t>
  </si>
  <si>
    <t>families 3</t>
  </si>
  <si>
    <t>gender  3</t>
  </si>
  <si>
    <t>female 2</t>
  </si>
  <si>
    <t>Surrogate 2</t>
  </si>
  <si>
    <t>mother 2</t>
  </si>
  <si>
    <t>generation 2</t>
  </si>
  <si>
    <t>adults</t>
  </si>
  <si>
    <t>transmen</t>
  </si>
  <si>
    <t xml:space="preserve">teenagers </t>
  </si>
  <si>
    <t>childless</t>
  </si>
  <si>
    <t xml:space="preserve">girl </t>
  </si>
  <si>
    <t xml:space="preserve">grandchildren </t>
  </si>
  <si>
    <t>gay</t>
  </si>
  <si>
    <t xml:space="preserve">males </t>
  </si>
  <si>
    <t>mankind</t>
  </si>
  <si>
    <t>pregnancy 28</t>
  </si>
  <si>
    <t>baby 12</t>
  </si>
  <si>
    <t>birth 8</t>
  </si>
  <si>
    <t>in vitro fertilization (IVF)  4</t>
  </si>
  <si>
    <t>get pregnant 4</t>
  </si>
  <si>
    <t>Breastfeeding 3</t>
  </si>
  <si>
    <t>birth rate 3</t>
  </si>
  <si>
    <t>donor egg 2</t>
  </si>
  <si>
    <t>lactation 2</t>
  </si>
  <si>
    <t>abortion 2</t>
  </si>
  <si>
    <t>ovulation</t>
  </si>
  <si>
    <t>poison  4</t>
  </si>
  <si>
    <t>depopulation 2</t>
  </si>
  <si>
    <t>Microchips 2</t>
  </si>
  <si>
    <t>VAIDS 2 vaccine acquired immunodeficiency syndrome</t>
  </si>
  <si>
    <t xml:space="preserve">alien </t>
  </si>
  <si>
    <t xml:space="preserve">apocalyptic </t>
  </si>
  <si>
    <t>catastrophic scenario</t>
  </si>
  <si>
    <t>conspiracy theorist</t>
  </si>
  <si>
    <t>giant conspiracy</t>
  </si>
  <si>
    <t>Globalist</t>
  </si>
  <si>
    <t>nuclear winter.</t>
  </si>
  <si>
    <t>annihilation</t>
  </si>
  <si>
    <t>fake vaccine</t>
  </si>
  <si>
    <t>Myth-buster.</t>
  </si>
  <si>
    <t>misleading</t>
  </si>
  <si>
    <t>propaganda</t>
  </si>
  <si>
    <t>anti vax</t>
  </si>
  <si>
    <t>Lung  6</t>
  </si>
  <si>
    <t>Cancer 4</t>
  </si>
  <si>
    <t>heart attack 4</t>
  </si>
  <si>
    <t>Myocarditis 4</t>
  </si>
  <si>
    <t>Heart 4</t>
  </si>
  <si>
    <t>brain damage 3</t>
  </si>
  <si>
    <t>heart disease 3</t>
  </si>
  <si>
    <t>brain 3</t>
  </si>
  <si>
    <t>autism 2</t>
  </si>
  <si>
    <t>Heart problems  2</t>
  </si>
  <si>
    <t>Pulmonary embolism 2</t>
  </si>
  <si>
    <t>blood clot 2</t>
  </si>
  <si>
    <t>immune system 2</t>
  </si>
  <si>
    <t>respiratory system 2</t>
  </si>
  <si>
    <t>non-respiratory effect 2</t>
  </si>
  <si>
    <t>thyroid</t>
  </si>
  <si>
    <t>allergies</t>
  </si>
  <si>
    <t>Alzheimer</t>
  </si>
  <si>
    <t>asthma,</t>
  </si>
  <si>
    <t>breast cancer</t>
  </si>
  <si>
    <t>Chicken pox (varicella)</t>
  </si>
  <si>
    <t>developmental disorders</t>
  </si>
  <si>
    <t>diabetes</t>
  </si>
  <si>
    <t>Ebola</t>
  </si>
  <si>
    <t xml:space="preserve">encephalitis </t>
  </si>
  <si>
    <t>havana syndrome.</t>
  </si>
  <si>
    <t xml:space="preserve">Herpes </t>
  </si>
  <si>
    <t>Migraines</t>
  </si>
  <si>
    <t>Malignant neoplasms</t>
  </si>
  <si>
    <t>multiple sclerosis</t>
  </si>
  <si>
    <t>pericarditis</t>
  </si>
  <si>
    <t>thyroid cancer</t>
  </si>
  <si>
    <t>Strongyloides</t>
  </si>
  <si>
    <t>Tachycardia</t>
  </si>
  <si>
    <t>memory loss</t>
  </si>
  <si>
    <t>chronic fatigue</t>
  </si>
  <si>
    <t>Demyelinating</t>
  </si>
  <si>
    <t>Dental carries</t>
  </si>
  <si>
    <t>endocrine glands</t>
  </si>
  <si>
    <t>heart issues</t>
  </si>
  <si>
    <t>heartbreaking</t>
  </si>
  <si>
    <t>immune dysfunction</t>
  </si>
  <si>
    <t>inflammation</t>
  </si>
  <si>
    <t>injury</t>
  </si>
  <si>
    <t>thrombosis</t>
  </si>
  <si>
    <t>central nervous system</t>
  </si>
  <si>
    <t>circulatory system</t>
  </si>
  <si>
    <t xml:space="preserve">hypothalamus </t>
  </si>
  <si>
    <t>kidneys</t>
  </si>
  <si>
    <t>liver</t>
  </si>
  <si>
    <t>Micro clots</t>
  </si>
  <si>
    <t>paralysis</t>
  </si>
  <si>
    <t>deafness</t>
  </si>
  <si>
    <t>shingles</t>
  </si>
  <si>
    <t>Covid(-19) vaccine 50</t>
  </si>
  <si>
    <t>vaccine 49</t>
  </si>
  <si>
    <t>vaccinate 19</t>
  </si>
  <si>
    <t>Covid(-19) Vaccination 13</t>
  </si>
  <si>
    <t>Vax 9</t>
  </si>
  <si>
    <t>Pfizer  8</t>
  </si>
  <si>
    <t>Boosted(er) 7</t>
  </si>
  <si>
    <t>vaccination 5</t>
  </si>
  <si>
    <t>Inject(ion) 5</t>
  </si>
  <si>
    <t>unvaccinated 4</t>
  </si>
  <si>
    <t>Covid vax 3</t>
  </si>
  <si>
    <t>mRNA 3</t>
  </si>
  <si>
    <t>vaccine for Covid 2</t>
  </si>
  <si>
    <t>GET VAXXED   2</t>
  </si>
  <si>
    <t xml:space="preserve">Moderna 2 </t>
  </si>
  <si>
    <t>unvaxxed</t>
  </si>
  <si>
    <t>herd immunity.</t>
  </si>
  <si>
    <t>male infertility   8</t>
  </si>
  <si>
    <t>erectile dysfunction 5</t>
  </si>
  <si>
    <t>SPERM 3</t>
  </si>
  <si>
    <t>sperm count 3</t>
  </si>
  <si>
    <t>sex 3</t>
  </si>
  <si>
    <t>abnormally shaped sperm 2</t>
  </si>
  <si>
    <t>semen of men 2</t>
  </si>
  <si>
    <t>Testicular cancer 2</t>
  </si>
  <si>
    <t>motility 2</t>
  </si>
  <si>
    <t>men infertile</t>
  </si>
  <si>
    <t>count (sperm)</t>
  </si>
  <si>
    <t xml:space="preserve">deformed sperm </t>
  </si>
  <si>
    <t>fertility  in men</t>
  </si>
  <si>
    <t xml:space="preserve">male reproduction </t>
  </si>
  <si>
    <t>sperm production</t>
  </si>
  <si>
    <t>sperm quality</t>
  </si>
  <si>
    <t>testicular abnormalities</t>
  </si>
  <si>
    <t>testicular pathology</t>
  </si>
  <si>
    <t>testosterone</t>
  </si>
  <si>
    <t xml:space="preserve">sexuality </t>
  </si>
  <si>
    <t>miscarriage 4</t>
  </si>
  <si>
    <t>menstrual problems 2</t>
  </si>
  <si>
    <t>Female infertility   2</t>
  </si>
  <si>
    <t>dysmenorrhea</t>
  </si>
  <si>
    <t>embryological variables</t>
  </si>
  <si>
    <t>menstrual cycle</t>
  </si>
  <si>
    <t xml:space="preserve">Ovarian dysfunction </t>
  </si>
  <si>
    <t>ovarian response</t>
  </si>
  <si>
    <t>fetal abnormalities</t>
  </si>
  <si>
    <t>uteruses</t>
  </si>
  <si>
    <t>unborn</t>
  </si>
  <si>
    <t>non-reproductive</t>
  </si>
  <si>
    <t>fertility    75</t>
  </si>
  <si>
    <t>infertility   39</t>
  </si>
  <si>
    <t>sterility 9</t>
  </si>
  <si>
    <t>fertility   issues 8</t>
  </si>
  <si>
    <t>fertility   rate 8</t>
  </si>
  <si>
    <t>affect fertility  7</t>
  </si>
  <si>
    <t>fertility   problem  6</t>
  </si>
  <si>
    <t>Fertility   test 4</t>
  </si>
  <si>
    <t>fertility   treatment 4</t>
  </si>
  <si>
    <t>reproductive 4</t>
  </si>
  <si>
    <t>Anti-Fertility   2</t>
  </si>
  <si>
    <t>diminish fertility   2</t>
  </si>
  <si>
    <t>fertility   motivations 2</t>
  </si>
  <si>
    <t>reduce fertility   2</t>
  </si>
  <si>
    <t xml:space="preserve">fertile </t>
  </si>
  <si>
    <t xml:space="preserve">fertility   sterilization </t>
  </si>
  <si>
    <t>COVID(-19) 135</t>
  </si>
  <si>
    <t>get covid 13</t>
  </si>
  <si>
    <t>Long Covid 10</t>
  </si>
  <si>
    <t>virus 9</t>
  </si>
  <si>
    <t>COVID(-19) infection 7</t>
  </si>
  <si>
    <t>side effects 5</t>
  </si>
  <si>
    <t>spike (protein) 5</t>
  </si>
  <si>
    <t>covid test 4</t>
  </si>
  <si>
    <t>long term effects 3</t>
  </si>
  <si>
    <t>coronavirus 2</t>
  </si>
  <si>
    <t>COVID pandemic 2</t>
  </si>
  <si>
    <t>long term covid 2</t>
  </si>
  <si>
    <t>Long term effect of Covid 2</t>
  </si>
  <si>
    <t>unmitigated Covid 2</t>
  </si>
  <si>
    <t>post-COVID 2</t>
  </si>
  <si>
    <t>pre Covid 2</t>
  </si>
  <si>
    <t>long term</t>
  </si>
  <si>
    <t>covid 19 virus</t>
  </si>
  <si>
    <t>SARS-CoV-2 infection</t>
  </si>
  <si>
    <t>Covid-19 disease</t>
  </si>
  <si>
    <t>Covid Home test</t>
  </si>
  <si>
    <t>Covid side effect</t>
  </si>
  <si>
    <t>SARS-Cov2 coronavirus</t>
  </si>
  <si>
    <t>risk 16</t>
  </si>
  <si>
    <t>death 10</t>
  </si>
  <si>
    <t>damage 9</t>
  </si>
  <si>
    <t>recover 8</t>
  </si>
  <si>
    <t>safe 6</t>
  </si>
  <si>
    <t>safety 5</t>
  </si>
  <si>
    <t>protect 5</t>
  </si>
  <si>
    <t>protection 5</t>
  </si>
  <si>
    <t>misinformation 5</t>
  </si>
  <si>
    <t>destroy  4</t>
  </si>
  <si>
    <t>die 4</t>
  </si>
  <si>
    <t>saves lives 3</t>
  </si>
  <si>
    <t>kill 2</t>
  </si>
  <si>
    <t>LIE 2</t>
  </si>
  <si>
    <t>disinformation  2</t>
  </si>
  <si>
    <t>Mortality 2</t>
  </si>
  <si>
    <t>battle</t>
  </si>
  <si>
    <t xml:space="preserve">dangerous </t>
  </si>
  <si>
    <t>true</t>
  </si>
  <si>
    <t xml:space="preserve">trust  </t>
  </si>
  <si>
    <t xml:space="preserve">truth </t>
  </si>
  <si>
    <t>starvation</t>
  </si>
  <si>
    <t xml:space="preserve">falsehoods </t>
  </si>
  <si>
    <t>Male reproductive system, coronavirus</t>
  </si>
  <si>
    <t>явление</t>
  </si>
  <si>
    <t>Доказано/нет</t>
  </si>
  <si>
    <t>действие</t>
  </si>
  <si>
    <t>показатель</t>
  </si>
  <si>
    <t>период</t>
  </si>
  <si>
    <t>COVID</t>
  </si>
  <si>
    <t>May Be Messing</t>
  </si>
  <si>
    <t>Fertility</t>
  </si>
  <si>
    <t>Men’s</t>
  </si>
  <si>
    <t>COVID 19 experience</t>
  </si>
  <si>
    <t>erectile dysfunction</t>
  </si>
  <si>
    <t>men who recover</t>
  </si>
  <si>
    <t>Covid</t>
  </si>
  <si>
    <t>reduces</t>
  </si>
  <si>
    <t>fertility</t>
  </si>
  <si>
    <t>men</t>
  </si>
  <si>
    <t>long Covid</t>
  </si>
  <si>
    <t>possible</t>
  </si>
  <si>
    <t xml:space="preserve">infertility  </t>
  </si>
  <si>
    <t>male</t>
  </si>
  <si>
    <t>impacts</t>
  </si>
  <si>
    <t>reduce</t>
  </si>
  <si>
    <t>causes</t>
  </si>
  <si>
    <t>infertility</t>
  </si>
  <si>
    <t>COVID-19</t>
  </si>
  <si>
    <t>temporarily reduces</t>
  </si>
  <si>
    <t>Long Covid effects</t>
  </si>
  <si>
    <t>effect</t>
  </si>
  <si>
    <t>male reproduction</t>
  </si>
  <si>
    <t>sperm count</t>
  </si>
  <si>
    <t>can mess</t>
  </si>
  <si>
    <t>would lead</t>
  </si>
  <si>
    <t>potentially negative effect</t>
  </si>
  <si>
    <t>is messing</t>
  </si>
  <si>
    <t>EVERYONE'S</t>
  </si>
  <si>
    <t>exponentially worse</t>
  </si>
  <si>
    <t>Covid infection</t>
  </si>
  <si>
    <t>put people off having kids</t>
  </si>
  <si>
    <t>COVID-19 infection</t>
  </si>
  <si>
    <t>may lead</t>
  </si>
  <si>
    <t>fertility   problem</t>
  </si>
  <si>
    <t>alters</t>
  </si>
  <si>
    <t>levels of fertility  -related proteins</t>
  </si>
  <si>
    <t>significantly higher risk</t>
  </si>
  <si>
    <t>lower sperm count and motility</t>
  </si>
  <si>
    <t>After infection Male</t>
  </si>
  <si>
    <t>Male</t>
  </si>
  <si>
    <t>it seriously affected</t>
  </si>
  <si>
    <t>human</t>
  </si>
  <si>
    <t>Covid-19</t>
  </si>
  <si>
    <t>affected</t>
  </si>
  <si>
    <t>sperm counts</t>
  </si>
  <si>
    <t>destroy</t>
  </si>
  <si>
    <t>post recovery</t>
  </si>
  <si>
    <t>causes ED and affects</t>
  </si>
  <si>
    <t>mild COVID infection</t>
  </si>
  <si>
    <t>can impact</t>
  </si>
  <si>
    <t>can lead</t>
  </si>
  <si>
    <t>long term Covid</t>
  </si>
  <si>
    <t>have now increased</t>
  </si>
  <si>
    <t>unmitigated Covid</t>
  </si>
  <si>
    <t>does more damage</t>
  </si>
  <si>
    <t>can cause</t>
  </si>
  <si>
    <t xml:space="preserve">infertility   or at least low fertility </t>
  </si>
  <si>
    <t>major fertility   issues</t>
  </si>
  <si>
    <t>humans</t>
  </si>
  <si>
    <t>impact</t>
  </si>
  <si>
    <t>diminished</t>
  </si>
  <si>
    <t>might effect</t>
  </si>
  <si>
    <t>Children of Men</t>
  </si>
  <si>
    <t>long Covid effects</t>
  </si>
  <si>
    <t>Some studies have shown</t>
  </si>
  <si>
    <t>sex drive loss</t>
  </si>
  <si>
    <t>is causing</t>
  </si>
  <si>
    <t>Effect</t>
  </si>
  <si>
    <t>Infertility</t>
  </si>
  <si>
    <t>biggest threat</t>
  </si>
  <si>
    <t>COVID long-term effects</t>
  </si>
  <si>
    <t>rabbit</t>
  </si>
  <si>
    <t>Long COVID</t>
  </si>
  <si>
    <t>will affect</t>
  </si>
  <si>
    <t>reduced fertility</t>
  </si>
  <si>
    <t>guys</t>
  </si>
  <si>
    <t>impaired</t>
  </si>
  <si>
    <t>Long term effect of Covid</t>
  </si>
  <si>
    <t>to be watched</t>
  </si>
  <si>
    <t xml:space="preserve">on infertility </t>
  </si>
  <si>
    <t xml:space="preserve">might lead to  </t>
  </si>
  <si>
    <t>COVID-19 survivors</t>
  </si>
  <si>
    <t xml:space="preserve">male fertility </t>
  </si>
  <si>
    <t>after /having</t>
  </si>
  <si>
    <t>men’s</t>
  </si>
  <si>
    <t>long COVID</t>
  </si>
  <si>
    <t>learn about</t>
  </si>
  <si>
    <t>sterility</t>
  </si>
  <si>
    <t>IS CAUSING</t>
  </si>
  <si>
    <t>INFERTILITY</t>
  </si>
  <si>
    <t>MALE</t>
  </si>
  <si>
    <t>reported</t>
  </si>
  <si>
    <t>fertility   problems</t>
  </si>
  <si>
    <t>Getting COVID</t>
  </si>
  <si>
    <t>is proven to be significantly worse</t>
  </si>
  <si>
    <t>become</t>
  </si>
  <si>
    <t>infertile</t>
  </si>
  <si>
    <t>males even if they recover</t>
  </si>
  <si>
    <t>coronavirus</t>
  </si>
  <si>
    <t>alters proteins</t>
  </si>
  <si>
    <t>semen</t>
  </si>
  <si>
    <t>men who recover from the virus</t>
  </si>
  <si>
    <t>caused</t>
  </si>
  <si>
    <t>fertility   issues</t>
  </si>
  <si>
    <t>fertility   sterilization</t>
  </si>
  <si>
    <t>bro</t>
  </si>
  <si>
    <t>could pose a “global threat</t>
  </si>
  <si>
    <t>found that</t>
  </si>
  <si>
    <t>sperm had decreased motility and count, abnormally shaped sperm</t>
  </si>
  <si>
    <t>men who had recovered from COVID</t>
  </si>
  <si>
    <t>decreased sperm production and deformed sperm</t>
  </si>
  <si>
    <t>guy</t>
  </si>
  <si>
    <t>is said to make</t>
  </si>
  <si>
    <t>some men</t>
  </si>
  <si>
    <t>COVID 19 infection</t>
  </si>
  <si>
    <t>is going to affect</t>
  </si>
  <si>
    <t>in men</t>
  </si>
  <si>
    <t>COVID infections</t>
  </si>
  <si>
    <t>all genders</t>
  </si>
  <si>
    <t>It reduces</t>
  </si>
  <si>
    <t>published</t>
  </si>
  <si>
    <t>protein levels in semen</t>
  </si>
  <si>
    <t>men who have recovered from COVID-19</t>
  </si>
  <si>
    <t>affect</t>
  </si>
  <si>
    <t>The sterility? Erectile dysfunction</t>
  </si>
  <si>
    <t>were sounding the alarm</t>
  </si>
  <si>
    <t>цель</t>
  </si>
  <si>
    <t>Male reproductive system, vaccine</t>
  </si>
  <si>
    <t>Covid vaccines</t>
  </si>
  <si>
    <t>cause</t>
  </si>
  <si>
    <t>sterility,</t>
  </si>
  <si>
    <t>results of the vaccine for Covid</t>
  </si>
  <si>
    <t>may be a factor</t>
  </si>
  <si>
    <t>Covid VACCINE</t>
  </si>
  <si>
    <t>destroys</t>
  </si>
  <si>
    <t>Vax</t>
  </si>
  <si>
    <t>control of the population</t>
  </si>
  <si>
    <t>Covid vaccine</t>
  </si>
  <si>
    <t>it isn't that safe</t>
  </si>
  <si>
    <t>side effects</t>
  </si>
  <si>
    <t>vaccinate</t>
  </si>
  <si>
    <t>vaccine affects</t>
  </si>
  <si>
    <t>potential side effects</t>
  </si>
  <si>
    <t>kids</t>
  </si>
  <si>
    <t>COVID-19 vaccines</t>
  </si>
  <si>
    <t>are “not working”, may experience</t>
  </si>
  <si>
    <t>many children</t>
  </si>
  <si>
    <t>problems</t>
  </si>
  <si>
    <t xml:space="preserve">fertility  </t>
  </si>
  <si>
    <t>youngest vaccinated</t>
  </si>
  <si>
    <t>after a Covid vaccine</t>
  </si>
  <si>
    <t>it’s easy to make a connection</t>
  </si>
  <si>
    <t>miscarriage or stillbirth</t>
  </si>
  <si>
    <t>vaccines</t>
  </si>
  <si>
    <t>vaccine</t>
  </si>
  <si>
    <t>messing</t>
  </si>
  <si>
    <t>men's</t>
  </si>
  <si>
    <t>vaccinated</t>
  </si>
  <si>
    <t>Poison, damages</t>
  </si>
  <si>
    <t>COVID VACCINE</t>
  </si>
  <si>
    <t>ADVERSE REACTION</t>
  </si>
  <si>
    <t>MEN</t>
  </si>
  <si>
    <t>COVID vaccines</t>
  </si>
  <si>
    <t>have no reason to believe</t>
  </si>
  <si>
    <t>negatively impact</t>
  </si>
  <si>
    <t>vaccine for Covid</t>
  </si>
  <si>
    <t>jibby jab</t>
  </si>
  <si>
    <t>to damage</t>
  </si>
  <si>
    <t>teenagers and children</t>
  </si>
  <si>
    <t>may be causing</t>
  </si>
  <si>
    <t>consist of same spike protien</t>
  </si>
  <si>
    <t>there is no evidence</t>
  </si>
  <si>
    <t>Vaccines</t>
  </si>
  <si>
    <t>do not cause</t>
  </si>
  <si>
    <t>COVID-19 vaccination</t>
  </si>
  <si>
    <t>is still no evidence</t>
  </si>
  <si>
    <t>Covid-19 vaccine</t>
  </si>
  <si>
    <t>to worsen</t>
  </si>
  <si>
    <t>Covid jabs</t>
  </si>
  <si>
    <t>civilization</t>
  </si>
  <si>
    <t>Pfizer has no studies</t>
  </si>
  <si>
    <t>mRNA shots</t>
  </si>
  <si>
    <t>abnormally shaped sperm</t>
  </si>
  <si>
    <t>It hasn’t been tested</t>
  </si>
  <si>
    <t>Covid shot</t>
  </si>
  <si>
    <t>is effecting</t>
  </si>
  <si>
    <t>mens' (and female)</t>
  </si>
  <si>
    <t>Covid vax</t>
  </si>
  <si>
    <t>is up 936% since the jabs</t>
  </si>
  <si>
    <t xml:space="preserve">. Infertility  </t>
  </si>
  <si>
    <t xml:space="preserve">due to     </t>
  </si>
  <si>
    <t>creating</t>
  </si>
  <si>
    <t>shot/vaccine</t>
  </si>
  <si>
    <t>COVID‐19 vaccine</t>
  </si>
  <si>
    <t>Linking</t>
  </si>
  <si>
    <t>most common side effect</t>
  </si>
  <si>
    <t>sterility, or dysmenorrhea</t>
  </si>
  <si>
    <t>inject</t>
  </si>
  <si>
    <t>Not enough research</t>
  </si>
  <si>
    <t>Reproductive or fertility   issues</t>
  </si>
  <si>
    <t>innocent children</t>
  </si>
  <si>
    <t>Pfizer vax</t>
  </si>
  <si>
    <t>they don't know long term safety data</t>
  </si>
  <si>
    <t>may cause</t>
  </si>
  <si>
    <t>man</t>
  </si>
  <si>
    <t>Covid "vaccine"</t>
  </si>
  <si>
    <t>negatively effects</t>
  </si>
  <si>
    <t>part of its design</t>
  </si>
  <si>
    <t>Vaccinations</t>
  </si>
  <si>
    <t>births have decreased exponentially</t>
  </si>
  <si>
    <t>no indication</t>
  </si>
  <si>
    <t>either sex</t>
  </si>
  <si>
    <t>There is no evidence</t>
  </si>
  <si>
    <t>any gender</t>
  </si>
  <si>
    <t>widespread misinformation</t>
  </si>
  <si>
    <t>Female reproductive system, vaccine</t>
  </si>
  <si>
    <t>no information</t>
  </si>
  <si>
    <t xml:space="preserve">female fertility </t>
  </si>
  <si>
    <t>I've seen studies that suggest</t>
  </si>
  <si>
    <t>spike protein leaves the injection site</t>
  </si>
  <si>
    <t>women's fertility</t>
  </si>
  <si>
    <t>COVID-19 vaccine</t>
  </si>
  <si>
    <t>DOES NOT impact</t>
  </si>
  <si>
    <t>reproductive health</t>
  </si>
  <si>
    <t>COVID-19 mRNA vaccine</t>
  </si>
  <si>
    <t>in vitro fertilization (IVF)</t>
  </si>
  <si>
    <t>COVID Vaccine</t>
  </si>
  <si>
    <t>'no effects</t>
  </si>
  <si>
    <t>Pregnant Women pregnant rats</t>
  </si>
  <si>
    <t>do not cause fertility   problems</t>
  </si>
  <si>
    <t>pregnant people</t>
  </si>
  <si>
    <t>get Covid-19 whilst pregnant</t>
  </si>
  <si>
    <t>more likely to have babies earlier</t>
  </si>
  <si>
    <t>vaccinated Women</t>
  </si>
  <si>
    <t>vaccination</t>
  </si>
  <si>
    <t>no evidence</t>
  </si>
  <si>
    <t xml:space="preserve">affect fertility  </t>
  </si>
  <si>
    <t>Women trying to become pregnant</t>
  </si>
  <si>
    <t>baseless fearmongering</t>
  </si>
  <si>
    <t>pregnant women</t>
  </si>
  <si>
    <t>#COVID19vaccine</t>
  </si>
  <si>
    <t>best protection</t>
  </si>
  <si>
    <t>#Covidvaccine</t>
  </si>
  <si>
    <t>there was no link</t>
  </si>
  <si>
    <t>both men and woman</t>
  </si>
  <si>
    <t>after Vax</t>
  </si>
  <si>
    <t>miscarriages</t>
  </si>
  <si>
    <t>women</t>
  </si>
  <si>
    <t>vax</t>
  </si>
  <si>
    <t>wreck the immune system</t>
  </si>
  <si>
    <t>European women</t>
  </si>
  <si>
    <t>COVID19 vaccine</t>
  </si>
  <si>
    <t>high levels of protection</t>
  </si>
  <si>
    <t>during pregnancy</t>
  </si>
  <si>
    <t>pregnant or breastfeeding</t>
  </si>
  <si>
    <t>COVID vaccination</t>
  </si>
  <si>
    <t>the effect is small and temporary</t>
  </si>
  <si>
    <t>menstrual cycle timing</t>
  </si>
  <si>
    <t xml:space="preserve">COVID-19 vaccines </t>
  </si>
  <si>
    <t>decreasing your risk</t>
  </si>
  <si>
    <t>during #pregnancy</t>
  </si>
  <si>
    <t>a link between</t>
  </si>
  <si>
    <t xml:space="preserve">menstrual problems/fertility  </t>
  </si>
  <si>
    <t>Covid vaxx</t>
  </si>
  <si>
    <t>COVID-19 Vaccination</t>
  </si>
  <si>
    <t>has no impact</t>
  </si>
  <si>
    <t>IVF cycle stimulation</t>
  </si>
  <si>
    <t>COVID-19 vaccinations</t>
  </si>
  <si>
    <t>misinformation</t>
  </si>
  <si>
    <t>pregnancy, fertility  , and breastfeeding</t>
  </si>
  <si>
    <t>Moderna COVID vaccine</t>
  </si>
  <si>
    <t>damaging</t>
  </si>
  <si>
    <t>unborn child</t>
  </si>
  <si>
    <t>4 shots</t>
  </si>
  <si>
    <t>increase risk</t>
  </si>
  <si>
    <t>menstrual problems</t>
  </si>
  <si>
    <t xml:space="preserve">risk of infertility </t>
  </si>
  <si>
    <t>does not harm</t>
  </si>
  <si>
    <t>wombs</t>
  </si>
  <si>
    <t>affects  is a LIE</t>
  </si>
  <si>
    <t>Vaccine 4 times</t>
  </si>
  <si>
    <t>only bad things have come from</t>
  </si>
  <si>
    <t>COVID19 vaccination</t>
  </si>
  <si>
    <t>clinical outcomes in IVF</t>
  </si>
  <si>
    <t>Female reproductive system, coronavirus</t>
  </si>
  <si>
    <t>higher risk</t>
  </si>
  <si>
    <t>Women during pregnancy</t>
  </si>
  <si>
    <t>probably</t>
  </si>
  <si>
    <t>delayed ovulation</t>
  </si>
  <si>
    <t>period</t>
  </si>
  <si>
    <t>#COVID19</t>
  </si>
  <si>
    <t>Pregnant women</t>
  </si>
  <si>
    <t>Long Covid</t>
  </si>
  <si>
    <t xml:space="preserve">reproductive fertility  </t>
  </si>
  <si>
    <t>girl's</t>
  </si>
  <si>
    <t>long-term</t>
  </si>
  <si>
    <t>Side effects'</t>
  </si>
  <si>
    <t xml:space="preserve">Miscarriage, fetal abnormalities, fertility </t>
  </si>
  <si>
    <t xml:space="preserve"> Fertility </t>
  </si>
  <si>
    <t>твиты</t>
  </si>
  <si>
    <t>в %</t>
  </si>
  <si>
    <t>presence of SARS-CoV-2</t>
  </si>
  <si>
    <t>very little evidence</t>
  </si>
  <si>
    <t>semen and testicular samples</t>
  </si>
  <si>
    <t>after recovery</t>
  </si>
  <si>
    <t>effect of SARS-CoV-2</t>
  </si>
  <si>
    <t>is significantly reduced</t>
  </si>
  <si>
    <t>immunopathological damage</t>
  </si>
  <si>
    <t>semen index</t>
  </si>
  <si>
    <t>After infection</t>
  </si>
  <si>
    <t>male reproductive system</t>
  </si>
  <si>
    <t>at least a period</t>
  </si>
  <si>
    <t>COVID-19-associated male subfertility</t>
  </si>
  <si>
    <t>is now warranted</t>
  </si>
  <si>
    <t>quantitative relationships between infection severity and subfertility</t>
  </si>
  <si>
    <t xml:space="preserve">negative impact </t>
  </si>
  <si>
    <t>male fertility</t>
  </si>
  <si>
    <t>entry of SARS-CoV-2</t>
  </si>
  <si>
    <t>widely expressed</t>
  </si>
  <si>
    <t>angiotensin-converting enzyme 2 receptor (ACE2)</t>
  </si>
  <si>
    <t>testes, spermatogonia, Sertoli cells, Leydig cells</t>
  </si>
  <si>
    <t>improved</t>
  </si>
  <si>
    <t>COVID-19 recovered patients</t>
  </si>
  <si>
    <t>effect of SARS-CoV-2 infection</t>
  </si>
  <si>
    <t>unresolved questions</t>
  </si>
  <si>
    <t>male reproductive tract</t>
  </si>
  <si>
    <t>COVID-19-mediated</t>
  </si>
  <si>
    <t>male reproductive impairments</t>
  </si>
  <si>
    <t>No viral RNA was detected</t>
  </si>
  <si>
    <t>infected or still infectious men</t>
  </si>
  <si>
    <t>global declining trend</t>
  </si>
  <si>
    <t>compromised</t>
  </si>
  <si>
    <t>Male infection</t>
  </si>
  <si>
    <t>associated</t>
  </si>
  <si>
    <t>transient reduction in fecundability</t>
  </si>
  <si>
    <t>SARS-CoV-2</t>
  </si>
  <si>
    <t>could be considered</t>
  </si>
  <si>
    <t>possible reservoir of infection</t>
  </si>
  <si>
    <t>can affect</t>
  </si>
  <si>
    <t>male reproductive function</t>
  </si>
  <si>
    <t>how may influence</t>
  </si>
  <si>
    <t>how affects</t>
  </si>
  <si>
    <t>during infection, after recovery</t>
  </si>
  <si>
    <t>impact of COVID-19</t>
  </si>
  <si>
    <t>alteration</t>
  </si>
  <si>
    <t>semen proteome</t>
  </si>
  <si>
    <t>clinical recovery</t>
  </si>
  <si>
    <t>unclear</t>
  </si>
  <si>
    <t>male genital tract</t>
  </si>
  <si>
    <t>long-term complications of COVID-19</t>
  </si>
  <si>
    <t>reduced</t>
  </si>
  <si>
    <t>real impact of SARS-CoV-2</t>
  </si>
  <si>
    <t>assess</t>
  </si>
  <si>
    <t>Decreased, reduced</t>
  </si>
  <si>
    <t>orchitis development</t>
  </si>
  <si>
    <t>sperm quality, sperm count, sperm motility</t>
  </si>
  <si>
    <t>patients with COVID-19</t>
  </si>
  <si>
    <t>downregulation</t>
  </si>
  <si>
    <t>semenogelin 1 and prosaposin</t>
  </si>
  <si>
    <t>COVID-19-recovered patients</t>
  </si>
  <si>
    <t>viral RNA</t>
  </si>
  <si>
    <t>No was detected</t>
  </si>
  <si>
    <t>detection of SARS-CoV-2 virus</t>
  </si>
  <si>
    <t>remains scarce,</t>
  </si>
  <si>
    <t>has been reported</t>
  </si>
  <si>
    <t>testicular damage and dysregulation of gonadotropins</t>
  </si>
  <si>
    <t>testis</t>
  </si>
  <si>
    <t>COVID-19 Infection</t>
  </si>
  <si>
    <t>Induce</t>
  </si>
  <si>
    <t>miR-371a-3p Upregulation</t>
  </si>
  <si>
    <t>Male Fertility</t>
  </si>
  <si>
    <t>many unresolved questions</t>
  </si>
  <si>
    <t>Male Reproduction</t>
  </si>
  <si>
    <t>during infection or after     recovery</t>
  </si>
  <si>
    <t>is associated</t>
  </si>
  <si>
    <t>dysregulation of the AR</t>
  </si>
  <si>
    <t>SARS-CoV-2-positive patients</t>
  </si>
  <si>
    <t>decreased</t>
  </si>
  <si>
    <t>upregulation of the miR-371a-3p, downregulation of the AR</t>
  </si>
  <si>
    <t>spermatogenesis</t>
  </si>
  <si>
    <t>observed</t>
  </si>
  <si>
    <t>abnormalities</t>
  </si>
  <si>
    <t>serum follicle-stimulating hormone (FSH), luteinizing hormone (LH), and testosterone (T) levels</t>
  </si>
  <si>
    <t>strong association</t>
  </si>
  <si>
    <t>Role of endocrine disruptors</t>
  </si>
  <si>
    <t>male reproduction, male infertility</t>
  </si>
  <si>
    <t>SARS-CoV-2 can infect host cells</t>
  </si>
  <si>
    <t>participates in</t>
  </si>
  <si>
    <t>via the ACE2 receptor</t>
  </si>
  <si>
    <t>corpus cavernosum, testis and male reproductive tract</t>
  </si>
  <si>
    <t>erection, spermatogenesis and androgen metabolism</t>
  </si>
  <si>
    <t>SARS-CoV-2 enters host cells</t>
  </si>
  <si>
    <t>damage</t>
  </si>
  <si>
    <t>through the angiotensin-converting enzyme 2 (ACE2)/transmembrane serine protease 2 (TMPRSS2) pathway</t>
  </si>
  <si>
    <t>males</t>
  </si>
  <si>
    <t>Relevant</t>
  </si>
  <si>
    <t>Disruption of Key Biological Pathways</t>
  </si>
  <si>
    <t>Semen Proteomics, Male Reproductive Function</t>
  </si>
  <si>
    <t>COVID-19 Convalescent Men</t>
  </si>
  <si>
    <t>SARS-CoV-2 can infect</t>
  </si>
  <si>
    <t>available data suggest</t>
  </si>
  <si>
    <t>spermatogonia, spermatids, Leydig cells, and Sertoli cells</t>
  </si>
  <si>
    <t>SARS-CoV-2 can be transmitted</t>
  </si>
  <si>
    <t>pandemic of COVID-19</t>
  </si>
  <si>
    <t>upregulation of the miR-371a-3p</t>
  </si>
  <si>
    <t>was detected reduced</t>
  </si>
  <si>
    <t>testicular tissue samples</t>
  </si>
  <si>
    <t>postmortem</t>
  </si>
  <si>
    <t>Direct effects</t>
  </si>
  <si>
    <t>presence of viral entry receptors (ACE2 and/or CD147)</t>
  </si>
  <si>
    <t>testicular cells, such as spermatocytes, Sertoli cells, and Leydig cells</t>
  </si>
  <si>
    <t>impact of SARS-CoV-2</t>
  </si>
  <si>
    <t>reproductive hormones</t>
  </si>
  <si>
    <t>fertility parameters</t>
  </si>
  <si>
    <t>limited evidence</t>
  </si>
  <si>
    <t>long-term effects of SARS-CoV-2</t>
  </si>
  <si>
    <t>to be evaluated</t>
  </si>
  <si>
    <t>downregulated</t>
  </si>
  <si>
    <t>testosterone response, cell motility regulation</t>
  </si>
  <si>
    <t>negative impact of COVID-19</t>
  </si>
  <si>
    <t>remains unknown</t>
  </si>
  <si>
    <t>influence of SARS-CoV-2</t>
  </si>
  <si>
    <t>dysregulation</t>
  </si>
  <si>
    <t>fertility problems</t>
  </si>
  <si>
    <t>germ cell testicular changes</t>
  </si>
  <si>
    <t>androgen receptor (AR) level</t>
  </si>
  <si>
    <t>patients after the infection</t>
  </si>
  <si>
    <t>potential impact of COVID-19</t>
  </si>
  <si>
    <t>relevant topic</t>
  </si>
  <si>
    <t>men’s reproductive health</t>
  </si>
  <si>
    <t>Evidence</t>
  </si>
  <si>
    <t>impact of this disease</t>
  </si>
  <si>
    <t>male reproductive health</t>
  </si>
  <si>
    <t>impacts of COVID-19 and SARS-CoV-2</t>
  </si>
  <si>
    <t>impacts of COVID-19</t>
  </si>
  <si>
    <t>dysfunctions</t>
  </si>
  <si>
    <t>the induction of systemic inflammatory responses and oxidative stress</t>
  </si>
  <si>
    <t>Indirect effects</t>
  </si>
  <si>
    <t>Reduction of male fertility</t>
  </si>
  <si>
    <t>virus-stimulated inflammation</t>
  </si>
  <si>
    <t>concentrations of male reproductive hormones</t>
  </si>
  <si>
    <t>immune response</t>
  </si>
  <si>
    <t>testicular activity</t>
  </si>
  <si>
    <t>very limited evidence</t>
  </si>
  <si>
    <t>impact of SARS-CoV-2,</t>
  </si>
  <si>
    <t>male fertility and sexual health</t>
  </si>
  <si>
    <t>reproductive hormones, the presence of the virus in seminal fluid and testis</t>
  </si>
  <si>
    <t>negative impact</t>
  </si>
  <si>
    <t>distribution of angiotensin converting enzyme 2 (ACE2) and transmembrane protease serine 2 (TMPRSS2)</t>
  </si>
  <si>
    <t>autopsy</t>
  </si>
  <si>
    <t>inhibiting</t>
  </si>
  <si>
    <t>testosterone biosynthesis,</t>
  </si>
  <si>
    <t>testicular tissue, and epididymis</t>
  </si>
  <si>
    <t>semen parameters</t>
  </si>
  <si>
    <t>response to COVID-19</t>
  </si>
  <si>
    <t>disrupting</t>
  </si>
  <si>
    <t>of semen proteome</t>
  </si>
  <si>
    <t>patient’s clinical remission</t>
  </si>
  <si>
    <t>does not seem to affect</t>
  </si>
  <si>
    <t>sperm parameters</t>
  </si>
  <si>
    <t>Neither of the sub-groups showed significant changes</t>
  </si>
  <si>
    <t>no significant changes</t>
  </si>
  <si>
    <t>Sperm parameters</t>
  </si>
  <si>
    <t>did not affect</t>
  </si>
  <si>
    <t>men's reproductive health</t>
  </si>
  <si>
    <t>sperm quality and fertilization capacity</t>
  </si>
  <si>
    <t>Does Not Affect</t>
  </si>
  <si>
    <t>Reproductive Health Parameters</t>
  </si>
  <si>
    <t>Men.</t>
  </si>
  <si>
    <t>does not impair</t>
  </si>
  <si>
    <t>mRNA COVID-19 vaccine</t>
  </si>
  <si>
    <t>vaccines against SARS-CoV-2</t>
  </si>
  <si>
    <t>any pathological effects</t>
  </si>
  <si>
    <t>spermatogenesis or male reproductive health</t>
  </si>
  <si>
    <t>corona vaccines</t>
  </si>
  <si>
    <t>None of the studies found</t>
  </si>
  <si>
    <t>has not yet been   investigated</t>
  </si>
  <si>
    <t>SARS-CoV-2 Vaccines</t>
  </si>
  <si>
    <t>Male Reproductive Health</t>
  </si>
  <si>
    <t>had a negative effect</t>
  </si>
  <si>
    <t>oocyte yield</t>
  </si>
  <si>
    <t>more than 180 days prior to retrieval</t>
  </si>
  <si>
    <t>may interfere</t>
  </si>
  <si>
    <t>mice’s fertility</t>
  </si>
  <si>
    <t xml:space="preserve">lower pregnancy rate </t>
  </si>
  <si>
    <t>infected pregnant mice</t>
  </si>
  <si>
    <t>SARS-CoV-2 virus</t>
  </si>
  <si>
    <t>could lead</t>
  </si>
  <si>
    <t>higher miscarriage rates</t>
  </si>
  <si>
    <t>Severe acute respiratory syndrome coronavirus type 2 infections</t>
  </si>
  <si>
    <t>have been associated</t>
  </si>
  <si>
    <t>adverse perinatal outcomes such as preterm birth, stillbirth and hypertensive disorders of pregnancy</t>
  </si>
  <si>
    <t>maternal morbidity</t>
  </si>
  <si>
    <t>pregnancy</t>
  </si>
  <si>
    <t>viral infection</t>
  </si>
  <si>
    <t>is complicated</t>
  </si>
  <si>
    <t>female reproductive impairment</t>
  </si>
  <si>
    <t>sperm–oocyte recognition</t>
  </si>
  <si>
    <t>SARS-CoV-2 Infection.</t>
  </si>
  <si>
    <t>Related to</t>
  </si>
  <si>
    <t>Premature Ovarian Failure</t>
  </si>
  <si>
    <t>long term negative effect</t>
  </si>
  <si>
    <t>does not affect</t>
  </si>
  <si>
    <t>oocyte yield, fertilization and maturation rate, number of good quality embryos, and clinical pregnancy rates</t>
  </si>
  <si>
    <t>increased risk of complications</t>
  </si>
  <si>
    <t>spontaneous abortion</t>
  </si>
  <si>
    <t>very little information</t>
  </si>
  <si>
    <t>human ovary</t>
  </si>
  <si>
    <t>are unclear</t>
  </si>
  <si>
    <t>effects of on fertility</t>
  </si>
  <si>
    <t>weaker ability to eliminate the virus</t>
  </si>
  <si>
    <t>lower levels of antibody production and T cell activation</t>
  </si>
  <si>
    <t>pregnant mice</t>
  </si>
  <si>
    <t>have been proven to be at risk</t>
  </si>
  <si>
    <t>severe maternal and neonatal complications</t>
  </si>
  <si>
    <t>does not impact</t>
  </si>
  <si>
    <t>ovarian reserve</t>
  </si>
  <si>
    <t>was not significantly affected</t>
  </si>
  <si>
    <t>patients recovering</t>
  </si>
  <si>
    <t>was not strongly associated</t>
  </si>
  <si>
    <t>fecundability</t>
  </si>
  <si>
    <t>Female</t>
  </si>
  <si>
    <t>the increased risks of adverse pregnancy outcomes</t>
  </si>
  <si>
    <t xml:space="preserve">Maternal age, multiple pregnancies, nulliparity, BMI &gt;30 and multiple gestation  </t>
  </si>
  <si>
    <t>impair</t>
  </si>
  <si>
    <t>Mitochondrial hijacking</t>
  </si>
  <si>
    <t>female fertility</t>
  </si>
  <si>
    <t>no SARS-CoV-2 RNA was found</t>
  </si>
  <si>
    <t>oocytes/follicular fluid</t>
  </si>
  <si>
    <t>infected women</t>
  </si>
  <si>
    <t>Asymptomatic forms of COVID-19</t>
  </si>
  <si>
    <t>have long-term consequences</t>
  </si>
  <si>
    <t>oligohydroamnion, premature aging of the placenta and impaired uterine blood flow</t>
  </si>
  <si>
    <t>follicular fluid</t>
  </si>
  <si>
    <t>positive levels of SARS-CoV-2 IgG</t>
  </si>
  <si>
    <t>no negative impacts</t>
  </si>
  <si>
    <t>fertility, the course of pregnancy, or fetal development</t>
  </si>
  <si>
    <t>no difference</t>
  </si>
  <si>
    <t>fresh embryos transfers</t>
  </si>
  <si>
    <t>clinical pregnancy rates, fertilization rate and transferred embryos’ quality</t>
  </si>
  <si>
    <t>vaccinated and unvaccinated patients</t>
  </si>
  <si>
    <t>had no impact</t>
  </si>
  <si>
    <t>live-birth rates</t>
  </si>
  <si>
    <t>no effect</t>
  </si>
  <si>
    <t>oocyte yields</t>
  </si>
  <si>
    <t>pregnancy rates</t>
  </si>
  <si>
    <t>vaccines against COVID</t>
  </si>
  <si>
    <t>have no influence</t>
  </si>
  <si>
    <t>woman</t>
  </si>
  <si>
    <t>No difference</t>
  </si>
  <si>
    <t>number of oocytes</t>
  </si>
  <si>
    <t>it is recommended</t>
  </si>
  <si>
    <t>It does not appear</t>
  </si>
  <si>
    <t>deliver antibodies to the fetus</t>
  </si>
  <si>
    <t>pregnant women or fetuses</t>
  </si>
  <si>
    <t>also similar</t>
  </si>
  <si>
    <t>Fertilization rate</t>
  </si>
  <si>
    <t>before and after vaccination</t>
  </si>
  <si>
    <t>Do not appear to adversely affect</t>
  </si>
  <si>
    <t>implantation</t>
  </si>
  <si>
    <t>assisted reproductive technology and pregnancy, gametes, embryos</t>
  </si>
  <si>
    <t>COVID-19 vaccine-related infertility</t>
  </si>
  <si>
    <t>arising</t>
  </si>
  <si>
    <t>similarity of syncytin with the spike protein of SARS-CoV-2</t>
  </si>
  <si>
    <t>COVID-19 messenger ribonucleic acid vaccine</t>
  </si>
  <si>
    <t>IVF treatment</t>
  </si>
  <si>
    <t>the ovarian response or pregnancy rates in</t>
  </si>
  <si>
    <t>papers</t>
  </si>
  <si>
    <t>tweets</t>
  </si>
  <si>
    <t>effects</t>
  </si>
  <si>
    <t>no effects</t>
  </si>
  <si>
    <t>№</t>
  </si>
  <si>
    <t>Term</t>
  </si>
  <si>
    <t>Frequency reduced</t>
  </si>
  <si>
    <t>Genetics and molecular biology</t>
  </si>
  <si>
    <t>Research objects</t>
  </si>
  <si>
    <t xml:space="preserve">express(ion) </t>
  </si>
  <si>
    <t xml:space="preserve">angiotensin converting enzyme  (ACE2) </t>
  </si>
  <si>
    <t xml:space="preserve">Child(ren) </t>
  </si>
  <si>
    <t xml:space="preserve">hub genes </t>
  </si>
  <si>
    <t>animal (rabbit  rat   mice)</t>
  </si>
  <si>
    <t xml:space="preserve">luteinizing hormone (LH) </t>
  </si>
  <si>
    <t xml:space="preserve">pregnant </t>
  </si>
  <si>
    <t xml:space="preserve">protein </t>
  </si>
  <si>
    <t xml:space="preserve">male </t>
  </si>
  <si>
    <t>Coronavirus</t>
  </si>
  <si>
    <t>COVID and other diseases</t>
  </si>
  <si>
    <t xml:space="preserve">COVID-19 </t>
  </si>
  <si>
    <t>stress(or)</t>
  </si>
  <si>
    <t xml:space="preserve">SARS CoV-2 </t>
  </si>
  <si>
    <t xml:space="preserve">immune </t>
  </si>
  <si>
    <t>pandemic</t>
  </si>
  <si>
    <t xml:space="preserve">diabetes </t>
  </si>
  <si>
    <t xml:space="preserve">SARS-CoV-2 infection </t>
  </si>
  <si>
    <t xml:space="preserve">endocrine </t>
  </si>
  <si>
    <t>COVID-19 pandemic</t>
  </si>
  <si>
    <t xml:space="preserve">inflammation </t>
  </si>
  <si>
    <t>Female reproductive health</t>
  </si>
  <si>
    <t>Male reproductive health</t>
  </si>
  <si>
    <t xml:space="preserve">pregnancy </t>
  </si>
  <si>
    <t xml:space="preserve">pregnancy rate  </t>
  </si>
  <si>
    <t xml:space="preserve">Semen </t>
  </si>
  <si>
    <t xml:space="preserve">assisted reproduction technology (ART) </t>
  </si>
  <si>
    <t>testicular</t>
  </si>
  <si>
    <t xml:space="preserve">oocyte </t>
  </si>
  <si>
    <t xml:space="preserve">testosterone (T) </t>
  </si>
  <si>
    <t xml:space="preserve">embryo </t>
  </si>
  <si>
    <t xml:space="preserve">semen parameters </t>
  </si>
  <si>
    <t>Infertility (without gender)</t>
  </si>
  <si>
    <t xml:space="preserve">fertility </t>
  </si>
  <si>
    <t xml:space="preserve">COVID-19 vaccination </t>
  </si>
  <si>
    <t xml:space="preserve">reproductive </t>
  </si>
  <si>
    <t xml:space="preserve">vaccine </t>
  </si>
  <si>
    <t xml:space="preserve">infertility </t>
  </si>
  <si>
    <t xml:space="preserve">vaccination </t>
  </si>
  <si>
    <t xml:space="preserve">fertility treatment </t>
  </si>
  <si>
    <t>miR-371a-3p</t>
  </si>
  <si>
    <t xml:space="preserve">Fertility preservation (FP) </t>
  </si>
  <si>
    <t xml:space="preserve">side effects  </t>
  </si>
  <si>
    <t>Marker terms</t>
  </si>
  <si>
    <t>Relationships</t>
  </si>
  <si>
    <t>% of total</t>
  </si>
  <si>
    <t>Markers</t>
  </si>
  <si>
    <t>Discussion objects</t>
  </si>
  <si>
    <t xml:space="preserve">risk </t>
  </si>
  <si>
    <t xml:space="preserve">people </t>
  </si>
  <si>
    <t xml:space="preserve">death </t>
  </si>
  <si>
    <t xml:space="preserve">men </t>
  </si>
  <si>
    <t xml:space="preserve">women </t>
  </si>
  <si>
    <t xml:space="preserve">recover </t>
  </si>
  <si>
    <t xml:space="preserve">children </t>
  </si>
  <si>
    <t xml:space="preserve">safe </t>
  </si>
  <si>
    <t xml:space="preserve">population </t>
  </si>
  <si>
    <t xml:space="preserve">COVID(-19) </t>
  </si>
  <si>
    <t xml:space="preserve">Lung  </t>
  </si>
  <si>
    <t xml:space="preserve">get covid </t>
  </si>
  <si>
    <t xml:space="preserve">Cancer </t>
  </si>
  <si>
    <t xml:space="preserve">Long Covid </t>
  </si>
  <si>
    <t xml:space="preserve">heart attack </t>
  </si>
  <si>
    <t xml:space="preserve">virus </t>
  </si>
  <si>
    <t xml:space="preserve">Myocarditis </t>
  </si>
  <si>
    <t xml:space="preserve">COVID(-19) infection </t>
  </si>
  <si>
    <t xml:space="preserve">Heart </t>
  </si>
  <si>
    <t xml:space="preserve">male infertility   </t>
  </si>
  <si>
    <t xml:space="preserve">baby </t>
  </si>
  <si>
    <t xml:space="preserve">erectile dysfunction </t>
  </si>
  <si>
    <t>birth</t>
  </si>
  <si>
    <t xml:space="preserve">SPERM </t>
  </si>
  <si>
    <t xml:space="preserve">pregnant women </t>
  </si>
  <si>
    <t xml:space="preserve">sperm count </t>
  </si>
  <si>
    <t xml:space="preserve">in vitro fertilization (IVF)  </t>
  </si>
  <si>
    <t xml:space="preserve">sex </t>
  </si>
  <si>
    <t xml:space="preserve">fertility    </t>
  </si>
  <si>
    <t xml:space="preserve">Covid(-19) vaccine </t>
  </si>
  <si>
    <t xml:space="preserve">infertility   </t>
  </si>
  <si>
    <t xml:space="preserve">sterility </t>
  </si>
  <si>
    <t xml:space="preserve">vaccinate </t>
  </si>
  <si>
    <t xml:space="preserve">fertility   issues </t>
  </si>
  <si>
    <t xml:space="preserve">Covid(-19) Vaccination </t>
  </si>
  <si>
    <t xml:space="preserve">fertility   rate </t>
  </si>
  <si>
    <t xml:space="preserve">Vax </t>
  </si>
  <si>
    <t>Conspiracy theory</t>
  </si>
  <si>
    <t>Scientific papers</t>
  </si>
  <si>
    <t>Tweets</t>
  </si>
  <si>
    <t>Research/discussion objects</t>
  </si>
  <si>
    <t>Object</t>
  </si>
  <si>
    <t>Proved/not</t>
  </si>
  <si>
    <t>action</t>
  </si>
  <si>
    <t>organ</t>
  </si>
  <si>
    <t>parameter</t>
  </si>
  <si>
    <t>subject/period</t>
  </si>
  <si>
    <t>all</t>
  </si>
  <si>
    <t>yes</t>
  </si>
  <si>
    <t>no</t>
  </si>
  <si>
    <t>terms</t>
  </si>
  <si>
    <t>frequency</t>
  </si>
  <si>
    <t>Number of terms</t>
  </si>
  <si>
    <t>Number of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</si>
</sst>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2" borderId="0" xfId="0" applyFont="1" applyFill="1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Frequency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'Scientific terms'!$F$4:$F$14</c:f>
              <c:strCache>
                <c:ptCount val="11"/>
                <c:pt idx="0">
                  <c:v>Genetics and molecular biology</c:v>
                </c:pt>
                <c:pt idx="1">
                  <c:v>COVID and other diseases</c:v>
                </c:pt>
                <c:pt idx="2">
                  <c:v>Coronavirus</c:v>
                </c:pt>
                <c:pt idx="3">
                  <c:v>Infertility (without gender)</c:v>
                </c:pt>
                <c:pt idx="4">
                  <c:v>Relationships</c:v>
                </c:pt>
                <c:pt idx="5">
                  <c:v>Female reproductive health</c:v>
                </c:pt>
                <c:pt idx="6">
                  <c:v>Male reproductive health</c:v>
                </c:pt>
                <c:pt idx="7">
                  <c:v>COVID vaccination</c:v>
                </c:pt>
                <c:pt idx="8">
                  <c:v>Research objects</c:v>
                </c:pt>
                <c:pt idx="9">
                  <c:v>Methods</c:v>
                </c:pt>
                <c:pt idx="10">
                  <c:v>Marker terms</c:v>
                </c:pt>
              </c:strCache>
            </c:strRef>
          </c:cat>
          <c:val>
            <c:numRef>
              <c:f>'Scientific terms'!$K$17:$K$27</c:f>
              <c:numCache>
                <c:formatCode>0.00</c:formatCode>
                <c:ptCount val="11"/>
                <c:pt idx="0">
                  <c:v>23.204419889502763</c:v>
                </c:pt>
                <c:pt idx="1">
                  <c:v>15.05524861878453</c:v>
                </c:pt>
                <c:pt idx="2">
                  <c:v>17.173112338858196</c:v>
                </c:pt>
                <c:pt idx="3">
                  <c:v>5.7550644567219154</c:v>
                </c:pt>
                <c:pt idx="4">
                  <c:v>6.8600368324125229</c:v>
                </c:pt>
                <c:pt idx="5">
                  <c:v>5.4327808471454881</c:v>
                </c:pt>
                <c:pt idx="6">
                  <c:v>11.924493554327809</c:v>
                </c:pt>
                <c:pt idx="7">
                  <c:v>6.4917127071823204</c:v>
                </c:pt>
                <c:pt idx="8">
                  <c:v>5.5709023941068141</c:v>
                </c:pt>
                <c:pt idx="9">
                  <c:v>1.2430939226519337</c:v>
                </c:pt>
                <c:pt idx="10">
                  <c:v>1.2891344383057091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E-4650-81D0-C8F646B4D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643800"/>
        <c:axId val="654644128"/>
      </c:barChart>
      <c:lineChart>
        <c:grouping val="standard"/>
        <c:varyColors val="0"/>
        <c:ser>
          <c:idx val="0"/>
          <c:order val="0"/>
          <c:tx>
            <c:v>Terms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'Scientific terms'!$F$17:$F$27</c:f>
              <c:strCache>
                <c:ptCount val="11"/>
                <c:pt idx="0">
                  <c:v>Coronavirus</c:v>
                </c:pt>
                <c:pt idx="1">
                  <c:v>Female reproductive health</c:v>
                </c:pt>
                <c:pt idx="2">
                  <c:v>Research objects</c:v>
                </c:pt>
                <c:pt idx="3">
                  <c:v>Genetics and molecular biology</c:v>
                </c:pt>
                <c:pt idx="4">
                  <c:v>Male reproductive health</c:v>
                </c:pt>
                <c:pt idx="5">
                  <c:v>COVID and other diseases</c:v>
                </c:pt>
                <c:pt idx="6">
                  <c:v>Infertility (without gender)</c:v>
                </c:pt>
                <c:pt idx="7">
                  <c:v>COVID vaccination</c:v>
                </c:pt>
                <c:pt idx="8">
                  <c:v>Marker terms</c:v>
                </c:pt>
                <c:pt idx="9">
                  <c:v>Methods</c:v>
                </c:pt>
                <c:pt idx="10">
                  <c:v>Relationships</c:v>
                </c:pt>
              </c:strCache>
            </c:strRef>
          </c:cat>
          <c:val>
            <c:numRef>
              <c:f>'Scientific terms'!$I$17:$I$27</c:f>
              <c:numCache>
                <c:formatCode>0.00</c:formatCode>
                <c:ptCount val="11"/>
                <c:pt idx="0">
                  <c:v>16.75257731958763</c:v>
                </c:pt>
                <c:pt idx="1">
                  <c:v>16.237113402061855</c:v>
                </c:pt>
                <c:pt idx="2">
                  <c:v>11.082474226804123</c:v>
                </c:pt>
                <c:pt idx="3">
                  <c:v>10.56701030927835</c:v>
                </c:pt>
                <c:pt idx="4">
                  <c:v>10.56701030927835</c:v>
                </c:pt>
                <c:pt idx="5">
                  <c:v>9.2783505154639183</c:v>
                </c:pt>
                <c:pt idx="6">
                  <c:v>8.2474226804123703</c:v>
                </c:pt>
                <c:pt idx="7">
                  <c:v>6.4432989690721651</c:v>
                </c:pt>
                <c:pt idx="8">
                  <c:v>4.6391752577319592</c:v>
                </c:pt>
                <c:pt idx="9">
                  <c:v>4.3814432989690726</c:v>
                </c:pt>
                <c:pt idx="10">
                  <c:v>1.8041237113402062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E-4650-81D0-C8F646B4D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43800"/>
        <c:axId val="654644128"/>
      </c:lineChart>
      <c:catAx>
        <c:axId val="65464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644128"/>
        <c:crosses val="autoZero"/>
        <c:auto val="1"/>
        <c:lblAlgn val="ctr"/>
        <c:lblOffset val="100"/>
        <c:noMultiLvlLbl val="0"/>
      </c:catAx>
      <c:valAx>
        <c:axId val="6546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total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64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Frequency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'Tweets'' terms'!$M$5:$M$13</c:f>
              <c:strCache>
                <c:ptCount val="9"/>
                <c:pt idx="0">
                  <c:v>COVID and other diseases</c:v>
                </c:pt>
                <c:pt idx="1">
                  <c:v>Discussion objects</c:v>
                </c:pt>
                <c:pt idx="2">
                  <c:v>Female reproductive health</c:v>
                </c:pt>
                <c:pt idx="3">
                  <c:v>Coronavirus</c:v>
                </c:pt>
                <c:pt idx="4">
                  <c:v>Marker terms</c:v>
                </c:pt>
                <c:pt idx="5">
                  <c:v>Male reproductive health</c:v>
                </c:pt>
                <c:pt idx="6">
                  <c:v>Conspiracy theory</c:v>
                </c:pt>
                <c:pt idx="7">
                  <c:v>COVID vaccination</c:v>
                </c:pt>
                <c:pt idx="8">
                  <c:v>Infertility (without gender)</c:v>
                </c:pt>
              </c:strCache>
            </c:strRef>
          </c:cat>
          <c:val>
            <c:numRef>
              <c:f>'Tweets'' terms'!$R$5:$R$13</c:f>
              <c:numCache>
                <c:formatCode>0.00</c:formatCode>
                <c:ptCount val="9"/>
                <c:pt idx="0">
                  <c:v>8.133971291866029</c:v>
                </c:pt>
                <c:pt idx="1">
                  <c:v>13.205741626794259</c:v>
                </c:pt>
                <c:pt idx="2">
                  <c:v>8.803827751196172</c:v>
                </c:pt>
                <c:pt idx="3">
                  <c:v>20.382775119617225</c:v>
                </c:pt>
                <c:pt idx="4">
                  <c:v>9.0909090909090917</c:v>
                </c:pt>
                <c:pt idx="5">
                  <c:v>4.0191387559808609</c:v>
                </c:pt>
                <c:pt idx="6">
                  <c:v>2.200956937799043</c:v>
                </c:pt>
                <c:pt idx="7">
                  <c:v>17.511961722488039</c:v>
                </c:pt>
                <c:pt idx="8">
                  <c:v>16.650717703349283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6-4F71-A9DC-51035F3B9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176208"/>
        <c:axId val="712176536"/>
      </c:barChart>
      <c:lineChart>
        <c:grouping val="standard"/>
        <c:varyColors val="0"/>
        <c:ser>
          <c:idx val="0"/>
          <c:order val="0"/>
          <c:tx>
            <c:v>Terms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'Tweets'' terms'!$M$5:$M$13</c:f>
              <c:strCache>
                <c:ptCount val="9"/>
                <c:pt idx="0">
                  <c:v>COVID and other diseases</c:v>
                </c:pt>
                <c:pt idx="1">
                  <c:v>Discussion objects</c:v>
                </c:pt>
                <c:pt idx="2">
                  <c:v>Female reproductive health</c:v>
                </c:pt>
                <c:pt idx="3">
                  <c:v>Coronavirus</c:v>
                </c:pt>
                <c:pt idx="4">
                  <c:v>Marker terms</c:v>
                </c:pt>
                <c:pt idx="5">
                  <c:v>Male reproductive health</c:v>
                </c:pt>
                <c:pt idx="6">
                  <c:v>Conspiracy theory</c:v>
                </c:pt>
                <c:pt idx="7">
                  <c:v>COVID vaccination</c:v>
                </c:pt>
                <c:pt idx="8">
                  <c:v>Infertility (without gender)</c:v>
                </c:pt>
              </c:strCache>
            </c:strRef>
          </c:cat>
          <c:val>
            <c:numRef>
              <c:f>'Tweets'' terms'!$P$5:$P$13</c:f>
              <c:numCache>
                <c:formatCode>General</c:formatCode>
                <c:ptCount val="9"/>
                <c:pt idx="0">
                  <c:v>24.545454545454547</c:v>
                </c:pt>
                <c:pt idx="1">
                  <c:v>11.818181818181818</c:v>
                </c:pt>
                <c:pt idx="2">
                  <c:v>10.909090909090908</c:v>
                </c:pt>
                <c:pt idx="3">
                  <c:v>10.454545454545455</c:v>
                </c:pt>
                <c:pt idx="4">
                  <c:v>10.454545454545455</c:v>
                </c:pt>
                <c:pt idx="5">
                  <c:v>9.0909090909090917</c:v>
                </c:pt>
                <c:pt idx="6">
                  <c:v>7.7272727272727275</c:v>
                </c:pt>
                <c:pt idx="7">
                  <c:v>7.7272727272727275</c:v>
                </c:pt>
                <c:pt idx="8">
                  <c:v>7.2727272727272725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6-4F71-A9DC-51035F3B9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176208"/>
        <c:axId val="712176536"/>
      </c:lineChart>
      <c:catAx>
        <c:axId val="7121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176536"/>
        <c:crosses val="autoZero"/>
        <c:auto val="1"/>
        <c:lblAlgn val="ctr"/>
        <c:lblOffset val="100"/>
        <c:noMultiLvlLbl val="0"/>
      </c:catAx>
      <c:valAx>
        <c:axId val="71217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total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1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Comparison!$D$2</c:f>
              <c:strCache>
                <c:ptCount val="1"/>
                <c:pt idx="0">
                  <c:v>Tweets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Comparison!$B$3:$B$10</c:f>
              <c:strCache>
                <c:ptCount val="8"/>
                <c:pt idx="0">
                  <c:v>Coronavirus</c:v>
                </c:pt>
                <c:pt idx="1">
                  <c:v>Research/discussion objects</c:v>
                </c:pt>
                <c:pt idx="2">
                  <c:v>Female reproductive health</c:v>
                </c:pt>
                <c:pt idx="3">
                  <c:v>Infertility (without gender)</c:v>
                </c:pt>
                <c:pt idx="4">
                  <c:v>Male reproductive health</c:v>
                </c:pt>
                <c:pt idx="5">
                  <c:v>COVID vaccination</c:v>
                </c:pt>
                <c:pt idx="6">
                  <c:v>Marker terms</c:v>
                </c:pt>
                <c:pt idx="7">
                  <c:v>COVID and other diseases</c:v>
                </c:pt>
              </c:strCache>
            </c:strRef>
          </c:cat>
          <c:val>
            <c:numRef>
              <c:f>Comparison!$D$3:$D$10</c:f>
              <c:numCache>
                <c:formatCode>General</c:formatCode>
                <c:ptCount val="8"/>
                <c:pt idx="0">
                  <c:v>20.38</c:v>
                </c:pt>
                <c:pt idx="1">
                  <c:v>13.21</c:v>
                </c:pt>
                <c:pt idx="2">
                  <c:v>8.8000000000000007</c:v>
                </c:pt>
                <c:pt idx="3">
                  <c:v>16.649999999999999</c:v>
                </c:pt>
                <c:pt idx="4">
                  <c:v>4.0199999999999996</c:v>
                </c:pt>
                <c:pt idx="5">
                  <c:v>17.510000000000002</c:v>
                </c:pt>
                <c:pt idx="6">
                  <c:v>9.09</c:v>
                </c:pt>
                <c:pt idx="7">
                  <c:v>8.1300000000000008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6-4C57-B0E6-F5700A1E1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122544"/>
        <c:axId val="550126152"/>
      </c:barChart>
      <c:lineChart>
        <c:grouping val="stacked"/>
        <c:varyColors val="0"/>
        <c:ser>
          <c:idx val="0"/>
          <c:order val="0"/>
          <c:tx>
            <c:strRef>
              <c:f>Comparison!$C$2</c:f>
              <c:strCache>
                <c:ptCount val="1"/>
                <c:pt idx="0">
                  <c:v>Scientific papers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944444444444442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B6-4C57-B0E6-F5700A1E1704}"/>
                </c:ext>
              </c:extLst>
            </c:dLbl>
            <c:dLbl>
              <c:idx val="1"/>
              <c:layout>
                <c:manualLayout>
                  <c:x val="-8.3333333333333835E-3"/>
                  <c:y val="-5.5555555555555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B6-4C57-B0E6-F5700A1E1704}"/>
                </c:ext>
              </c:extLst>
            </c:dLbl>
            <c:dLbl>
              <c:idx val="2"/>
              <c:layout>
                <c:manualLayout>
                  <c:x val="-1.9444444444444497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B6-4C57-B0E6-F5700A1E1704}"/>
                </c:ext>
              </c:extLst>
            </c:dLbl>
            <c:dLbl>
              <c:idx val="3"/>
              <c:layout>
                <c:manualLayout>
                  <c:x val="-5.5555555555555558E-3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B6-4C57-B0E6-F5700A1E1704}"/>
                </c:ext>
              </c:extLst>
            </c:dLbl>
            <c:dLbl>
              <c:idx val="4"/>
              <c:layout>
                <c:manualLayout>
                  <c:x val="-1.388888888888899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7B6-4C57-B0E6-F5700A1E1704}"/>
                </c:ext>
              </c:extLst>
            </c:dLbl>
            <c:dLbl>
              <c:idx val="5"/>
              <c:layout>
                <c:manualLayout>
                  <c:x val="-5.5555555555555558E-3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7B6-4C57-B0E6-F5700A1E1704}"/>
                </c:ext>
              </c:extLst>
            </c:dLbl>
            <c:dLbl>
              <c:idx val="6"/>
              <c:layout>
                <c:manualLayout>
                  <c:x val="2.7777777777777779E-3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7B6-4C57-B0E6-F5700A1E1704}"/>
                </c:ext>
              </c:extLst>
            </c:dLbl>
            <c:dLbl>
              <c:idx val="7"/>
              <c:layout>
                <c:manualLayout>
                  <c:x val="0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B6-4C57-B0E6-F5700A1E17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Comparison!$B$3:$B$10</c:f>
              <c:strCache>
                <c:ptCount val="8"/>
                <c:pt idx="0">
                  <c:v>Coronavirus</c:v>
                </c:pt>
                <c:pt idx="1">
                  <c:v>Research/discussion objects</c:v>
                </c:pt>
                <c:pt idx="2">
                  <c:v>Female reproductive health</c:v>
                </c:pt>
                <c:pt idx="3">
                  <c:v>Infertility (without gender)</c:v>
                </c:pt>
                <c:pt idx="4">
                  <c:v>Male reproductive health</c:v>
                </c:pt>
                <c:pt idx="5">
                  <c:v>COVID vaccination</c:v>
                </c:pt>
                <c:pt idx="6">
                  <c:v>Marker terms</c:v>
                </c:pt>
                <c:pt idx="7">
                  <c:v>COVID and other diseases</c:v>
                </c:pt>
              </c:strCache>
            </c:strRef>
          </c:cat>
          <c:val>
            <c:numRef>
              <c:f>Comparison!$C$3:$C$10</c:f>
              <c:numCache>
                <c:formatCode>General</c:formatCode>
                <c:ptCount val="8"/>
                <c:pt idx="0">
                  <c:v>23.2</c:v>
                </c:pt>
                <c:pt idx="1">
                  <c:v>17.170000000000002</c:v>
                </c:pt>
                <c:pt idx="2">
                  <c:v>15.06</c:v>
                </c:pt>
                <c:pt idx="3">
                  <c:v>11.92</c:v>
                </c:pt>
                <c:pt idx="4">
                  <c:v>6.86</c:v>
                </c:pt>
                <c:pt idx="5">
                  <c:v>6.49</c:v>
                </c:pt>
                <c:pt idx="6">
                  <c:v>5.57</c:v>
                </c:pt>
                <c:pt idx="7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6-4C57-B0E6-F5700A1E1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122544"/>
        <c:axId val="550126152"/>
      </c:lineChart>
      <c:catAx>
        <c:axId val="5501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126152"/>
        <c:crosses val="autoZero"/>
        <c:auto val="1"/>
        <c:lblAlgn val="ctr"/>
        <c:lblOffset val="100"/>
        <c:noMultiLvlLbl val="0"/>
      </c:catAx>
      <c:valAx>
        <c:axId val="55012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total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01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tweets!$J$8</c:f>
              <c:strCache>
                <c:ptCount val="1"/>
                <c:pt idx="0">
                  <c:v>tweets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tweets!$L$3:$O$3</c:f>
              <c:strCache>
                <c:ptCount val="4"/>
                <c:pt idx="0">
                  <c:v>Male reproductive system, coronavirus</c:v>
                </c:pt>
                <c:pt idx="1">
                  <c:v>Male reproductive system, vaccine</c:v>
                </c:pt>
                <c:pt idx="2">
                  <c:v>Female reproductive system, coronavirus</c:v>
                </c:pt>
                <c:pt idx="3">
                  <c:v>Female reproductive system, vaccine</c:v>
                </c:pt>
              </c:strCache>
            </c:strRef>
          </c:cat>
          <c:val>
            <c:numRef>
              <c:f>tweets!$L$9:$O$9</c:f>
              <c:numCache>
                <c:formatCode>0.00</c:formatCode>
                <c:ptCount val="4"/>
                <c:pt idx="0">
                  <c:v>100</c:v>
                </c:pt>
                <c:pt idx="1">
                  <c:v>77.272727272727266</c:v>
                </c:pt>
                <c:pt idx="2">
                  <c:v>100</c:v>
                </c:pt>
                <c:pt idx="3">
                  <c:v>22.222222222222221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2-40EE-8FA8-61E80AD2CC9C}"/>
            </c:ext>
          </c:extLst>
        </c:ser>
        <c:ser>
          <c:idx val="1"/>
          <c:order val="1"/>
          <c:tx>
            <c:strRef>
              <c:f>tweets!$J$12</c:f>
              <c:strCache>
                <c:ptCount val="1"/>
                <c:pt idx="0">
                  <c:v>papers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tweets!$L$3:$O$3</c:f>
              <c:strCache>
                <c:ptCount val="4"/>
                <c:pt idx="0">
                  <c:v>Male reproductive system, coronavirus</c:v>
                </c:pt>
                <c:pt idx="1">
                  <c:v>Male reproductive system, vaccine</c:v>
                </c:pt>
                <c:pt idx="2">
                  <c:v>Female reproductive system, coronavirus</c:v>
                </c:pt>
                <c:pt idx="3">
                  <c:v>Female reproductive system, vaccine</c:v>
                </c:pt>
              </c:strCache>
            </c:strRef>
          </c:cat>
          <c:val>
            <c:numRef>
              <c:f>papers!$M$68:$P$68</c:f>
              <c:numCache>
                <c:formatCode>0.00</c:formatCode>
                <c:ptCount val="4"/>
                <c:pt idx="0">
                  <c:v>77.58620689655173</c:v>
                </c:pt>
                <c:pt idx="1">
                  <c:v>0</c:v>
                </c:pt>
                <c:pt idx="2">
                  <c:v>66.666666666666671</c:v>
                </c:pt>
                <c:pt idx="3">
                  <c:v>8.3333333333333339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2-40EE-8FA8-61E80AD2C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157152"/>
        <c:axId val="481164368"/>
      </c:barChart>
      <c:catAx>
        <c:axId val="4811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164368"/>
        <c:crosses val="autoZero"/>
        <c:auto val="1"/>
        <c:lblAlgn val="ctr"/>
        <c:lblOffset val="100"/>
        <c:noMultiLvlLbl val="0"/>
      </c:catAx>
      <c:valAx>
        <c:axId val="4811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from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1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papers!$L$71</c:f>
              <c:strCache>
                <c:ptCount val="1"/>
                <c:pt idx="0">
                  <c:v>effects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papers!$M$62:$P$62</c:f>
              <c:strCache>
                <c:ptCount val="4"/>
                <c:pt idx="0">
                  <c:v>Male reproductive system, coronavirus</c:v>
                </c:pt>
                <c:pt idx="1">
                  <c:v>Male reproductive system, vaccine</c:v>
                </c:pt>
                <c:pt idx="2">
                  <c:v>Female reproductive system, vaccine</c:v>
                </c:pt>
                <c:pt idx="3">
                  <c:v>Female reproductive system, vaccine</c:v>
                </c:pt>
              </c:strCache>
            </c:strRef>
          </c:cat>
          <c:val>
            <c:numRef>
              <c:f>papers!$M$68:$P$68</c:f>
              <c:numCache>
                <c:formatCode>0.00</c:formatCode>
                <c:ptCount val="4"/>
                <c:pt idx="0">
                  <c:v>77.58620689655173</c:v>
                </c:pt>
                <c:pt idx="1">
                  <c:v>0</c:v>
                </c:pt>
                <c:pt idx="2">
                  <c:v>66.666666666666671</c:v>
                </c:pt>
                <c:pt idx="3">
                  <c:v>8.3333333333333339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1-4A4B-847C-C441B0FFDFEB}"/>
            </c:ext>
          </c:extLst>
        </c:ser>
        <c:ser>
          <c:idx val="1"/>
          <c:order val="1"/>
          <c:tx>
            <c:strRef>
              <c:f>papers!$L$72</c:f>
              <c:strCache>
                <c:ptCount val="1"/>
                <c:pt idx="0">
                  <c:v>no effects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papers!$M$69:$P$69</c:f>
              <c:numCache>
                <c:formatCode>0.00</c:formatCode>
                <c:ptCount val="4"/>
                <c:pt idx="0">
                  <c:v>22.41379310344827</c:v>
                </c:pt>
                <c:pt idx="1">
                  <c:v>100</c:v>
                </c:pt>
                <c:pt idx="2">
                  <c:v>33.333333333333329</c:v>
                </c:pt>
                <c:pt idx="3">
                  <c:v>91.666666666666671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61-4A4B-847C-C441B0FFD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150592"/>
        <c:axId val="481160104"/>
      </c:barChart>
      <c:catAx>
        <c:axId val="4811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160104"/>
        <c:crosses val="autoZero"/>
        <c:auto val="1"/>
        <c:lblAlgn val="ctr"/>
        <c:lblOffset val="100"/>
        <c:noMultiLvlLbl val="0"/>
      </c:catAx>
      <c:valAx>
        <c:axId val="481160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1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papers!$L$71</c:f>
              <c:strCache>
                <c:ptCount val="1"/>
                <c:pt idx="0">
                  <c:v>effects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papers!$M$62:$P$62</c:f>
              <c:strCache>
                <c:ptCount val="4"/>
                <c:pt idx="0">
                  <c:v>Male reproductive system, coronavirus</c:v>
                </c:pt>
                <c:pt idx="1">
                  <c:v>Male reproductive system, vaccine</c:v>
                </c:pt>
                <c:pt idx="2">
                  <c:v>Female reproductive system, vaccine</c:v>
                </c:pt>
                <c:pt idx="3">
                  <c:v>Female reproductive system, vaccine</c:v>
                </c:pt>
              </c:strCache>
            </c:strRef>
          </c:cat>
          <c:val>
            <c:numRef>
              <c:f>papers!$M$71:$P$71</c:f>
              <c:numCache>
                <c:formatCode>General</c:formatCode>
                <c:ptCount val="4"/>
                <c:pt idx="0">
                  <c:v>100</c:v>
                </c:pt>
                <c:pt idx="1">
                  <c:v>77.272727272727266</c:v>
                </c:pt>
                <c:pt idx="2">
                  <c:v>100</c:v>
                </c:pt>
                <c:pt idx="3">
                  <c:v>22.222222222222221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9-4E61-86C3-0AAA1242F4A3}"/>
            </c:ext>
          </c:extLst>
        </c:ser>
        <c:ser>
          <c:idx val="1"/>
          <c:order val="1"/>
          <c:tx>
            <c:strRef>
              <c:f>papers!$L$72</c:f>
              <c:strCache>
                <c:ptCount val="1"/>
                <c:pt idx="0">
                  <c:v>no effects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papers!$M$72:$P$72</c:f>
              <c:numCache>
                <c:formatCode>General</c:formatCode>
                <c:ptCount val="4"/>
                <c:pt idx="0">
                  <c:v>0</c:v>
                </c:pt>
                <c:pt idx="1">
                  <c:v>22.727272727272734</c:v>
                </c:pt>
                <c:pt idx="2">
                  <c:v>0</c:v>
                </c:pt>
                <c:pt idx="3">
                  <c:v>77.777777777777771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9-4E61-86C3-0AAA1242F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150592"/>
        <c:axId val="481160104"/>
      </c:barChart>
      <c:catAx>
        <c:axId val="4811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160104"/>
        <c:crosses val="autoZero"/>
        <c:auto val="1"/>
        <c:lblAlgn val="ctr"/>
        <c:lblOffset val="100"/>
        <c:noMultiLvlLbl val="0"/>
      </c:catAx>
      <c:valAx>
        <c:axId val="481160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1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697230</xdr:colOff>
      <xdr:row>29</xdr:row>
      <xdr:rowOff>76200</xdr:rowOff>
    </xdr:from>
    <xdr:to>
      <xdr:col>9</xdr:col>
      <xdr:colOff>897255</xdr:colOff>
      <xdr:row>43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77BB044-3E21-47C7-9579-5583927ED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15</xdr:row>
      <xdr:rowOff>157162</xdr:rowOff>
    </xdr:from>
    <xdr:to>
      <xdr:col>18</xdr:col>
      <xdr:colOff>342900</xdr:colOff>
      <xdr:row>30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ACC4926-D135-44B5-AE18-4D8D8FC08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114300</xdr:rowOff>
    </xdr:from>
    <xdr:to>
      <xdr:col>12</xdr:col>
      <xdr:colOff>390525</xdr:colOff>
      <xdr:row>17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DA092D9-F22E-1244-BDFB-C59807045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13</xdr:row>
      <xdr:rowOff>145732</xdr:rowOff>
    </xdr:from>
    <xdr:to>
      <xdr:col>16</xdr:col>
      <xdr:colOff>358140</xdr:colOff>
      <xdr:row>28</xdr:row>
      <xdr:rowOff>31432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86B3F33-9987-4BAB-B092-70E6F813D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57</xdr:row>
      <xdr:rowOff>532447</xdr:rowOff>
    </xdr:from>
    <xdr:to>
      <xdr:col>16</xdr:col>
      <xdr:colOff>53340</xdr:colOff>
      <xdr:row>60</xdr:row>
      <xdr:rowOff>52387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EEAC05-9EDA-4B6C-9DE2-77C60DA20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18</xdr:col>
      <xdr:colOff>304800</xdr:colOff>
      <xdr:row>89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56E4E06-3E4C-4BF8-84F8-F25A234F2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25"/>
  <sheetViews>
    <sheetView topLeftCell="A65" workbookViewId="0">
      <selection activeCell="K3" sqref="K3"/>
    </sheetView>
  </sheetViews>
  <sheetFormatPr defaultRowHeight="14.4" x14ac:dyDescent="0.3"/>
  <cols>
    <col min="3" max="3" width="31.44140625" customWidth="1"/>
    <col min="4" max="4" width="27.88671875" customWidth="1"/>
    <col min="6" max="6" width="17.109375" customWidth="1"/>
    <col min="7" max="7" width="25.109375" customWidth="1"/>
    <col min="8" max="8" width="14.109375" customWidth="1"/>
    <col min="9" max="9" width="9.109375" style="1"/>
    <col min="10" max="10" width="19.6640625" customWidth="1"/>
    <col min="11" max="11" width="9.109375" style="1"/>
  </cols>
  <sheetData>
    <row r="1" spans="2:11" x14ac:dyDescent="0.3">
      <c r="C1" t="s">
        <v>1292</v>
      </c>
      <c r="D1" t="s">
        <v>1293</v>
      </c>
    </row>
    <row r="2" spans="2:11" x14ac:dyDescent="0.3">
      <c r="B2" t="s">
        <v>1192</v>
      </c>
      <c r="I2" s="1" t="s">
        <v>1239</v>
      </c>
      <c r="K2" s="1" t="s">
        <v>1239</v>
      </c>
    </row>
    <row r="3" spans="2:11" x14ac:dyDescent="0.3">
      <c r="B3">
        <v>1</v>
      </c>
      <c r="C3" t="s">
        <v>0</v>
      </c>
      <c r="D3">
        <v>15</v>
      </c>
      <c r="H3" t="s">
        <v>1294</v>
      </c>
      <c r="J3" t="s">
        <v>1295</v>
      </c>
    </row>
    <row r="4" spans="2:11" x14ac:dyDescent="0.3">
      <c r="B4">
        <v>2</v>
      </c>
      <c r="C4" t="s">
        <v>1</v>
      </c>
      <c r="D4">
        <v>10</v>
      </c>
      <c r="F4" t="s">
        <v>1192</v>
      </c>
      <c r="H4">
        <v>41</v>
      </c>
      <c r="I4" s="1">
        <f>H4*100/H15</f>
        <v>10.56701030927835</v>
      </c>
      <c r="J4">
        <v>125</v>
      </c>
      <c r="K4" s="1">
        <f>J4*100/J15</f>
        <v>5.7550644567219154</v>
      </c>
    </row>
    <row r="5" spans="2:11" x14ac:dyDescent="0.3">
      <c r="B5">
        <v>3</v>
      </c>
      <c r="C5" t="s">
        <v>2</v>
      </c>
      <c r="D5">
        <v>8</v>
      </c>
      <c r="F5" t="s">
        <v>1204</v>
      </c>
      <c r="H5">
        <v>36</v>
      </c>
      <c r="I5" s="1">
        <f>H5*100/H15</f>
        <v>9.2783505154639183</v>
      </c>
      <c r="J5">
        <v>118</v>
      </c>
      <c r="K5" s="1">
        <f>J5*100/J15</f>
        <v>5.4327808471454881</v>
      </c>
    </row>
    <row r="6" spans="2:11" x14ac:dyDescent="0.3">
      <c r="B6">
        <v>4</v>
      </c>
      <c r="C6" t="s">
        <v>3</v>
      </c>
      <c r="D6">
        <v>7</v>
      </c>
      <c r="F6" t="s">
        <v>1203</v>
      </c>
      <c r="H6">
        <v>65</v>
      </c>
      <c r="I6" s="1">
        <f>H6*100/H15</f>
        <v>16.75257731958763</v>
      </c>
      <c r="J6">
        <v>504</v>
      </c>
      <c r="K6" s="1">
        <f>J6*100/J15</f>
        <v>23.204419889502763</v>
      </c>
    </row>
    <row r="7" spans="2:11" x14ac:dyDescent="0.3">
      <c r="B7">
        <v>5</v>
      </c>
      <c r="C7" t="s">
        <v>4</v>
      </c>
      <c r="D7">
        <v>7</v>
      </c>
      <c r="F7" t="s">
        <v>1226</v>
      </c>
      <c r="H7">
        <v>32</v>
      </c>
      <c r="I7" s="1">
        <f>H7*100/H15</f>
        <v>8.2474226804123703</v>
      </c>
      <c r="J7">
        <v>259</v>
      </c>
      <c r="K7" s="1">
        <f>J7*100/J15</f>
        <v>11.924493554327809</v>
      </c>
    </row>
    <row r="8" spans="2:11" x14ac:dyDescent="0.3">
      <c r="B8">
        <v>6</v>
      </c>
      <c r="C8" t="s">
        <v>5</v>
      </c>
      <c r="D8">
        <v>5</v>
      </c>
      <c r="F8" t="s">
        <v>1238</v>
      </c>
      <c r="H8">
        <v>7</v>
      </c>
      <c r="I8" s="1">
        <f>H8*100/H15</f>
        <v>1.8041237113402062</v>
      </c>
      <c r="J8">
        <v>28</v>
      </c>
      <c r="K8" s="1">
        <f>J8*100/J15</f>
        <v>1.2891344383057091</v>
      </c>
    </row>
    <row r="9" spans="2:11" x14ac:dyDescent="0.3">
      <c r="B9">
        <v>7</v>
      </c>
      <c r="C9" t="s">
        <v>6</v>
      </c>
      <c r="D9">
        <v>5</v>
      </c>
      <c r="F9" t="s">
        <v>1215</v>
      </c>
      <c r="H9">
        <v>63</v>
      </c>
      <c r="I9" s="1">
        <f>H9*100/H15</f>
        <v>16.237113402061855</v>
      </c>
      <c r="J9">
        <v>327</v>
      </c>
      <c r="K9" s="1">
        <f>J9*100/J15</f>
        <v>15.05524861878453</v>
      </c>
    </row>
    <row r="10" spans="2:11" x14ac:dyDescent="0.3">
      <c r="B10">
        <v>8</v>
      </c>
      <c r="C10" t="s">
        <v>7</v>
      </c>
      <c r="D10">
        <v>5</v>
      </c>
      <c r="F10" t="s">
        <v>1216</v>
      </c>
      <c r="H10">
        <v>41</v>
      </c>
      <c r="I10" s="1">
        <f>H10*100/H15</f>
        <v>10.56701030927835</v>
      </c>
      <c r="J10">
        <v>149</v>
      </c>
      <c r="K10" s="1">
        <f>J10*100/J15</f>
        <v>6.8600368324125229</v>
      </c>
    </row>
    <row r="11" spans="2:11" x14ac:dyDescent="0.3">
      <c r="B11">
        <v>9</v>
      </c>
      <c r="C11" t="s">
        <v>8</v>
      </c>
      <c r="D11">
        <v>5</v>
      </c>
      <c r="F11" t="s">
        <v>873</v>
      </c>
      <c r="H11">
        <v>25</v>
      </c>
      <c r="I11" s="1">
        <f>H11*100/H15</f>
        <v>6.4432989690721651</v>
      </c>
      <c r="J11">
        <v>141</v>
      </c>
      <c r="K11" s="1">
        <f>J11*100/J15</f>
        <v>6.4917127071823204</v>
      </c>
    </row>
    <row r="12" spans="2:11" x14ac:dyDescent="0.3">
      <c r="B12">
        <v>10</v>
      </c>
      <c r="C12" t="s">
        <v>9</v>
      </c>
      <c r="D12">
        <v>4</v>
      </c>
      <c r="F12" t="s">
        <v>1193</v>
      </c>
      <c r="H12">
        <v>43</v>
      </c>
      <c r="I12" s="1">
        <f>H12*100/H15</f>
        <v>11.082474226804123</v>
      </c>
      <c r="J12">
        <v>373</v>
      </c>
      <c r="K12" s="1">
        <f>J12*100/J15</f>
        <v>17.173112338858196</v>
      </c>
    </row>
    <row r="13" spans="2:11" x14ac:dyDescent="0.3">
      <c r="B13">
        <v>11</v>
      </c>
      <c r="C13" t="s">
        <v>10</v>
      </c>
      <c r="D13">
        <v>3</v>
      </c>
      <c r="F13" t="s">
        <v>354</v>
      </c>
      <c r="H13">
        <v>17</v>
      </c>
      <c r="I13" s="1">
        <f>H13*100/H15</f>
        <v>4.3814432989690726</v>
      </c>
      <c r="J13">
        <v>27</v>
      </c>
      <c r="K13" s="1">
        <f>J13*100/J15</f>
        <v>1.2430939226519337</v>
      </c>
    </row>
    <row r="14" spans="2:11" x14ac:dyDescent="0.3">
      <c r="B14">
        <v>12</v>
      </c>
      <c r="C14" t="s">
        <v>11</v>
      </c>
      <c r="D14">
        <v>3</v>
      </c>
      <c r="F14" t="s">
        <v>1237</v>
      </c>
      <c r="H14">
        <v>18</v>
      </c>
      <c r="I14" s="1">
        <f>H14*100/H15</f>
        <v>4.6391752577319592</v>
      </c>
      <c r="J14">
        <v>121</v>
      </c>
      <c r="K14" s="1">
        <f>J14*100/J15</f>
        <v>5.5709023941068141</v>
      </c>
    </row>
    <row r="15" spans="2:11" x14ac:dyDescent="0.3">
      <c r="B15">
        <v>13</v>
      </c>
      <c r="C15" t="s">
        <v>12</v>
      </c>
      <c r="D15">
        <v>3</v>
      </c>
      <c r="H15">
        <f>SUM(H4:H14)</f>
        <v>388</v>
      </c>
      <c r="J15">
        <f>SUM(J4:J14)</f>
        <v>2172</v>
      </c>
    </row>
    <row r="16" spans="2:11" x14ac:dyDescent="0.3">
      <c r="B16">
        <v>14</v>
      </c>
      <c r="C16" t="s">
        <v>13</v>
      </c>
      <c r="D16">
        <v>3</v>
      </c>
    </row>
    <row r="17" spans="2:11" x14ac:dyDescent="0.3">
      <c r="B17">
        <v>15</v>
      </c>
      <c r="C17" t="s">
        <v>14</v>
      </c>
      <c r="D17">
        <v>3</v>
      </c>
      <c r="F17" t="s">
        <v>1203</v>
      </c>
      <c r="H17">
        <v>65</v>
      </c>
      <c r="I17" s="1">
        <v>16.75257731958763</v>
      </c>
      <c r="J17">
        <v>504</v>
      </c>
      <c r="K17" s="1">
        <v>23.204419889502763</v>
      </c>
    </row>
    <row r="18" spans="2:11" x14ac:dyDescent="0.3">
      <c r="B18">
        <v>16</v>
      </c>
      <c r="C18" t="s">
        <v>15</v>
      </c>
      <c r="D18">
        <v>3</v>
      </c>
      <c r="F18" t="s">
        <v>1215</v>
      </c>
      <c r="H18">
        <v>63</v>
      </c>
      <c r="I18" s="1">
        <v>16.237113402061855</v>
      </c>
      <c r="J18">
        <v>327</v>
      </c>
      <c r="K18" s="1">
        <v>15.05524861878453</v>
      </c>
    </row>
    <row r="19" spans="2:11" x14ac:dyDescent="0.3">
      <c r="B19">
        <v>17</v>
      </c>
      <c r="C19" t="s">
        <v>16</v>
      </c>
      <c r="D19">
        <v>3</v>
      </c>
      <c r="F19" t="s">
        <v>1193</v>
      </c>
      <c r="H19">
        <v>43</v>
      </c>
      <c r="I19" s="1">
        <v>11.082474226804123</v>
      </c>
      <c r="J19">
        <v>373</v>
      </c>
      <c r="K19" s="1">
        <v>17.173112338858196</v>
      </c>
    </row>
    <row r="20" spans="2:11" x14ac:dyDescent="0.3">
      <c r="B20">
        <v>18</v>
      </c>
      <c r="C20" t="s">
        <v>17</v>
      </c>
      <c r="D20">
        <v>2</v>
      </c>
      <c r="F20" t="s">
        <v>1192</v>
      </c>
      <c r="H20">
        <v>41</v>
      </c>
      <c r="I20" s="1">
        <v>10.56701030927835</v>
      </c>
      <c r="J20">
        <v>125</v>
      </c>
      <c r="K20" s="1">
        <v>5.7550644567219154</v>
      </c>
    </row>
    <row r="21" spans="2:11" x14ac:dyDescent="0.3">
      <c r="B21">
        <v>19</v>
      </c>
      <c r="C21" t="s">
        <v>18</v>
      </c>
      <c r="D21">
        <v>2</v>
      </c>
      <c r="F21" t="s">
        <v>1216</v>
      </c>
      <c r="H21">
        <v>41</v>
      </c>
      <c r="I21" s="1">
        <v>10.56701030927835</v>
      </c>
      <c r="J21">
        <v>149</v>
      </c>
      <c r="K21" s="1">
        <v>6.8600368324125229</v>
      </c>
    </row>
    <row r="22" spans="2:11" x14ac:dyDescent="0.3">
      <c r="B22">
        <v>20</v>
      </c>
      <c r="C22" t="s">
        <v>19</v>
      </c>
      <c r="D22">
        <v>2</v>
      </c>
      <c r="F22" t="s">
        <v>1204</v>
      </c>
      <c r="H22">
        <v>36</v>
      </c>
      <c r="I22" s="1">
        <v>9.2783505154639183</v>
      </c>
      <c r="J22">
        <v>118</v>
      </c>
      <c r="K22" s="1">
        <v>5.4327808471454881</v>
      </c>
    </row>
    <row r="23" spans="2:11" x14ac:dyDescent="0.3">
      <c r="B23">
        <v>21</v>
      </c>
      <c r="C23" t="s">
        <v>20</v>
      </c>
      <c r="D23">
        <v>2</v>
      </c>
      <c r="F23" t="s">
        <v>1226</v>
      </c>
      <c r="H23">
        <v>32</v>
      </c>
      <c r="I23" s="1">
        <v>8.2474226804123703</v>
      </c>
      <c r="J23">
        <v>259</v>
      </c>
      <c r="K23" s="1">
        <v>11.924493554327809</v>
      </c>
    </row>
    <row r="24" spans="2:11" x14ac:dyDescent="0.3">
      <c r="B24">
        <v>22</v>
      </c>
      <c r="C24" t="s">
        <v>21</v>
      </c>
      <c r="D24">
        <v>2</v>
      </c>
      <c r="F24" t="s">
        <v>873</v>
      </c>
      <c r="H24">
        <v>25</v>
      </c>
      <c r="I24" s="1">
        <v>6.4432989690721651</v>
      </c>
      <c r="J24">
        <v>141</v>
      </c>
      <c r="K24" s="1">
        <v>6.4917127071823204</v>
      </c>
    </row>
    <row r="25" spans="2:11" x14ac:dyDescent="0.3">
      <c r="B25">
        <v>23</v>
      </c>
      <c r="C25" t="s">
        <v>22</v>
      </c>
      <c r="D25">
        <v>2</v>
      </c>
      <c r="F25" t="s">
        <v>1237</v>
      </c>
      <c r="H25">
        <v>18</v>
      </c>
      <c r="I25" s="1">
        <v>4.6391752577319592</v>
      </c>
      <c r="J25">
        <v>121</v>
      </c>
      <c r="K25" s="1">
        <v>5.5709023941068141</v>
      </c>
    </row>
    <row r="26" spans="2:11" x14ac:dyDescent="0.3">
      <c r="B26">
        <v>24</v>
      </c>
      <c r="C26" t="s">
        <v>23</v>
      </c>
      <c r="D26">
        <v>2</v>
      </c>
      <c r="F26" t="s">
        <v>354</v>
      </c>
      <c r="H26">
        <v>17</v>
      </c>
      <c r="I26" s="1">
        <v>4.3814432989690726</v>
      </c>
      <c r="J26">
        <v>27</v>
      </c>
      <c r="K26" s="1">
        <v>1.2430939226519337</v>
      </c>
    </row>
    <row r="27" spans="2:11" x14ac:dyDescent="0.3">
      <c r="B27">
        <v>25</v>
      </c>
      <c r="C27" t="s">
        <v>24</v>
      </c>
      <c r="D27">
        <v>2</v>
      </c>
      <c r="F27" t="s">
        <v>1238</v>
      </c>
      <c r="H27">
        <v>7</v>
      </c>
      <c r="I27" s="1">
        <v>1.8041237113402062</v>
      </c>
      <c r="J27">
        <v>28</v>
      </c>
      <c r="K27" s="1">
        <v>1.2891344383057091</v>
      </c>
    </row>
    <row r="28" spans="2:11" x14ac:dyDescent="0.3">
      <c r="B28">
        <v>26</v>
      </c>
      <c r="C28" t="s">
        <v>25</v>
      </c>
      <c r="D28">
        <v>2</v>
      </c>
    </row>
    <row r="29" spans="2:11" x14ac:dyDescent="0.3">
      <c r="B29">
        <v>27</v>
      </c>
      <c r="C29" t="s">
        <v>26</v>
      </c>
      <c r="D29">
        <v>1</v>
      </c>
    </row>
    <row r="30" spans="2:11" x14ac:dyDescent="0.3">
      <c r="B30">
        <v>28</v>
      </c>
      <c r="C30" t="s">
        <v>27</v>
      </c>
      <c r="D30">
        <v>1</v>
      </c>
    </row>
    <row r="31" spans="2:11" x14ac:dyDescent="0.3">
      <c r="B31">
        <v>29</v>
      </c>
      <c r="C31" t="s">
        <v>28</v>
      </c>
      <c r="D31">
        <v>1</v>
      </c>
    </row>
    <row r="32" spans="2:11" x14ac:dyDescent="0.3">
      <c r="B32">
        <v>30</v>
      </c>
      <c r="C32" t="s">
        <v>29</v>
      </c>
      <c r="D32">
        <v>1</v>
      </c>
    </row>
    <row r="33" spans="2:4" x14ac:dyDescent="0.3">
      <c r="B33">
        <v>31</v>
      </c>
      <c r="C33" t="s">
        <v>30</v>
      </c>
      <c r="D33">
        <v>1</v>
      </c>
    </row>
    <row r="34" spans="2:4" x14ac:dyDescent="0.3">
      <c r="B34">
        <v>32</v>
      </c>
      <c r="C34" t="s">
        <v>31</v>
      </c>
      <c r="D34">
        <v>1</v>
      </c>
    </row>
    <row r="35" spans="2:4" x14ac:dyDescent="0.3">
      <c r="B35">
        <v>33</v>
      </c>
      <c r="C35" t="s">
        <v>32</v>
      </c>
      <c r="D35">
        <v>1</v>
      </c>
    </row>
    <row r="36" spans="2:4" x14ac:dyDescent="0.3">
      <c r="B36">
        <v>34</v>
      </c>
      <c r="C36" t="s">
        <v>33</v>
      </c>
      <c r="D36">
        <v>1</v>
      </c>
    </row>
    <row r="37" spans="2:4" x14ac:dyDescent="0.3">
      <c r="B37">
        <v>35</v>
      </c>
      <c r="C37" t="s">
        <v>34</v>
      </c>
      <c r="D37">
        <v>1</v>
      </c>
    </row>
    <row r="38" spans="2:4" x14ac:dyDescent="0.3">
      <c r="B38">
        <v>36</v>
      </c>
      <c r="C38" t="s">
        <v>35</v>
      </c>
      <c r="D38">
        <v>1</v>
      </c>
    </row>
    <row r="39" spans="2:4" x14ac:dyDescent="0.3">
      <c r="B39">
        <v>37</v>
      </c>
      <c r="C39" t="s">
        <v>36</v>
      </c>
      <c r="D39">
        <v>1</v>
      </c>
    </row>
    <row r="40" spans="2:4" x14ac:dyDescent="0.3">
      <c r="B40">
        <v>38</v>
      </c>
      <c r="C40" t="s">
        <v>37</v>
      </c>
      <c r="D40">
        <v>1</v>
      </c>
    </row>
    <row r="41" spans="2:4" x14ac:dyDescent="0.3">
      <c r="B41">
        <v>39</v>
      </c>
      <c r="C41" t="s">
        <v>38</v>
      </c>
      <c r="D41">
        <v>1</v>
      </c>
    </row>
    <row r="42" spans="2:4" x14ac:dyDescent="0.3">
      <c r="B42">
        <v>40</v>
      </c>
      <c r="C42" t="s">
        <v>39</v>
      </c>
      <c r="D42">
        <v>1</v>
      </c>
    </row>
    <row r="43" spans="2:4" x14ac:dyDescent="0.3">
      <c r="B43">
        <v>41</v>
      </c>
      <c r="C43" t="s">
        <v>40</v>
      </c>
      <c r="D43">
        <v>1</v>
      </c>
    </row>
    <row r="44" spans="2:4" x14ac:dyDescent="0.3">
      <c r="D44">
        <f>SUM(D3:D43)</f>
        <v>125</v>
      </c>
    </row>
    <row r="46" spans="2:4" x14ac:dyDescent="0.3">
      <c r="B46" t="s">
        <v>1204</v>
      </c>
    </row>
    <row r="47" spans="2:4" x14ac:dyDescent="0.3">
      <c r="B47">
        <v>1</v>
      </c>
      <c r="C47" t="s">
        <v>41</v>
      </c>
      <c r="D47">
        <v>22</v>
      </c>
    </row>
    <row r="48" spans="2:4" x14ac:dyDescent="0.3">
      <c r="B48">
        <v>2</v>
      </c>
      <c r="C48" t="s">
        <v>42</v>
      </c>
      <c r="D48">
        <v>9</v>
      </c>
    </row>
    <row r="49" spans="2:4" x14ac:dyDescent="0.3">
      <c r="B49">
        <v>3</v>
      </c>
      <c r="C49" t="s">
        <v>43</v>
      </c>
      <c r="D49">
        <v>7</v>
      </c>
    </row>
    <row r="50" spans="2:4" x14ac:dyDescent="0.3">
      <c r="B50">
        <v>4</v>
      </c>
      <c r="C50" t="s">
        <v>44</v>
      </c>
      <c r="D50">
        <v>7</v>
      </c>
    </row>
    <row r="51" spans="2:4" x14ac:dyDescent="0.3">
      <c r="B51">
        <v>5</v>
      </c>
      <c r="C51" t="s">
        <v>45</v>
      </c>
      <c r="D51">
        <v>6</v>
      </c>
    </row>
    <row r="52" spans="2:4" x14ac:dyDescent="0.3">
      <c r="B52">
        <v>6</v>
      </c>
      <c r="C52" t="s">
        <v>46</v>
      </c>
      <c r="D52">
        <v>6</v>
      </c>
    </row>
    <row r="53" spans="2:4" x14ac:dyDescent="0.3">
      <c r="B53">
        <v>7</v>
      </c>
      <c r="C53" t="s">
        <v>47</v>
      </c>
      <c r="D53">
        <v>5</v>
      </c>
    </row>
    <row r="54" spans="2:4" x14ac:dyDescent="0.3">
      <c r="B54">
        <v>8</v>
      </c>
      <c r="C54" t="s">
        <v>48</v>
      </c>
      <c r="D54">
        <v>5</v>
      </c>
    </row>
    <row r="55" spans="2:4" x14ac:dyDescent="0.3">
      <c r="B55">
        <v>9</v>
      </c>
      <c r="C55" t="s">
        <v>49</v>
      </c>
      <c r="D55">
        <v>4</v>
      </c>
    </row>
    <row r="56" spans="2:4" x14ac:dyDescent="0.3">
      <c r="B56">
        <v>10</v>
      </c>
      <c r="C56" t="s">
        <v>50</v>
      </c>
      <c r="D56">
        <v>3</v>
      </c>
    </row>
    <row r="57" spans="2:4" x14ac:dyDescent="0.3">
      <c r="B57">
        <v>11</v>
      </c>
      <c r="C57" t="s">
        <v>51</v>
      </c>
      <c r="D57">
        <v>3</v>
      </c>
    </row>
    <row r="58" spans="2:4" x14ac:dyDescent="0.3">
      <c r="B58">
        <v>12</v>
      </c>
      <c r="C58" t="s">
        <v>52</v>
      </c>
      <c r="D58">
        <v>3</v>
      </c>
    </row>
    <row r="59" spans="2:4" x14ac:dyDescent="0.3">
      <c r="B59">
        <v>13</v>
      </c>
      <c r="C59" t="s">
        <v>53</v>
      </c>
      <c r="D59">
        <v>3</v>
      </c>
    </row>
    <row r="60" spans="2:4" x14ac:dyDescent="0.3">
      <c r="B60">
        <v>14</v>
      </c>
      <c r="C60" t="s">
        <v>54</v>
      </c>
      <c r="D60">
        <v>3</v>
      </c>
    </row>
    <row r="61" spans="2:4" x14ac:dyDescent="0.3">
      <c r="B61">
        <v>15</v>
      </c>
      <c r="C61" t="s">
        <v>55</v>
      </c>
      <c r="D61">
        <v>2</v>
      </c>
    </row>
    <row r="62" spans="2:4" x14ac:dyDescent="0.3">
      <c r="B62">
        <v>16</v>
      </c>
      <c r="C62" t="s">
        <v>56</v>
      </c>
      <c r="D62">
        <v>2</v>
      </c>
    </row>
    <row r="63" spans="2:4" x14ac:dyDescent="0.3">
      <c r="B63">
        <v>17</v>
      </c>
      <c r="C63" t="s">
        <v>57</v>
      </c>
      <c r="D63">
        <v>2</v>
      </c>
    </row>
    <row r="64" spans="2:4" x14ac:dyDescent="0.3">
      <c r="B64">
        <v>18</v>
      </c>
      <c r="C64" t="s">
        <v>58</v>
      </c>
      <c r="D64">
        <v>2</v>
      </c>
    </row>
    <row r="65" spans="2:4" x14ac:dyDescent="0.3">
      <c r="B65">
        <v>19</v>
      </c>
      <c r="C65" t="s">
        <v>59</v>
      </c>
      <c r="D65">
        <v>2</v>
      </c>
    </row>
    <row r="66" spans="2:4" x14ac:dyDescent="0.3">
      <c r="B66">
        <v>20</v>
      </c>
      <c r="C66" t="s">
        <v>60</v>
      </c>
      <c r="D66">
        <v>2</v>
      </c>
    </row>
    <row r="67" spans="2:4" x14ac:dyDescent="0.3">
      <c r="B67">
        <v>21</v>
      </c>
      <c r="C67" t="s">
        <v>61</v>
      </c>
      <c r="D67">
        <v>2</v>
      </c>
    </row>
    <row r="68" spans="2:4" x14ac:dyDescent="0.3">
      <c r="B68">
        <v>22</v>
      </c>
      <c r="C68" t="s">
        <v>62</v>
      </c>
      <c r="D68">
        <v>2</v>
      </c>
    </row>
    <row r="69" spans="2:4" x14ac:dyDescent="0.3">
      <c r="B69">
        <v>23</v>
      </c>
      <c r="C69" t="s">
        <v>63</v>
      </c>
      <c r="D69">
        <v>2</v>
      </c>
    </row>
    <row r="70" spans="2:4" x14ac:dyDescent="0.3">
      <c r="B70">
        <v>24</v>
      </c>
      <c r="C70" t="s">
        <v>64</v>
      </c>
      <c r="D70">
        <v>2</v>
      </c>
    </row>
    <row r="71" spans="2:4" x14ac:dyDescent="0.3">
      <c r="B71">
        <v>25</v>
      </c>
      <c r="C71" t="s">
        <v>65</v>
      </c>
      <c r="D71">
        <v>1</v>
      </c>
    </row>
    <row r="72" spans="2:4" x14ac:dyDescent="0.3">
      <c r="B72">
        <v>26</v>
      </c>
      <c r="C72" t="s">
        <v>66</v>
      </c>
      <c r="D72">
        <v>1</v>
      </c>
    </row>
    <row r="73" spans="2:4" x14ac:dyDescent="0.3">
      <c r="B73">
        <v>27</v>
      </c>
      <c r="C73" t="s">
        <v>67</v>
      </c>
      <c r="D73">
        <v>1</v>
      </c>
    </row>
    <row r="74" spans="2:4" x14ac:dyDescent="0.3">
      <c r="B74">
        <v>28</v>
      </c>
      <c r="C74" t="s">
        <v>68</v>
      </c>
      <c r="D74">
        <v>1</v>
      </c>
    </row>
    <row r="75" spans="2:4" x14ac:dyDescent="0.3">
      <c r="B75">
        <v>29</v>
      </c>
      <c r="C75" t="s">
        <v>69</v>
      </c>
      <c r="D75">
        <v>1</v>
      </c>
    </row>
    <row r="76" spans="2:4" x14ac:dyDescent="0.3">
      <c r="B76">
        <v>30</v>
      </c>
      <c r="C76" t="s">
        <v>70</v>
      </c>
      <c r="D76">
        <v>1</v>
      </c>
    </row>
    <row r="77" spans="2:4" x14ac:dyDescent="0.3">
      <c r="B77">
        <v>31</v>
      </c>
      <c r="C77" t="s">
        <v>71</v>
      </c>
      <c r="D77">
        <v>1</v>
      </c>
    </row>
    <row r="78" spans="2:4" x14ac:dyDescent="0.3">
      <c r="B78">
        <v>32</v>
      </c>
      <c r="C78" t="s">
        <v>72</v>
      </c>
      <c r="D78">
        <v>1</v>
      </c>
    </row>
    <row r="79" spans="2:4" x14ac:dyDescent="0.3">
      <c r="B79">
        <v>33</v>
      </c>
      <c r="C79" t="s">
        <v>73</v>
      </c>
      <c r="D79">
        <v>1</v>
      </c>
    </row>
    <row r="80" spans="2:4" x14ac:dyDescent="0.3">
      <c r="B80">
        <v>34</v>
      </c>
      <c r="C80" t="s">
        <v>74</v>
      </c>
      <c r="D80">
        <v>1</v>
      </c>
    </row>
    <row r="81" spans="2:4" x14ac:dyDescent="0.3">
      <c r="B81">
        <v>35</v>
      </c>
      <c r="C81" t="s">
        <v>75</v>
      </c>
      <c r="D81">
        <v>1</v>
      </c>
    </row>
    <row r="82" spans="2:4" x14ac:dyDescent="0.3">
      <c r="B82">
        <v>36</v>
      </c>
      <c r="C82" t="s">
        <v>76</v>
      </c>
      <c r="D82">
        <v>1</v>
      </c>
    </row>
    <row r="83" spans="2:4" x14ac:dyDescent="0.3">
      <c r="D83">
        <f>SUM(D47:D82)</f>
        <v>118</v>
      </c>
    </row>
    <row r="85" spans="2:4" x14ac:dyDescent="0.3">
      <c r="B85" t="s">
        <v>1203</v>
      </c>
    </row>
    <row r="86" spans="2:4" x14ac:dyDescent="0.3">
      <c r="B86">
        <v>1</v>
      </c>
      <c r="C86" t="s">
        <v>77</v>
      </c>
      <c r="D86">
        <v>94</v>
      </c>
    </row>
    <row r="87" spans="2:4" x14ac:dyDescent="0.3">
      <c r="B87">
        <v>2</v>
      </c>
      <c r="C87" t="s">
        <v>78</v>
      </c>
      <c r="D87">
        <v>52</v>
      </c>
    </row>
    <row r="88" spans="2:4" x14ac:dyDescent="0.3">
      <c r="B88">
        <v>3</v>
      </c>
      <c r="C88" t="s">
        <v>79</v>
      </c>
      <c r="D88">
        <v>42</v>
      </c>
    </row>
    <row r="89" spans="2:4" x14ac:dyDescent="0.3">
      <c r="B89">
        <v>4</v>
      </c>
      <c r="C89" t="s">
        <v>80</v>
      </c>
      <c r="D89">
        <v>36</v>
      </c>
    </row>
    <row r="90" spans="2:4" x14ac:dyDescent="0.3">
      <c r="B90">
        <v>5</v>
      </c>
      <c r="C90" t="s">
        <v>81</v>
      </c>
      <c r="D90">
        <v>32</v>
      </c>
    </row>
    <row r="91" spans="2:4" x14ac:dyDescent="0.3">
      <c r="B91">
        <v>6</v>
      </c>
      <c r="C91" t="s">
        <v>82</v>
      </c>
      <c r="D91">
        <v>23</v>
      </c>
    </row>
    <row r="92" spans="2:4" x14ac:dyDescent="0.3">
      <c r="B92">
        <v>7</v>
      </c>
      <c r="C92" t="s">
        <v>83</v>
      </c>
      <c r="D92">
        <v>12</v>
      </c>
    </row>
    <row r="93" spans="2:4" x14ac:dyDescent="0.3">
      <c r="B93">
        <v>8</v>
      </c>
      <c r="C93" t="s">
        <v>84</v>
      </c>
      <c r="D93">
        <v>10</v>
      </c>
    </row>
    <row r="94" spans="2:4" x14ac:dyDescent="0.3">
      <c r="B94">
        <v>9</v>
      </c>
      <c r="C94" t="s">
        <v>85</v>
      </c>
      <c r="D94">
        <v>9</v>
      </c>
    </row>
    <row r="95" spans="2:4" x14ac:dyDescent="0.3">
      <c r="B95">
        <v>10</v>
      </c>
      <c r="C95" t="s">
        <v>86</v>
      </c>
      <c r="D95">
        <v>9</v>
      </c>
    </row>
    <row r="96" spans="2:4" x14ac:dyDescent="0.3">
      <c r="B96">
        <v>11</v>
      </c>
      <c r="C96" t="s">
        <v>87</v>
      </c>
      <c r="D96">
        <v>9</v>
      </c>
    </row>
    <row r="97" spans="2:4" x14ac:dyDescent="0.3">
      <c r="B97">
        <v>12</v>
      </c>
      <c r="C97" t="s">
        <v>88</v>
      </c>
      <c r="D97">
        <v>8</v>
      </c>
    </row>
    <row r="98" spans="2:4" x14ac:dyDescent="0.3">
      <c r="B98">
        <v>13</v>
      </c>
      <c r="C98" t="s">
        <v>89</v>
      </c>
      <c r="D98">
        <v>8</v>
      </c>
    </row>
    <row r="99" spans="2:4" x14ac:dyDescent="0.3">
      <c r="B99">
        <v>14</v>
      </c>
      <c r="C99" t="s">
        <v>90</v>
      </c>
      <c r="D99">
        <v>8</v>
      </c>
    </row>
    <row r="100" spans="2:4" x14ac:dyDescent="0.3">
      <c r="B100">
        <v>15</v>
      </c>
      <c r="C100" t="s">
        <v>91</v>
      </c>
      <c r="D100">
        <v>8</v>
      </c>
    </row>
    <row r="101" spans="2:4" x14ac:dyDescent="0.3">
      <c r="B101">
        <v>16</v>
      </c>
      <c r="C101" t="s">
        <v>92</v>
      </c>
      <c r="D101">
        <v>7</v>
      </c>
    </row>
    <row r="102" spans="2:4" x14ac:dyDescent="0.3">
      <c r="B102">
        <v>17</v>
      </c>
      <c r="C102" t="s">
        <v>93</v>
      </c>
      <c r="D102">
        <v>6</v>
      </c>
    </row>
    <row r="103" spans="2:4" x14ac:dyDescent="0.3">
      <c r="B103">
        <v>18</v>
      </c>
      <c r="C103" t="s">
        <v>94</v>
      </c>
      <c r="D103">
        <v>6</v>
      </c>
    </row>
    <row r="104" spans="2:4" x14ac:dyDescent="0.3">
      <c r="B104">
        <v>19</v>
      </c>
      <c r="C104" t="s">
        <v>95</v>
      </c>
      <c r="D104">
        <v>6</v>
      </c>
    </row>
    <row r="105" spans="2:4" x14ac:dyDescent="0.3">
      <c r="B105">
        <v>20</v>
      </c>
      <c r="C105" t="s">
        <v>96</v>
      </c>
      <c r="D105">
        <v>6</v>
      </c>
    </row>
    <row r="106" spans="2:4" x14ac:dyDescent="0.3">
      <c r="B106">
        <v>21</v>
      </c>
      <c r="C106" t="s">
        <v>97</v>
      </c>
      <c r="D106">
        <v>5</v>
      </c>
    </row>
    <row r="107" spans="2:4" x14ac:dyDescent="0.3">
      <c r="B107">
        <v>22</v>
      </c>
      <c r="C107" t="s">
        <v>98</v>
      </c>
      <c r="D107">
        <v>5</v>
      </c>
    </row>
    <row r="108" spans="2:4" x14ac:dyDescent="0.3">
      <c r="B108">
        <v>23</v>
      </c>
      <c r="C108" t="s">
        <v>99</v>
      </c>
      <c r="D108">
        <v>5</v>
      </c>
    </row>
    <row r="109" spans="2:4" x14ac:dyDescent="0.3">
      <c r="B109">
        <v>24</v>
      </c>
      <c r="C109" t="s">
        <v>100</v>
      </c>
      <c r="D109">
        <v>5</v>
      </c>
    </row>
    <row r="110" spans="2:4" x14ac:dyDescent="0.3">
      <c r="B110">
        <v>25</v>
      </c>
      <c r="C110" t="s">
        <v>101</v>
      </c>
      <c r="D110">
        <v>5</v>
      </c>
    </row>
    <row r="111" spans="2:4" x14ac:dyDescent="0.3">
      <c r="B111">
        <v>26</v>
      </c>
      <c r="C111" t="s">
        <v>102</v>
      </c>
      <c r="D111">
        <v>5</v>
      </c>
    </row>
    <row r="112" spans="2:4" x14ac:dyDescent="0.3">
      <c r="B112">
        <v>27</v>
      </c>
      <c r="C112" t="s">
        <v>103</v>
      </c>
      <c r="D112">
        <v>4</v>
      </c>
    </row>
    <row r="113" spans="2:4" x14ac:dyDescent="0.3">
      <c r="B113">
        <v>28</v>
      </c>
      <c r="C113" t="s">
        <v>104</v>
      </c>
      <c r="D113">
        <v>4</v>
      </c>
    </row>
    <row r="114" spans="2:4" x14ac:dyDescent="0.3">
      <c r="B114">
        <v>29</v>
      </c>
      <c r="C114" t="s">
        <v>105</v>
      </c>
      <c r="D114">
        <v>4</v>
      </c>
    </row>
    <row r="115" spans="2:4" x14ac:dyDescent="0.3">
      <c r="B115">
        <v>30</v>
      </c>
      <c r="C115" t="s">
        <v>106</v>
      </c>
      <c r="D115">
        <v>4</v>
      </c>
    </row>
    <row r="116" spans="2:4" x14ac:dyDescent="0.3">
      <c r="B116">
        <v>31</v>
      </c>
      <c r="C116" t="s">
        <v>107</v>
      </c>
      <c r="D116">
        <v>4</v>
      </c>
    </row>
    <row r="117" spans="2:4" x14ac:dyDescent="0.3">
      <c r="B117">
        <v>32</v>
      </c>
      <c r="C117" t="s">
        <v>108</v>
      </c>
      <c r="D117">
        <v>4</v>
      </c>
    </row>
    <row r="118" spans="2:4" x14ac:dyDescent="0.3">
      <c r="B118">
        <v>33</v>
      </c>
      <c r="C118" t="s">
        <v>109</v>
      </c>
      <c r="D118">
        <v>3</v>
      </c>
    </row>
    <row r="119" spans="2:4" x14ac:dyDescent="0.3">
      <c r="B119">
        <v>34</v>
      </c>
      <c r="C119" t="s">
        <v>110</v>
      </c>
      <c r="D119">
        <v>3</v>
      </c>
    </row>
    <row r="120" spans="2:4" x14ac:dyDescent="0.3">
      <c r="B120">
        <v>35</v>
      </c>
      <c r="C120" t="s">
        <v>111</v>
      </c>
      <c r="D120">
        <v>3</v>
      </c>
    </row>
    <row r="121" spans="2:4" x14ac:dyDescent="0.3">
      <c r="B121">
        <v>36</v>
      </c>
      <c r="C121" t="s">
        <v>112</v>
      </c>
      <c r="D121">
        <v>3</v>
      </c>
    </row>
    <row r="122" spans="2:4" x14ac:dyDescent="0.3">
      <c r="B122">
        <v>37</v>
      </c>
      <c r="C122" t="s">
        <v>113</v>
      </c>
      <c r="D122">
        <v>3</v>
      </c>
    </row>
    <row r="123" spans="2:4" x14ac:dyDescent="0.3">
      <c r="B123">
        <v>38</v>
      </c>
      <c r="C123" t="s">
        <v>114</v>
      </c>
      <c r="D123">
        <v>3</v>
      </c>
    </row>
    <row r="124" spans="2:4" x14ac:dyDescent="0.3">
      <c r="B124">
        <v>39</v>
      </c>
      <c r="C124" t="s">
        <v>115</v>
      </c>
      <c r="D124">
        <v>3</v>
      </c>
    </row>
    <row r="125" spans="2:4" x14ac:dyDescent="0.3">
      <c r="B125">
        <v>40</v>
      </c>
      <c r="C125" t="s">
        <v>116</v>
      </c>
      <c r="D125">
        <v>2</v>
      </c>
    </row>
    <row r="126" spans="2:4" x14ac:dyDescent="0.3">
      <c r="B126">
        <v>41</v>
      </c>
      <c r="C126" t="s">
        <v>117</v>
      </c>
      <c r="D126">
        <v>2</v>
      </c>
    </row>
    <row r="127" spans="2:4" x14ac:dyDescent="0.3">
      <c r="B127">
        <v>42</v>
      </c>
      <c r="C127" t="s">
        <v>118</v>
      </c>
      <c r="D127">
        <v>2</v>
      </c>
    </row>
    <row r="128" spans="2:4" x14ac:dyDescent="0.3">
      <c r="B128">
        <v>43</v>
      </c>
      <c r="C128" t="s">
        <v>119</v>
      </c>
      <c r="D128">
        <v>2</v>
      </c>
    </row>
    <row r="129" spans="2:4" x14ac:dyDescent="0.3">
      <c r="B129">
        <v>44</v>
      </c>
      <c r="C129" t="s">
        <v>120</v>
      </c>
      <c r="D129">
        <v>2</v>
      </c>
    </row>
    <row r="130" spans="2:4" x14ac:dyDescent="0.3">
      <c r="B130">
        <v>45</v>
      </c>
      <c r="C130" t="s">
        <v>121</v>
      </c>
      <c r="D130">
        <v>2</v>
      </c>
    </row>
    <row r="131" spans="2:4" x14ac:dyDescent="0.3">
      <c r="B131">
        <v>46</v>
      </c>
      <c r="C131" t="s">
        <v>122</v>
      </c>
      <c r="D131">
        <v>2</v>
      </c>
    </row>
    <row r="132" spans="2:4" x14ac:dyDescent="0.3">
      <c r="B132">
        <v>47</v>
      </c>
      <c r="C132" t="s">
        <v>123</v>
      </c>
      <c r="D132">
        <v>2</v>
      </c>
    </row>
    <row r="133" spans="2:4" x14ac:dyDescent="0.3">
      <c r="B133">
        <v>48</v>
      </c>
      <c r="C133" t="s">
        <v>124</v>
      </c>
      <c r="D133">
        <v>2</v>
      </c>
    </row>
    <row r="134" spans="2:4" x14ac:dyDescent="0.3">
      <c r="B134">
        <v>49</v>
      </c>
      <c r="C134" t="s">
        <v>125</v>
      </c>
      <c r="D134">
        <v>1</v>
      </c>
    </row>
    <row r="135" spans="2:4" x14ac:dyDescent="0.3">
      <c r="B135">
        <v>50</v>
      </c>
      <c r="C135" t="s">
        <v>126</v>
      </c>
      <c r="D135">
        <v>1</v>
      </c>
    </row>
    <row r="136" spans="2:4" x14ac:dyDescent="0.3">
      <c r="B136">
        <v>51</v>
      </c>
      <c r="C136" t="s">
        <v>127</v>
      </c>
      <c r="D136">
        <v>1</v>
      </c>
    </row>
    <row r="137" spans="2:4" x14ac:dyDescent="0.3">
      <c r="B137">
        <v>52</v>
      </c>
      <c r="C137" t="s">
        <v>128</v>
      </c>
      <c r="D137">
        <v>1</v>
      </c>
    </row>
    <row r="138" spans="2:4" x14ac:dyDescent="0.3">
      <c r="B138">
        <v>53</v>
      </c>
      <c r="C138" t="s">
        <v>129</v>
      </c>
      <c r="D138">
        <v>1</v>
      </c>
    </row>
    <row r="139" spans="2:4" x14ac:dyDescent="0.3">
      <c r="B139">
        <v>54</v>
      </c>
      <c r="C139" t="s">
        <v>130</v>
      </c>
      <c r="D139">
        <v>2</v>
      </c>
    </row>
    <row r="140" spans="2:4" x14ac:dyDescent="0.3">
      <c r="B140">
        <v>55</v>
      </c>
      <c r="C140" t="s">
        <v>131</v>
      </c>
      <c r="D140">
        <v>2</v>
      </c>
    </row>
    <row r="141" spans="2:4" x14ac:dyDescent="0.3">
      <c r="B141">
        <v>56</v>
      </c>
      <c r="C141" t="s">
        <v>132</v>
      </c>
      <c r="D141">
        <v>2</v>
      </c>
    </row>
    <row r="142" spans="2:4" x14ac:dyDescent="0.3">
      <c r="B142">
        <v>57</v>
      </c>
      <c r="C142" t="s">
        <v>133</v>
      </c>
      <c r="D142">
        <v>1</v>
      </c>
    </row>
    <row r="143" spans="2:4" x14ac:dyDescent="0.3">
      <c r="B143">
        <v>58</v>
      </c>
      <c r="C143" t="s">
        <v>134</v>
      </c>
      <c r="D143">
        <v>1</v>
      </c>
    </row>
    <row r="144" spans="2:4" x14ac:dyDescent="0.3">
      <c r="B144">
        <v>59</v>
      </c>
      <c r="C144" t="s">
        <v>135</v>
      </c>
      <c r="D144">
        <v>1</v>
      </c>
    </row>
    <row r="145" spans="2:4" x14ac:dyDescent="0.3">
      <c r="B145">
        <v>60</v>
      </c>
      <c r="C145" t="s">
        <v>136</v>
      </c>
      <c r="D145">
        <v>1</v>
      </c>
    </row>
    <row r="146" spans="2:4" x14ac:dyDescent="0.3">
      <c r="B146">
        <v>61</v>
      </c>
      <c r="C146" t="s">
        <v>137</v>
      </c>
      <c r="D146">
        <v>1</v>
      </c>
    </row>
    <row r="147" spans="2:4" x14ac:dyDescent="0.3">
      <c r="B147">
        <v>62</v>
      </c>
      <c r="C147" t="s">
        <v>138</v>
      </c>
      <c r="D147">
        <v>1</v>
      </c>
    </row>
    <row r="148" spans="2:4" x14ac:dyDescent="0.3">
      <c r="B148">
        <v>63</v>
      </c>
      <c r="C148" t="s">
        <v>139</v>
      </c>
      <c r="D148">
        <v>1</v>
      </c>
    </row>
    <row r="149" spans="2:4" x14ac:dyDescent="0.3">
      <c r="B149">
        <v>64</v>
      </c>
      <c r="C149" t="s">
        <v>140</v>
      </c>
      <c r="D149">
        <v>1</v>
      </c>
    </row>
    <row r="150" spans="2:4" x14ac:dyDescent="0.3">
      <c r="B150">
        <v>65</v>
      </c>
      <c r="C150" t="s">
        <v>141</v>
      </c>
      <c r="D150">
        <v>1</v>
      </c>
    </row>
    <row r="151" spans="2:4" x14ac:dyDescent="0.3">
      <c r="D151">
        <f>SUM(D86:D150)</f>
        <v>504</v>
      </c>
    </row>
    <row r="153" spans="2:4" x14ac:dyDescent="0.3">
      <c r="B153" t="s">
        <v>1226</v>
      </c>
    </row>
    <row r="154" spans="2:4" x14ac:dyDescent="0.3">
      <c r="B154">
        <v>1</v>
      </c>
      <c r="C154" t="s">
        <v>142</v>
      </c>
      <c r="D154">
        <v>66</v>
      </c>
    </row>
    <row r="155" spans="2:4" x14ac:dyDescent="0.3">
      <c r="B155">
        <v>2</v>
      </c>
      <c r="C155" t="s">
        <v>143</v>
      </c>
      <c r="D155">
        <v>32</v>
      </c>
    </row>
    <row r="156" spans="2:4" x14ac:dyDescent="0.3">
      <c r="B156">
        <v>3</v>
      </c>
      <c r="C156" t="s">
        <v>144</v>
      </c>
      <c r="D156">
        <v>17</v>
      </c>
    </row>
    <row r="157" spans="2:4" x14ac:dyDescent="0.3">
      <c r="B157">
        <v>4</v>
      </c>
      <c r="C157" t="s">
        <v>145</v>
      </c>
      <c r="D157">
        <v>16</v>
      </c>
    </row>
    <row r="158" spans="2:4" x14ac:dyDescent="0.3">
      <c r="B158">
        <v>5</v>
      </c>
      <c r="C158" t="s">
        <v>146</v>
      </c>
      <c r="D158">
        <v>16</v>
      </c>
    </row>
    <row r="159" spans="2:4" x14ac:dyDescent="0.3">
      <c r="B159">
        <v>6</v>
      </c>
      <c r="C159" t="s">
        <v>147</v>
      </c>
      <c r="D159">
        <v>15</v>
      </c>
    </row>
    <row r="160" spans="2:4" x14ac:dyDescent="0.3">
      <c r="B160">
        <v>7</v>
      </c>
      <c r="C160" t="s">
        <v>148</v>
      </c>
      <c r="D160">
        <v>9</v>
      </c>
    </row>
    <row r="161" spans="2:4" x14ac:dyDescent="0.3">
      <c r="B161">
        <v>8</v>
      </c>
      <c r="C161" t="s">
        <v>149</v>
      </c>
      <c r="D161">
        <v>9</v>
      </c>
    </row>
    <row r="162" spans="2:4" x14ac:dyDescent="0.3">
      <c r="B162">
        <v>9</v>
      </c>
      <c r="C162" t="s">
        <v>150</v>
      </c>
      <c r="D162">
        <v>8</v>
      </c>
    </row>
    <row r="163" spans="2:4" x14ac:dyDescent="0.3">
      <c r="B163">
        <v>10</v>
      </c>
      <c r="C163" t="s">
        <v>151</v>
      </c>
      <c r="D163">
        <v>7</v>
      </c>
    </row>
    <row r="164" spans="2:4" x14ac:dyDescent="0.3">
      <c r="B164">
        <v>11</v>
      </c>
      <c r="C164" t="s">
        <v>152</v>
      </c>
      <c r="D164">
        <v>7</v>
      </c>
    </row>
    <row r="165" spans="2:4" x14ac:dyDescent="0.3">
      <c r="B165">
        <v>12</v>
      </c>
      <c r="C165" t="s">
        <v>153</v>
      </c>
      <c r="D165">
        <v>6</v>
      </c>
    </row>
    <row r="166" spans="2:4" x14ac:dyDescent="0.3">
      <c r="B166">
        <v>13</v>
      </c>
      <c r="C166" t="s">
        <v>154</v>
      </c>
      <c r="D166">
        <v>6</v>
      </c>
    </row>
    <row r="167" spans="2:4" x14ac:dyDescent="0.3">
      <c r="B167">
        <v>14</v>
      </c>
      <c r="C167" t="s">
        <v>155</v>
      </c>
      <c r="D167">
        <v>5</v>
      </c>
    </row>
    <row r="168" spans="2:4" x14ac:dyDescent="0.3">
      <c r="B168">
        <v>15</v>
      </c>
      <c r="C168" t="s">
        <v>156</v>
      </c>
      <c r="D168">
        <v>4</v>
      </c>
    </row>
    <row r="169" spans="2:4" x14ac:dyDescent="0.3">
      <c r="B169">
        <v>16</v>
      </c>
      <c r="C169" t="s">
        <v>157</v>
      </c>
      <c r="D169">
        <v>4</v>
      </c>
    </row>
    <row r="170" spans="2:4" x14ac:dyDescent="0.3">
      <c r="B170">
        <v>17</v>
      </c>
      <c r="C170" t="s">
        <v>158</v>
      </c>
      <c r="D170">
        <v>3</v>
      </c>
    </row>
    <row r="171" spans="2:4" x14ac:dyDescent="0.3">
      <c r="B171">
        <v>18</v>
      </c>
      <c r="C171" t="s">
        <v>159</v>
      </c>
      <c r="D171">
        <v>3</v>
      </c>
    </row>
    <row r="172" spans="2:4" x14ac:dyDescent="0.3">
      <c r="B172">
        <v>19</v>
      </c>
      <c r="C172" t="s">
        <v>160</v>
      </c>
      <c r="D172">
        <v>3</v>
      </c>
    </row>
    <row r="173" spans="2:4" x14ac:dyDescent="0.3">
      <c r="B173">
        <v>20</v>
      </c>
      <c r="C173" t="s">
        <v>161</v>
      </c>
      <c r="D173">
        <v>3</v>
      </c>
    </row>
    <row r="174" spans="2:4" x14ac:dyDescent="0.3">
      <c r="B174">
        <v>21</v>
      </c>
      <c r="C174" t="s">
        <v>162</v>
      </c>
      <c r="D174">
        <v>3</v>
      </c>
    </row>
    <row r="175" spans="2:4" x14ac:dyDescent="0.3">
      <c r="B175">
        <v>22</v>
      </c>
      <c r="C175" t="s">
        <v>163</v>
      </c>
      <c r="D175">
        <v>2</v>
      </c>
    </row>
    <row r="176" spans="2:4" x14ac:dyDescent="0.3">
      <c r="B176">
        <v>23</v>
      </c>
      <c r="C176" t="s">
        <v>164</v>
      </c>
      <c r="D176">
        <v>2</v>
      </c>
    </row>
    <row r="177" spans="2:4" x14ac:dyDescent="0.3">
      <c r="B177">
        <v>24</v>
      </c>
      <c r="C177" t="s">
        <v>165</v>
      </c>
      <c r="D177">
        <v>2</v>
      </c>
    </row>
    <row r="178" spans="2:4" x14ac:dyDescent="0.3">
      <c r="B178">
        <v>25</v>
      </c>
      <c r="C178" t="s">
        <v>166</v>
      </c>
      <c r="D178">
        <v>2</v>
      </c>
    </row>
    <row r="179" spans="2:4" x14ac:dyDescent="0.3">
      <c r="B179">
        <v>26</v>
      </c>
      <c r="C179" t="s">
        <v>167</v>
      </c>
      <c r="D179">
        <v>2</v>
      </c>
    </row>
    <row r="180" spans="2:4" x14ac:dyDescent="0.3">
      <c r="B180">
        <v>27</v>
      </c>
      <c r="C180" t="s">
        <v>168</v>
      </c>
      <c r="D180">
        <v>2</v>
      </c>
    </row>
    <row r="181" spans="2:4" x14ac:dyDescent="0.3">
      <c r="B181">
        <v>28</v>
      </c>
      <c r="C181" t="s">
        <v>169</v>
      </c>
      <c r="D181">
        <v>1</v>
      </c>
    </row>
    <row r="182" spans="2:4" x14ac:dyDescent="0.3">
      <c r="B182">
        <v>29</v>
      </c>
      <c r="C182" t="s">
        <v>170</v>
      </c>
      <c r="D182">
        <v>1</v>
      </c>
    </row>
    <row r="183" spans="2:4" x14ac:dyDescent="0.3">
      <c r="B183">
        <v>30</v>
      </c>
      <c r="C183" t="s">
        <v>171</v>
      </c>
      <c r="D183">
        <v>1</v>
      </c>
    </row>
    <row r="184" spans="2:4" x14ac:dyDescent="0.3">
      <c r="B184">
        <v>31</v>
      </c>
      <c r="C184" t="s">
        <v>172</v>
      </c>
      <c r="D184">
        <v>1</v>
      </c>
    </row>
    <row r="185" spans="2:4" x14ac:dyDescent="0.3">
      <c r="B185">
        <v>32</v>
      </c>
      <c r="C185" t="s">
        <v>173</v>
      </c>
      <c r="D185">
        <v>1</v>
      </c>
    </row>
    <row r="186" spans="2:4" x14ac:dyDescent="0.3">
      <c r="D186">
        <f>SUM(D154:D185)</f>
        <v>259</v>
      </c>
    </row>
    <row r="188" spans="2:4" x14ac:dyDescent="0.3">
      <c r="B188" t="s">
        <v>1238</v>
      </c>
    </row>
    <row r="189" spans="2:4" x14ac:dyDescent="0.3">
      <c r="B189">
        <v>1</v>
      </c>
      <c r="C189" t="s">
        <v>174</v>
      </c>
      <c r="D189">
        <v>10</v>
      </c>
    </row>
    <row r="190" spans="2:4" x14ac:dyDescent="0.3">
      <c r="B190">
        <v>2</v>
      </c>
      <c r="C190" t="s">
        <v>175</v>
      </c>
      <c r="D190">
        <v>7</v>
      </c>
    </row>
    <row r="191" spans="2:4" x14ac:dyDescent="0.3">
      <c r="B191">
        <v>3</v>
      </c>
      <c r="C191" t="s">
        <v>176</v>
      </c>
      <c r="D191">
        <v>5</v>
      </c>
    </row>
    <row r="192" spans="2:4" x14ac:dyDescent="0.3">
      <c r="B192">
        <v>4</v>
      </c>
      <c r="C192" t="s">
        <v>177</v>
      </c>
      <c r="D192">
        <v>2</v>
      </c>
    </row>
    <row r="193" spans="2:4" x14ac:dyDescent="0.3">
      <c r="B193">
        <v>5</v>
      </c>
      <c r="C193" t="s">
        <v>178</v>
      </c>
      <c r="D193">
        <v>2</v>
      </c>
    </row>
    <row r="194" spans="2:4" x14ac:dyDescent="0.3">
      <c r="B194">
        <v>6</v>
      </c>
      <c r="C194" t="s">
        <v>179</v>
      </c>
      <c r="D194">
        <v>1</v>
      </c>
    </row>
    <row r="195" spans="2:4" x14ac:dyDescent="0.3">
      <c r="B195">
        <v>7</v>
      </c>
      <c r="C195" t="s">
        <v>180</v>
      </c>
      <c r="D195">
        <v>1</v>
      </c>
    </row>
    <row r="196" spans="2:4" x14ac:dyDescent="0.3">
      <c r="D196">
        <f>SUM(D189:D195)</f>
        <v>28</v>
      </c>
    </row>
    <row r="198" spans="2:4" x14ac:dyDescent="0.3">
      <c r="B198" t="s">
        <v>1215</v>
      </c>
    </row>
    <row r="199" spans="2:4" x14ac:dyDescent="0.3">
      <c r="B199">
        <v>1</v>
      </c>
      <c r="C199" t="s">
        <v>181</v>
      </c>
      <c r="D199">
        <v>49</v>
      </c>
    </row>
    <row r="200" spans="2:4" x14ac:dyDescent="0.3">
      <c r="B200">
        <v>2</v>
      </c>
      <c r="C200" t="s">
        <v>182</v>
      </c>
      <c r="D200">
        <v>17</v>
      </c>
    </row>
    <row r="201" spans="2:4" x14ac:dyDescent="0.3">
      <c r="B201">
        <v>3</v>
      </c>
      <c r="C201" t="s">
        <v>183</v>
      </c>
      <c r="D201">
        <v>16</v>
      </c>
    </row>
    <row r="202" spans="2:4" x14ac:dyDescent="0.3">
      <c r="B202">
        <v>4</v>
      </c>
      <c r="C202" t="s">
        <v>184</v>
      </c>
      <c r="D202">
        <v>16</v>
      </c>
    </row>
    <row r="203" spans="2:4" x14ac:dyDescent="0.3">
      <c r="B203">
        <v>5</v>
      </c>
      <c r="C203" t="s">
        <v>185</v>
      </c>
      <c r="D203">
        <v>12</v>
      </c>
    </row>
    <row r="204" spans="2:4" x14ac:dyDescent="0.3">
      <c r="B204">
        <v>6</v>
      </c>
      <c r="C204" t="s">
        <v>186</v>
      </c>
      <c r="D204">
        <v>11</v>
      </c>
    </row>
    <row r="205" spans="2:4" x14ac:dyDescent="0.3">
      <c r="B205">
        <v>7</v>
      </c>
      <c r="C205" t="s">
        <v>187</v>
      </c>
      <c r="D205">
        <v>10</v>
      </c>
    </row>
    <row r="206" spans="2:4" x14ac:dyDescent="0.3">
      <c r="B206">
        <v>8</v>
      </c>
      <c r="C206" t="s">
        <v>188</v>
      </c>
      <c r="D206">
        <v>9</v>
      </c>
    </row>
    <row r="207" spans="2:4" x14ac:dyDescent="0.3">
      <c r="B207">
        <v>9</v>
      </c>
      <c r="C207" t="s">
        <v>189</v>
      </c>
      <c r="D207">
        <v>9</v>
      </c>
    </row>
    <row r="208" spans="2:4" x14ac:dyDescent="0.3">
      <c r="B208">
        <v>10</v>
      </c>
      <c r="C208" t="s">
        <v>190</v>
      </c>
      <c r="D208">
        <v>8</v>
      </c>
    </row>
    <row r="209" spans="2:4" x14ac:dyDescent="0.3">
      <c r="B209">
        <v>11</v>
      </c>
      <c r="C209" t="s">
        <v>191</v>
      </c>
      <c r="D209">
        <v>8</v>
      </c>
    </row>
    <row r="210" spans="2:4" x14ac:dyDescent="0.3">
      <c r="B210">
        <v>12</v>
      </c>
      <c r="C210" t="s">
        <v>192</v>
      </c>
      <c r="D210">
        <v>8</v>
      </c>
    </row>
    <row r="211" spans="2:4" x14ac:dyDescent="0.3">
      <c r="B211">
        <v>13</v>
      </c>
      <c r="C211" t="s">
        <v>193</v>
      </c>
      <c r="D211">
        <v>7</v>
      </c>
    </row>
    <row r="212" spans="2:4" x14ac:dyDescent="0.3">
      <c r="B212">
        <v>14</v>
      </c>
      <c r="C212" t="s">
        <v>194</v>
      </c>
      <c r="D212">
        <v>6</v>
      </c>
    </row>
    <row r="213" spans="2:4" x14ac:dyDescent="0.3">
      <c r="B213">
        <v>15</v>
      </c>
      <c r="C213" t="s">
        <v>195</v>
      </c>
      <c r="D213">
        <v>6</v>
      </c>
    </row>
    <row r="214" spans="2:4" x14ac:dyDescent="0.3">
      <c r="B214">
        <v>16</v>
      </c>
      <c r="C214" t="s">
        <v>196</v>
      </c>
      <c r="D214">
        <v>6</v>
      </c>
    </row>
    <row r="215" spans="2:4" x14ac:dyDescent="0.3">
      <c r="B215">
        <v>17</v>
      </c>
      <c r="C215" t="s">
        <v>197</v>
      </c>
      <c r="D215">
        <v>5</v>
      </c>
    </row>
    <row r="216" spans="2:4" x14ac:dyDescent="0.3">
      <c r="B216">
        <v>18</v>
      </c>
      <c r="C216" t="s">
        <v>198</v>
      </c>
      <c r="D216">
        <v>5</v>
      </c>
    </row>
    <row r="217" spans="2:4" x14ac:dyDescent="0.3">
      <c r="B217">
        <v>19</v>
      </c>
      <c r="C217" t="s">
        <v>199</v>
      </c>
      <c r="D217">
        <v>5</v>
      </c>
    </row>
    <row r="218" spans="2:4" x14ac:dyDescent="0.3">
      <c r="B218">
        <v>20</v>
      </c>
      <c r="C218" t="s">
        <v>200</v>
      </c>
      <c r="D218">
        <v>5</v>
      </c>
    </row>
    <row r="219" spans="2:4" x14ac:dyDescent="0.3">
      <c r="B219">
        <v>21</v>
      </c>
      <c r="C219" t="s">
        <v>201</v>
      </c>
      <c r="D219">
        <v>5</v>
      </c>
    </row>
    <row r="220" spans="2:4" x14ac:dyDescent="0.3">
      <c r="B220">
        <v>22</v>
      </c>
      <c r="C220" t="s">
        <v>202</v>
      </c>
      <c r="D220">
        <v>5</v>
      </c>
    </row>
    <row r="221" spans="2:4" x14ac:dyDescent="0.3">
      <c r="B221">
        <v>23</v>
      </c>
      <c r="C221" t="s">
        <v>203</v>
      </c>
      <c r="D221">
        <v>4</v>
      </c>
    </row>
    <row r="222" spans="2:4" x14ac:dyDescent="0.3">
      <c r="B222">
        <v>24</v>
      </c>
      <c r="C222" t="s">
        <v>204</v>
      </c>
      <c r="D222">
        <v>4</v>
      </c>
    </row>
    <row r="223" spans="2:4" x14ac:dyDescent="0.3">
      <c r="B223">
        <v>25</v>
      </c>
      <c r="C223" t="s">
        <v>205</v>
      </c>
      <c r="D223">
        <v>4</v>
      </c>
    </row>
    <row r="224" spans="2:4" x14ac:dyDescent="0.3">
      <c r="B224">
        <v>26</v>
      </c>
      <c r="C224" t="s">
        <v>206</v>
      </c>
      <c r="D224">
        <v>4</v>
      </c>
    </row>
    <row r="225" spans="2:4" x14ac:dyDescent="0.3">
      <c r="B225">
        <v>27</v>
      </c>
      <c r="C225" t="s">
        <v>207</v>
      </c>
      <c r="D225">
        <v>4</v>
      </c>
    </row>
    <row r="226" spans="2:4" x14ac:dyDescent="0.3">
      <c r="B226">
        <v>28</v>
      </c>
      <c r="C226" t="s">
        <v>208</v>
      </c>
      <c r="D226">
        <v>4</v>
      </c>
    </row>
    <row r="227" spans="2:4" x14ac:dyDescent="0.3">
      <c r="B227">
        <v>29</v>
      </c>
      <c r="C227" t="s">
        <v>209</v>
      </c>
      <c r="D227">
        <v>4</v>
      </c>
    </row>
    <row r="228" spans="2:4" x14ac:dyDescent="0.3">
      <c r="B228">
        <v>30</v>
      </c>
      <c r="C228" t="s">
        <v>210</v>
      </c>
      <c r="D228">
        <v>4</v>
      </c>
    </row>
    <row r="229" spans="2:4" x14ac:dyDescent="0.3">
      <c r="B229">
        <v>31</v>
      </c>
      <c r="C229" t="s">
        <v>211</v>
      </c>
      <c r="D229">
        <v>4</v>
      </c>
    </row>
    <row r="230" spans="2:4" x14ac:dyDescent="0.3">
      <c r="B230">
        <v>32</v>
      </c>
      <c r="C230" t="s">
        <v>212</v>
      </c>
      <c r="D230">
        <v>4</v>
      </c>
    </row>
    <row r="231" spans="2:4" x14ac:dyDescent="0.3">
      <c r="B231">
        <v>33</v>
      </c>
      <c r="C231" t="s">
        <v>213</v>
      </c>
      <c r="D231">
        <v>3</v>
      </c>
    </row>
    <row r="232" spans="2:4" x14ac:dyDescent="0.3">
      <c r="B232">
        <v>34</v>
      </c>
      <c r="C232" t="s">
        <v>214</v>
      </c>
      <c r="D232">
        <v>3</v>
      </c>
    </row>
    <row r="233" spans="2:4" x14ac:dyDescent="0.3">
      <c r="B233">
        <v>35</v>
      </c>
      <c r="C233" t="s">
        <v>215</v>
      </c>
      <c r="D233">
        <v>3</v>
      </c>
    </row>
    <row r="234" spans="2:4" x14ac:dyDescent="0.3">
      <c r="B234">
        <v>36</v>
      </c>
      <c r="C234" t="s">
        <v>216</v>
      </c>
      <c r="D234">
        <v>3</v>
      </c>
    </row>
    <row r="235" spans="2:4" x14ac:dyDescent="0.3">
      <c r="B235">
        <v>37</v>
      </c>
      <c r="C235" t="s">
        <v>217</v>
      </c>
      <c r="D235">
        <v>3</v>
      </c>
    </row>
    <row r="236" spans="2:4" x14ac:dyDescent="0.3">
      <c r="B236">
        <v>38</v>
      </c>
      <c r="C236" t="s">
        <v>218</v>
      </c>
      <c r="D236">
        <v>3</v>
      </c>
    </row>
    <row r="237" spans="2:4" x14ac:dyDescent="0.3">
      <c r="B237">
        <v>39</v>
      </c>
      <c r="C237" t="s">
        <v>219</v>
      </c>
      <c r="D237">
        <v>3</v>
      </c>
    </row>
    <row r="238" spans="2:4" x14ac:dyDescent="0.3">
      <c r="B238">
        <v>40</v>
      </c>
      <c r="C238" t="s">
        <v>220</v>
      </c>
      <c r="D238">
        <v>3</v>
      </c>
    </row>
    <row r="239" spans="2:4" x14ac:dyDescent="0.3">
      <c r="B239">
        <v>41</v>
      </c>
      <c r="C239" t="s">
        <v>221</v>
      </c>
      <c r="D239">
        <v>2</v>
      </c>
    </row>
    <row r="240" spans="2:4" x14ac:dyDescent="0.3">
      <c r="B240">
        <v>42</v>
      </c>
      <c r="C240" t="s">
        <v>222</v>
      </c>
      <c r="D240">
        <v>2</v>
      </c>
    </row>
    <row r="241" spans="2:4" x14ac:dyDescent="0.3">
      <c r="B241">
        <v>43</v>
      </c>
      <c r="C241" t="s">
        <v>223</v>
      </c>
      <c r="D241">
        <v>2</v>
      </c>
    </row>
    <row r="242" spans="2:4" x14ac:dyDescent="0.3">
      <c r="B242">
        <v>44</v>
      </c>
      <c r="C242" t="s">
        <v>224</v>
      </c>
      <c r="D242">
        <v>2</v>
      </c>
    </row>
    <row r="243" spans="2:4" x14ac:dyDescent="0.3">
      <c r="B243">
        <v>45</v>
      </c>
      <c r="C243" t="s">
        <v>225</v>
      </c>
      <c r="D243">
        <v>2</v>
      </c>
    </row>
    <row r="244" spans="2:4" x14ac:dyDescent="0.3">
      <c r="B244">
        <v>46</v>
      </c>
      <c r="C244" t="s">
        <v>226</v>
      </c>
      <c r="D244">
        <v>2</v>
      </c>
    </row>
    <row r="245" spans="2:4" x14ac:dyDescent="0.3">
      <c r="B245">
        <v>47</v>
      </c>
      <c r="C245" t="s">
        <v>227</v>
      </c>
      <c r="D245">
        <v>2</v>
      </c>
    </row>
    <row r="246" spans="2:4" x14ac:dyDescent="0.3">
      <c r="B246">
        <v>48</v>
      </c>
      <c r="C246" t="s">
        <v>228</v>
      </c>
      <c r="D246">
        <v>2</v>
      </c>
    </row>
    <row r="247" spans="2:4" x14ac:dyDescent="0.3">
      <c r="B247">
        <v>49</v>
      </c>
      <c r="C247" t="s">
        <v>229</v>
      </c>
      <c r="D247">
        <v>2</v>
      </c>
    </row>
    <row r="248" spans="2:4" x14ac:dyDescent="0.3">
      <c r="B248">
        <v>50</v>
      </c>
      <c r="C248" t="s">
        <v>230</v>
      </c>
      <c r="D248">
        <v>2</v>
      </c>
    </row>
    <row r="249" spans="2:4" x14ac:dyDescent="0.3">
      <c r="B249">
        <v>51</v>
      </c>
      <c r="C249" t="s">
        <v>231</v>
      </c>
      <c r="D249">
        <v>2</v>
      </c>
    </row>
    <row r="250" spans="2:4" x14ac:dyDescent="0.3">
      <c r="B250">
        <v>52</v>
      </c>
      <c r="C250" t="s">
        <v>232</v>
      </c>
      <c r="D250">
        <v>2</v>
      </c>
    </row>
    <row r="251" spans="2:4" x14ac:dyDescent="0.3">
      <c r="B251">
        <v>53</v>
      </c>
      <c r="C251" t="s">
        <v>233</v>
      </c>
      <c r="D251">
        <v>1</v>
      </c>
    </row>
    <row r="252" spans="2:4" x14ac:dyDescent="0.3">
      <c r="B252">
        <v>54</v>
      </c>
      <c r="C252" t="s">
        <v>234</v>
      </c>
      <c r="D252">
        <v>1</v>
      </c>
    </row>
    <row r="253" spans="2:4" x14ac:dyDescent="0.3">
      <c r="B253">
        <v>55</v>
      </c>
      <c r="C253" t="s">
        <v>235</v>
      </c>
      <c r="D253">
        <v>1</v>
      </c>
    </row>
    <row r="254" spans="2:4" x14ac:dyDescent="0.3">
      <c r="B254">
        <v>56</v>
      </c>
      <c r="C254" t="s">
        <v>236</v>
      </c>
      <c r="D254">
        <v>1</v>
      </c>
    </row>
    <row r="255" spans="2:4" x14ac:dyDescent="0.3">
      <c r="B255">
        <v>57</v>
      </c>
      <c r="C255" t="s">
        <v>237</v>
      </c>
      <c r="D255">
        <v>1</v>
      </c>
    </row>
    <row r="256" spans="2:4" x14ac:dyDescent="0.3">
      <c r="B256">
        <v>58</v>
      </c>
      <c r="C256" t="s">
        <v>238</v>
      </c>
      <c r="D256">
        <v>1</v>
      </c>
    </row>
    <row r="257" spans="2:4" x14ac:dyDescent="0.3">
      <c r="B257">
        <v>59</v>
      </c>
      <c r="C257" t="s">
        <v>239</v>
      </c>
      <c r="D257">
        <v>1</v>
      </c>
    </row>
    <row r="258" spans="2:4" x14ac:dyDescent="0.3">
      <c r="B258">
        <v>60</v>
      </c>
      <c r="C258" t="s">
        <v>240</v>
      </c>
      <c r="D258">
        <v>1</v>
      </c>
    </row>
    <row r="259" spans="2:4" x14ac:dyDescent="0.3">
      <c r="B259">
        <v>61</v>
      </c>
      <c r="C259" t="s">
        <v>241</v>
      </c>
      <c r="D259">
        <v>1</v>
      </c>
    </row>
    <row r="260" spans="2:4" x14ac:dyDescent="0.3">
      <c r="B260">
        <v>62</v>
      </c>
      <c r="C260" t="s">
        <v>242</v>
      </c>
      <c r="D260">
        <v>1</v>
      </c>
    </row>
    <row r="261" spans="2:4" x14ac:dyDescent="0.3">
      <c r="B261">
        <v>63</v>
      </c>
      <c r="C261" t="s">
        <v>243</v>
      </c>
      <c r="D261">
        <v>1</v>
      </c>
    </row>
    <row r="262" spans="2:4" x14ac:dyDescent="0.3">
      <c r="D262">
        <f>SUM(D199:D261)</f>
        <v>327</v>
      </c>
    </row>
    <row r="264" spans="2:4" x14ac:dyDescent="0.3">
      <c r="B264" t="s">
        <v>1216</v>
      </c>
    </row>
    <row r="265" spans="2:4" x14ac:dyDescent="0.3">
      <c r="B265">
        <v>1</v>
      </c>
      <c r="C265" t="s">
        <v>244</v>
      </c>
      <c r="D265">
        <v>18</v>
      </c>
    </row>
    <row r="266" spans="2:4" x14ac:dyDescent="0.3">
      <c r="B266">
        <v>2</v>
      </c>
      <c r="C266" t="s">
        <v>245</v>
      </c>
      <c r="D266">
        <v>10</v>
      </c>
    </row>
    <row r="267" spans="2:4" x14ac:dyDescent="0.3">
      <c r="B267">
        <v>3</v>
      </c>
      <c r="C267" t="s">
        <v>246</v>
      </c>
      <c r="D267">
        <v>9</v>
      </c>
    </row>
    <row r="268" spans="2:4" x14ac:dyDescent="0.3">
      <c r="B268">
        <v>4</v>
      </c>
      <c r="C268" t="s">
        <v>247</v>
      </c>
      <c r="D268">
        <v>8</v>
      </c>
    </row>
    <row r="269" spans="2:4" x14ac:dyDescent="0.3">
      <c r="B269">
        <v>5</v>
      </c>
      <c r="C269" t="s">
        <v>248</v>
      </c>
      <c r="D269">
        <v>8</v>
      </c>
    </row>
    <row r="270" spans="2:4" x14ac:dyDescent="0.3">
      <c r="B270">
        <v>6</v>
      </c>
      <c r="C270" t="s">
        <v>249</v>
      </c>
      <c r="D270">
        <v>8</v>
      </c>
    </row>
    <row r="271" spans="2:4" x14ac:dyDescent="0.3">
      <c r="B271">
        <v>7</v>
      </c>
      <c r="C271" t="s">
        <v>250</v>
      </c>
      <c r="D271">
        <v>7</v>
      </c>
    </row>
    <row r="272" spans="2:4" x14ac:dyDescent="0.3">
      <c r="B272">
        <v>8</v>
      </c>
      <c r="C272" t="s">
        <v>251</v>
      </c>
      <c r="D272">
        <v>6</v>
      </c>
    </row>
    <row r="273" spans="2:4" x14ac:dyDescent="0.3">
      <c r="B273">
        <v>9</v>
      </c>
      <c r="C273" t="s">
        <v>252</v>
      </c>
      <c r="D273">
        <v>6</v>
      </c>
    </row>
    <row r="274" spans="2:4" x14ac:dyDescent="0.3">
      <c r="B274">
        <v>10</v>
      </c>
      <c r="C274" t="s">
        <v>253</v>
      </c>
      <c r="D274">
        <v>6</v>
      </c>
    </row>
    <row r="275" spans="2:4" x14ac:dyDescent="0.3">
      <c r="B275">
        <v>11</v>
      </c>
      <c r="C275" t="s">
        <v>254</v>
      </c>
      <c r="D275">
        <v>6</v>
      </c>
    </row>
    <row r="276" spans="2:4" x14ac:dyDescent="0.3">
      <c r="B276">
        <v>12</v>
      </c>
      <c r="C276" t="s">
        <v>255</v>
      </c>
      <c r="D276">
        <v>5</v>
      </c>
    </row>
    <row r="277" spans="2:4" x14ac:dyDescent="0.3">
      <c r="B277">
        <v>13</v>
      </c>
      <c r="C277" t="s">
        <v>256</v>
      </c>
      <c r="D277">
        <v>5</v>
      </c>
    </row>
    <row r="278" spans="2:4" x14ac:dyDescent="0.3">
      <c r="B278">
        <v>14</v>
      </c>
      <c r="C278" t="s">
        <v>257</v>
      </c>
      <c r="D278">
        <v>5</v>
      </c>
    </row>
    <row r="279" spans="2:4" x14ac:dyDescent="0.3">
      <c r="B279">
        <v>15</v>
      </c>
      <c r="C279" t="s">
        <v>258</v>
      </c>
      <c r="D279">
        <v>4</v>
      </c>
    </row>
    <row r="280" spans="2:4" x14ac:dyDescent="0.3">
      <c r="B280">
        <v>16</v>
      </c>
      <c r="C280" t="s">
        <v>259</v>
      </c>
      <c r="D280">
        <v>4</v>
      </c>
    </row>
    <row r="281" spans="2:4" x14ac:dyDescent="0.3">
      <c r="B281">
        <v>17</v>
      </c>
      <c r="C281" t="s">
        <v>260</v>
      </c>
      <c r="D281">
        <v>3</v>
      </c>
    </row>
    <row r="282" spans="2:4" x14ac:dyDescent="0.3">
      <c r="B282">
        <v>18</v>
      </c>
      <c r="C282" t="s">
        <v>261</v>
      </c>
      <c r="D282">
        <v>3</v>
      </c>
    </row>
    <row r="283" spans="2:4" x14ac:dyDescent="0.3">
      <c r="B283">
        <v>19</v>
      </c>
      <c r="C283" t="s">
        <v>262</v>
      </c>
      <c r="D283">
        <v>2</v>
      </c>
    </row>
    <row r="284" spans="2:4" x14ac:dyDescent="0.3">
      <c r="B284">
        <v>20</v>
      </c>
      <c r="C284" t="s">
        <v>263</v>
      </c>
      <c r="D284">
        <v>2</v>
      </c>
    </row>
    <row r="285" spans="2:4" x14ac:dyDescent="0.3">
      <c r="B285">
        <v>21</v>
      </c>
      <c r="C285" t="s">
        <v>264</v>
      </c>
      <c r="D285">
        <v>2</v>
      </c>
    </row>
    <row r="286" spans="2:4" x14ac:dyDescent="0.3">
      <c r="B286">
        <v>22</v>
      </c>
      <c r="C286" t="s">
        <v>265</v>
      </c>
      <c r="D286">
        <v>2</v>
      </c>
    </row>
    <row r="287" spans="2:4" x14ac:dyDescent="0.3">
      <c r="B287">
        <v>23</v>
      </c>
      <c r="C287" t="s">
        <v>266</v>
      </c>
      <c r="D287">
        <v>2</v>
      </c>
    </row>
    <row r="288" spans="2:4" x14ac:dyDescent="0.3">
      <c r="B288">
        <v>24</v>
      </c>
      <c r="C288" t="s">
        <v>267</v>
      </c>
      <c r="D288">
        <v>1</v>
      </c>
    </row>
    <row r="289" spans="2:4" x14ac:dyDescent="0.3">
      <c r="B289">
        <v>25</v>
      </c>
      <c r="C289" t="s">
        <v>268</v>
      </c>
      <c r="D289">
        <v>1</v>
      </c>
    </row>
    <row r="290" spans="2:4" x14ac:dyDescent="0.3">
      <c r="B290">
        <v>26</v>
      </c>
      <c r="C290" t="s">
        <v>269</v>
      </c>
      <c r="D290">
        <v>1</v>
      </c>
    </row>
    <row r="291" spans="2:4" x14ac:dyDescent="0.3">
      <c r="B291">
        <v>27</v>
      </c>
      <c r="C291" t="s">
        <v>270</v>
      </c>
      <c r="D291">
        <v>1</v>
      </c>
    </row>
    <row r="292" spans="2:4" x14ac:dyDescent="0.3">
      <c r="B292">
        <v>28</v>
      </c>
      <c r="C292" t="s">
        <v>271</v>
      </c>
      <c r="D292">
        <v>1</v>
      </c>
    </row>
    <row r="293" spans="2:4" x14ac:dyDescent="0.3">
      <c r="B293">
        <v>29</v>
      </c>
      <c r="C293" t="s">
        <v>272</v>
      </c>
      <c r="D293">
        <v>1</v>
      </c>
    </row>
    <row r="294" spans="2:4" x14ac:dyDescent="0.3">
      <c r="B294">
        <v>30</v>
      </c>
      <c r="C294" t="s">
        <v>273</v>
      </c>
      <c r="D294">
        <v>1</v>
      </c>
    </row>
    <row r="295" spans="2:4" x14ac:dyDescent="0.3">
      <c r="B295">
        <v>31</v>
      </c>
      <c r="C295" t="s">
        <v>274</v>
      </c>
      <c r="D295">
        <v>1</v>
      </c>
    </row>
    <row r="296" spans="2:4" x14ac:dyDescent="0.3">
      <c r="B296">
        <v>32</v>
      </c>
      <c r="C296" t="s">
        <v>275</v>
      </c>
      <c r="D296">
        <v>1</v>
      </c>
    </row>
    <row r="297" spans="2:4" x14ac:dyDescent="0.3">
      <c r="B297">
        <v>33</v>
      </c>
      <c r="C297" t="s">
        <v>276</v>
      </c>
      <c r="D297">
        <v>1</v>
      </c>
    </row>
    <row r="298" spans="2:4" x14ac:dyDescent="0.3">
      <c r="B298">
        <v>34</v>
      </c>
      <c r="C298" t="s">
        <v>277</v>
      </c>
      <c r="D298">
        <v>1</v>
      </c>
    </row>
    <row r="299" spans="2:4" x14ac:dyDescent="0.3">
      <c r="B299">
        <v>35</v>
      </c>
      <c r="C299" t="s">
        <v>278</v>
      </c>
      <c r="D299">
        <v>1</v>
      </c>
    </row>
    <row r="300" spans="2:4" x14ac:dyDescent="0.3">
      <c r="B300">
        <v>36</v>
      </c>
      <c r="C300" t="s">
        <v>279</v>
      </c>
      <c r="D300">
        <v>1</v>
      </c>
    </row>
    <row r="301" spans="2:4" x14ac:dyDescent="0.3">
      <c r="B301">
        <v>37</v>
      </c>
      <c r="C301" t="s">
        <v>280</v>
      </c>
      <c r="D301">
        <v>1</v>
      </c>
    </row>
    <row r="302" spans="2:4" x14ac:dyDescent="0.3">
      <c r="B302">
        <v>38</v>
      </c>
      <c r="C302" t="s">
        <v>281</v>
      </c>
      <c r="D302">
        <v>1</v>
      </c>
    </row>
    <row r="303" spans="2:4" x14ac:dyDescent="0.3">
      <c r="B303">
        <v>39</v>
      </c>
      <c r="C303" t="s">
        <v>282</v>
      </c>
      <c r="D303">
        <v>1</v>
      </c>
    </row>
    <row r="304" spans="2:4" x14ac:dyDescent="0.3">
      <c r="B304">
        <v>40</v>
      </c>
      <c r="C304" t="s">
        <v>283</v>
      </c>
      <c r="D304">
        <v>1</v>
      </c>
    </row>
    <row r="305" spans="2:4" x14ac:dyDescent="0.3">
      <c r="B305">
        <v>41</v>
      </c>
      <c r="C305" t="s">
        <v>284</v>
      </c>
      <c r="D305">
        <v>1</v>
      </c>
    </row>
    <row r="306" spans="2:4" x14ac:dyDescent="0.3">
      <c r="D306">
        <f>SUM(D265:D305)</f>
        <v>149</v>
      </c>
    </row>
    <row r="308" spans="2:4" x14ac:dyDescent="0.3">
      <c r="B308" t="s">
        <v>873</v>
      </c>
    </row>
    <row r="309" spans="2:4" x14ac:dyDescent="0.3">
      <c r="B309">
        <v>1</v>
      </c>
      <c r="C309" t="s">
        <v>286</v>
      </c>
      <c r="D309">
        <v>37</v>
      </c>
    </row>
    <row r="310" spans="2:4" x14ac:dyDescent="0.3">
      <c r="B310">
        <v>2</v>
      </c>
      <c r="C310" t="s">
        <v>287</v>
      </c>
      <c r="D310">
        <v>27</v>
      </c>
    </row>
    <row r="311" spans="2:4" x14ac:dyDescent="0.3">
      <c r="B311">
        <v>3</v>
      </c>
      <c r="C311" t="s">
        <v>288</v>
      </c>
      <c r="D311">
        <v>24</v>
      </c>
    </row>
    <row r="312" spans="2:4" x14ac:dyDescent="0.3">
      <c r="B312">
        <v>4</v>
      </c>
      <c r="C312" t="s">
        <v>289</v>
      </c>
      <c r="D312">
        <v>7</v>
      </c>
    </row>
    <row r="313" spans="2:4" x14ac:dyDescent="0.3">
      <c r="B313">
        <v>5</v>
      </c>
      <c r="C313" t="s">
        <v>290</v>
      </c>
      <c r="D313">
        <v>6</v>
      </c>
    </row>
    <row r="314" spans="2:4" x14ac:dyDescent="0.3">
      <c r="B314">
        <v>6</v>
      </c>
      <c r="C314" t="s">
        <v>291</v>
      </c>
      <c r="D314">
        <v>5</v>
      </c>
    </row>
    <row r="315" spans="2:4" x14ac:dyDescent="0.3">
      <c r="B315">
        <v>7</v>
      </c>
      <c r="C315" t="s">
        <v>292</v>
      </c>
      <c r="D315">
        <v>4</v>
      </c>
    </row>
    <row r="316" spans="2:4" x14ac:dyDescent="0.3">
      <c r="B316">
        <v>8</v>
      </c>
      <c r="C316" t="s">
        <v>293</v>
      </c>
      <c r="D316">
        <v>3</v>
      </c>
    </row>
    <row r="317" spans="2:4" x14ac:dyDescent="0.3">
      <c r="B317">
        <v>9</v>
      </c>
      <c r="C317" t="s">
        <v>294</v>
      </c>
      <c r="D317">
        <v>3</v>
      </c>
    </row>
    <row r="318" spans="2:4" x14ac:dyDescent="0.3">
      <c r="B318">
        <v>10</v>
      </c>
      <c r="C318" t="s">
        <v>295</v>
      </c>
      <c r="D318">
        <v>3</v>
      </c>
    </row>
    <row r="319" spans="2:4" x14ac:dyDescent="0.3">
      <c r="B319">
        <v>11</v>
      </c>
      <c r="C319" t="s">
        <v>296</v>
      </c>
      <c r="D319">
        <v>3</v>
      </c>
    </row>
    <row r="320" spans="2:4" x14ac:dyDescent="0.3">
      <c r="B320">
        <v>12</v>
      </c>
      <c r="C320" t="s">
        <v>297</v>
      </c>
      <c r="D320">
        <v>3</v>
      </c>
    </row>
    <row r="321" spans="2:4" x14ac:dyDescent="0.3">
      <c r="B321">
        <v>13</v>
      </c>
      <c r="C321" t="s">
        <v>298</v>
      </c>
      <c r="D321">
        <v>2</v>
      </c>
    </row>
    <row r="322" spans="2:4" x14ac:dyDescent="0.3">
      <c r="B322">
        <v>14</v>
      </c>
      <c r="C322" t="s">
        <v>299</v>
      </c>
      <c r="D322">
        <v>2</v>
      </c>
    </row>
    <row r="323" spans="2:4" x14ac:dyDescent="0.3">
      <c r="B323">
        <v>15</v>
      </c>
      <c r="C323" t="s">
        <v>300</v>
      </c>
      <c r="D323">
        <v>2</v>
      </c>
    </row>
    <row r="324" spans="2:4" x14ac:dyDescent="0.3">
      <c r="B324">
        <v>16</v>
      </c>
      <c r="C324" t="s">
        <v>301</v>
      </c>
      <c r="D324">
        <v>1</v>
      </c>
    </row>
    <row r="325" spans="2:4" x14ac:dyDescent="0.3">
      <c r="B325">
        <v>17</v>
      </c>
      <c r="C325" t="s">
        <v>302</v>
      </c>
      <c r="D325">
        <v>1</v>
      </c>
    </row>
    <row r="326" spans="2:4" x14ac:dyDescent="0.3">
      <c r="B326">
        <v>18</v>
      </c>
      <c r="C326" t="s">
        <v>303</v>
      </c>
      <c r="D326">
        <v>1</v>
      </c>
    </row>
    <row r="327" spans="2:4" x14ac:dyDescent="0.3">
      <c r="B327">
        <v>19</v>
      </c>
      <c r="C327" t="s">
        <v>304</v>
      </c>
      <c r="D327">
        <v>1</v>
      </c>
    </row>
    <row r="328" spans="2:4" x14ac:dyDescent="0.3">
      <c r="B328">
        <v>20</v>
      </c>
      <c r="C328" t="s">
        <v>305</v>
      </c>
      <c r="D328">
        <v>1</v>
      </c>
    </row>
    <row r="329" spans="2:4" x14ac:dyDescent="0.3">
      <c r="B329">
        <v>21</v>
      </c>
      <c r="C329" t="s">
        <v>306</v>
      </c>
      <c r="D329">
        <v>1</v>
      </c>
    </row>
    <row r="330" spans="2:4" x14ac:dyDescent="0.3">
      <c r="B330">
        <v>22</v>
      </c>
      <c r="C330" t="s">
        <v>307</v>
      </c>
      <c r="D330">
        <v>1</v>
      </c>
    </row>
    <row r="331" spans="2:4" x14ac:dyDescent="0.3">
      <c r="B331">
        <v>23</v>
      </c>
      <c r="C331" t="s">
        <v>308</v>
      </c>
      <c r="D331">
        <v>1</v>
      </c>
    </row>
    <row r="332" spans="2:4" x14ac:dyDescent="0.3">
      <c r="B332">
        <v>24</v>
      </c>
      <c r="C332" t="s">
        <v>309</v>
      </c>
      <c r="D332">
        <v>1</v>
      </c>
    </row>
    <row r="333" spans="2:4" x14ac:dyDescent="0.3">
      <c r="B333">
        <v>25</v>
      </c>
      <c r="C333" t="s">
        <v>310</v>
      </c>
      <c r="D333">
        <v>1</v>
      </c>
    </row>
    <row r="334" spans="2:4" x14ac:dyDescent="0.3">
      <c r="D334">
        <f>SUM(D309:D333)</f>
        <v>141</v>
      </c>
    </row>
    <row r="336" spans="2:4" x14ac:dyDescent="0.3">
      <c r="B336" t="s">
        <v>1193</v>
      </c>
    </row>
    <row r="337" spans="2:4" x14ac:dyDescent="0.3">
      <c r="B337">
        <v>1</v>
      </c>
      <c r="C337" t="s">
        <v>311</v>
      </c>
      <c r="D337">
        <v>51</v>
      </c>
    </row>
    <row r="338" spans="2:4" x14ac:dyDescent="0.3">
      <c r="B338">
        <v>2</v>
      </c>
      <c r="C338" t="s">
        <v>312</v>
      </c>
      <c r="D338">
        <v>29</v>
      </c>
    </row>
    <row r="339" spans="2:4" x14ac:dyDescent="0.3">
      <c r="B339">
        <v>3</v>
      </c>
      <c r="C339" t="s">
        <v>313</v>
      </c>
      <c r="D339">
        <v>23</v>
      </c>
    </row>
    <row r="340" spans="2:4" x14ac:dyDescent="0.3">
      <c r="B340">
        <v>4</v>
      </c>
      <c r="C340" t="s">
        <v>314</v>
      </c>
      <c r="D340">
        <v>21</v>
      </c>
    </row>
    <row r="341" spans="2:4" x14ac:dyDescent="0.3">
      <c r="B341">
        <v>5</v>
      </c>
      <c r="C341" t="s">
        <v>315</v>
      </c>
      <c r="D341">
        <v>20</v>
      </c>
    </row>
    <row r="342" spans="2:4" x14ac:dyDescent="0.3">
      <c r="B342">
        <v>6</v>
      </c>
      <c r="C342" t="s">
        <v>316</v>
      </c>
      <c r="D342">
        <v>19</v>
      </c>
    </row>
    <row r="343" spans="2:4" x14ac:dyDescent="0.3">
      <c r="B343">
        <v>7</v>
      </c>
      <c r="C343" t="s">
        <v>317</v>
      </c>
      <c r="D343">
        <v>18</v>
      </c>
    </row>
    <row r="344" spans="2:4" x14ac:dyDescent="0.3">
      <c r="B344">
        <v>8</v>
      </c>
      <c r="C344" t="s">
        <v>318</v>
      </c>
      <c r="D344">
        <v>16</v>
      </c>
    </row>
    <row r="345" spans="2:4" x14ac:dyDescent="0.3">
      <c r="B345">
        <v>9</v>
      </c>
      <c r="C345" t="s">
        <v>319</v>
      </c>
      <c r="D345">
        <v>14</v>
      </c>
    </row>
    <row r="346" spans="2:4" x14ac:dyDescent="0.3">
      <c r="B346">
        <v>10</v>
      </c>
      <c r="C346" t="s">
        <v>320</v>
      </c>
      <c r="D346">
        <v>14</v>
      </c>
    </row>
    <row r="347" spans="2:4" x14ac:dyDescent="0.3">
      <c r="B347">
        <v>11</v>
      </c>
      <c r="C347" t="s">
        <v>321</v>
      </c>
      <c r="D347">
        <v>12</v>
      </c>
    </row>
    <row r="348" spans="2:4" x14ac:dyDescent="0.3">
      <c r="B348">
        <v>12</v>
      </c>
      <c r="C348" t="s">
        <v>322</v>
      </c>
      <c r="D348">
        <v>12</v>
      </c>
    </row>
    <row r="349" spans="2:4" x14ac:dyDescent="0.3">
      <c r="B349">
        <v>13</v>
      </c>
      <c r="C349" t="s">
        <v>323</v>
      </c>
      <c r="D349">
        <v>12</v>
      </c>
    </row>
    <row r="350" spans="2:4" x14ac:dyDescent="0.3">
      <c r="B350">
        <v>14</v>
      </c>
      <c r="C350" t="s">
        <v>324</v>
      </c>
      <c r="D350">
        <v>10</v>
      </c>
    </row>
    <row r="351" spans="2:4" x14ac:dyDescent="0.3">
      <c r="B351">
        <v>15</v>
      </c>
      <c r="C351" t="s">
        <v>325</v>
      </c>
      <c r="D351">
        <v>8</v>
      </c>
    </row>
    <row r="352" spans="2:4" x14ac:dyDescent="0.3">
      <c r="B352">
        <v>16</v>
      </c>
      <c r="C352" t="s">
        <v>326</v>
      </c>
      <c r="D352">
        <v>7</v>
      </c>
    </row>
    <row r="353" spans="2:4" x14ac:dyDescent="0.3">
      <c r="B353">
        <v>17</v>
      </c>
      <c r="C353" t="s">
        <v>327</v>
      </c>
      <c r="D353">
        <v>7</v>
      </c>
    </row>
    <row r="354" spans="2:4" x14ac:dyDescent="0.3">
      <c r="B354">
        <v>18</v>
      </c>
      <c r="C354" t="s">
        <v>328</v>
      </c>
      <c r="D354">
        <v>6</v>
      </c>
    </row>
    <row r="355" spans="2:4" x14ac:dyDescent="0.3">
      <c r="B355">
        <v>19</v>
      </c>
      <c r="C355" t="s">
        <v>329</v>
      </c>
      <c r="D355">
        <v>6</v>
      </c>
    </row>
    <row r="356" spans="2:4" x14ac:dyDescent="0.3">
      <c r="B356">
        <v>20</v>
      </c>
      <c r="C356" t="s">
        <v>330</v>
      </c>
      <c r="D356">
        <v>5</v>
      </c>
    </row>
    <row r="357" spans="2:4" x14ac:dyDescent="0.3">
      <c r="B357">
        <v>21</v>
      </c>
      <c r="C357" t="s">
        <v>331</v>
      </c>
      <c r="D357">
        <v>5</v>
      </c>
    </row>
    <row r="358" spans="2:4" x14ac:dyDescent="0.3">
      <c r="B358">
        <v>22</v>
      </c>
      <c r="C358" t="s">
        <v>332</v>
      </c>
      <c r="D358">
        <v>5</v>
      </c>
    </row>
    <row r="359" spans="2:4" x14ac:dyDescent="0.3">
      <c r="B359">
        <v>23</v>
      </c>
      <c r="C359" t="s">
        <v>333</v>
      </c>
      <c r="D359">
        <v>4</v>
      </c>
    </row>
    <row r="360" spans="2:4" x14ac:dyDescent="0.3">
      <c r="B360">
        <v>24</v>
      </c>
      <c r="C360" t="s">
        <v>334</v>
      </c>
      <c r="D360">
        <v>4</v>
      </c>
    </row>
    <row r="361" spans="2:4" x14ac:dyDescent="0.3">
      <c r="B361">
        <v>25</v>
      </c>
      <c r="C361" t="s">
        <v>335</v>
      </c>
      <c r="D361">
        <v>4</v>
      </c>
    </row>
    <row r="362" spans="2:4" x14ac:dyDescent="0.3">
      <c r="B362">
        <v>26</v>
      </c>
      <c r="C362" t="s">
        <v>336</v>
      </c>
      <c r="D362">
        <v>4</v>
      </c>
    </row>
    <row r="363" spans="2:4" x14ac:dyDescent="0.3">
      <c r="B363">
        <v>27</v>
      </c>
      <c r="C363" t="s">
        <v>337</v>
      </c>
      <c r="D363">
        <v>3</v>
      </c>
    </row>
    <row r="364" spans="2:4" x14ac:dyDescent="0.3">
      <c r="B364">
        <v>28</v>
      </c>
      <c r="C364" t="s">
        <v>338</v>
      </c>
      <c r="D364">
        <v>3</v>
      </c>
    </row>
    <row r="365" spans="2:4" x14ac:dyDescent="0.3">
      <c r="B365">
        <v>29</v>
      </c>
      <c r="C365" t="s">
        <v>339</v>
      </c>
      <c r="D365">
        <v>3</v>
      </c>
    </row>
    <row r="366" spans="2:4" x14ac:dyDescent="0.3">
      <c r="B366">
        <v>30</v>
      </c>
      <c r="C366" t="s">
        <v>340</v>
      </c>
      <c r="D366">
        <v>3</v>
      </c>
    </row>
    <row r="367" spans="2:4" x14ac:dyDescent="0.3">
      <c r="B367">
        <v>31</v>
      </c>
      <c r="C367" t="s">
        <v>341</v>
      </c>
      <c r="D367">
        <v>3</v>
      </c>
    </row>
    <row r="368" spans="2:4" x14ac:dyDescent="0.3">
      <c r="B368">
        <v>32</v>
      </c>
      <c r="C368" t="s">
        <v>342</v>
      </c>
      <c r="D368">
        <v>3</v>
      </c>
    </row>
    <row r="369" spans="2:4" x14ac:dyDescent="0.3">
      <c r="B369">
        <v>33</v>
      </c>
      <c r="C369" t="s">
        <v>343</v>
      </c>
      <c r="D369">
        <v>3</v>
      </c>
    </row>
    <row r="370" spans="2:4" x14ac:dyDescent="0.3">
      <c r="B370">
        <v>34</v>
      </c>
      <c r="C370" t="s">
        <v>344</v>
      </c>
      <c r="D370">
        <v>3</v>
      </c>
    </row>
    <row r="371" spans="2:4" x14ac:dyDescent="0.3">
      <c r="B371">
        <v>35</v>
      </c>
      <c r="C371" t="s">
        <v>345</v>
      </c>
      <c r="D371">
        <v>2</v>
      </c>
    </row>
    <row r="372" spans="2:4" x14ac:dyDescent="0.3">
      <c r="B372">
        <v>36</v>
      </c>
      <c r="C372" t="s">
        <v>346</v>
      </c>
      <c r="D372">
        <v>2</v>
      </c>
    </row>
    <row r="373" spans="2:4" x14ac:dyDescent="0.3">
      <c r="B373">
        <v>37</v>
      </c>
      <c r="C373" t="s">
        <v>347</v>
      </c>
      <c r="D373">
        <v>2</v>
      </c>
    </row>
    <row r="374" spans="2:4" x14ac:dyDescent="0.3">
      <c r="B374">
        <v>38</v>
      </c>
      <c r="C374" t="s">
        <v>348</v>
      </c>
      <c r="D374">
        <v>2</v>
      </c>
    </row>
    <row r="375" spans="2:4" x14ac:dyDescent="0.3">
      <c r="B375">
        <v>39</v>
      </c>
      <c r="C375" t="s">
        <v>349</v>
      </c>
      <c r="D375">
        <v>1</v>
      </c>
    </row>
    <row r="376" spans="2:4" x14ac:dyDescent="0.3">
      <c r="B376">
        <v>40</v>
      </c>
      <c r="C376" t="s">
        <v>350</v>
      </c>
      <c r="D376">
        <v>1</v>
      </c>
    </row>
    <row r="377" spans="2:4" x14ac:dyDescent="0.3">
      <c r="B377">
        <v>41</v>
      </c>
      <c r="C377" t="s">
        <v>351</v>
      </c>
      <c r="D377">
        <v>1</v>
      </c>
    </row>
    <row r="378" spans="2:4" x14ac:dyDescent="0.3">
      <c r="B378">
        <v>42</v>
      </c>
      <c r="C378" t="s">
        <v>352</v>
      </c>
      <c r="D378">
        <v>1</v>
      </c>
    </row>
    <row r="379" spans="2:4" x14ac:dyDescent="0.3">
      <c r="B379">
        <v>43</v>
      </c>
      <c r="C379" t="s">
        <v>353</v>
      </c>
      <c r="D379">
        <v>1</v>
      </c>
    </row>
    <row r="380" spans="2:4" x14ac:dyDescent="0.3">
      <c r="D380">
        <f>SUM(D337:D379)</f>
        <v>373</v>
      </c>
    </row>
    <row r="382" spans="2:4" x14ac:dyDescent="0.3">
      <c r="B382" t="s">
        <v>354</v>
      </c>
    </row>
    <row r="383" spans="2:4" x14ac:dyDescent="0.3">
      <c r="B383">
        <v>1</v>
      </c>
      <c r="C383" t="s">
        <v>355</v>
      </c>
      <c r="D383">
        <v>5</v>
      </c>
    </row>
    <row r="384" spans="2:4" x14ac:dyDescent="0.3">
      <c r="B384">
        <v>2</v>
      </c>
      <c r="C384" t="s">
        <v>356</v>
      </c>
      <c r="D384">
        <v>5</v>
      </c>
    </row>
    <row r="385" spans="2:4" x14ac:dyDescent="0.3">
      <c r="B385">
        <v>3</v>
      </c>
      <c r="C385" t="s">
        <v>357</v>
      </c>
      <c r="D385">
        <v>2</v>
      </c>
    </row>
    <row r="386" spans="2:4" x14ac:dyDescent="0.3">
      <c r="B386">
        <v>4</v>
      </c>
      <c r="C386" t="s">
        <v>358</v>
      </c>
      <c r="D386">
        <v>2</v>
      </c>
    </row>
    <row r="387" spans="2:4" x14ac:dyDescent="0.3">
      <c r="B387">
        <v>5</v>
      </c>
      <c r="C387" t="s">
        <v>359</v>
      </c>
      <c r="D387">
        <v>1</v>
      </c>
    </row>
    <row r="388" spans="2:4" x14ac:dyDescent="0.3">
      <c r="B388">
        <v>6</v>
      </c>
      <c r="C388" t="s">
        <v>360</v>
      </c>
      <c r="D388">
        <v>1</v>
      </c>
    </row>
    <row r="389" spans="2:4" x14ac:dyDescent="0.3">
      <c r="B389">
        <v>7</v>
      </c>
      <c r="C389" t="s">
        <v>361</v>
      </c>
      <c r="D389">
        <v>1</v>
      </c>
    </row>
    <row r="390" spans="2:4" x14ac:dyDescent="0.3">
      <c r="B390">
        <v>8</v>
      </c>
      <c r="C390" t="s">
        <v>362</v>
      </c>
      <c r="D390">
        <v>1</v>
      </c>
    </row>
    <row r="391" spans="2:4" x14ac:dyDescent="0.3">
      <c r="B391">
        <v>9</v>
      </c>
      <c r="C391" t="s">
        <v>363</v>
      </c>
      <c r="D391">
        <v>1</v>
      </c>
    </row>
    <row r="392" spans="2:4" x14ac:dyDescent="0.3">
      <c r="B392">
        <v>10</v>
      </c>
      <c r="C392" t="s">
        <v>364</v>
      </c>
      <c r="D392">
        <v>1</v>
      </c>
    </row>
    <row r="393" spans="2:4" x14ac:dyDescent="0.3">
      <c r="B393">
        <v>11</v>
      </c>
      <c r="C393" t="s">
        <v>365</v>
      </c>
      <c r="D393">
        <v>1</v>
      </c>
    </row>
    <row r="394" spans="2:4" x14ac:dyDescent="0.3">
      <c r="B394">
        <v>12</v>
      </c>
      <c r="C394" t="s">
        <v>366</v>
      </c>
      <c r="D394">
        <v>1</v>
      </c>
    </row>
    <row r="395" spans="2:4" x14ac:dyDescent="0.3">
      <c r="B395">
        <v>13</v>
      </c>
      <c r="C395" t="s">
        <v>367</v>
      </c>
      <c r="D395">
        <v>1</v>
      </c>
    </row>
    <row r="396" spans="2:4" x14ac:dyDescent="0.3">
      <c r="B396">
        <v>14</v>
      </c>
      <c r="C396" t="s">
        <v>368</v>
      </c>
      <c r="D396">
        <v>1</v>
      </c>
    </row>
    <row r="397" spans="2:4" x14ac:dyDescent="0.3">
      <c r="B397">
        <v>15</v>
      </c>
      <c r="C397" t="s">
        <v>369</v>
      </c>
      <c r="D397">
        <v>1</v>
      </c>
    </row>
    <row r="398" spans="2:4" x14ac:dyDescent="0.3">
      <c r="B398">
        <v>16</v>
      </c>
      <c r="C398" t="s">
        <v>370</v>
      </c>
      <c r="D398">
        <v>1</v>
      </c>
    </row>
    <row r="399" spans="2:4" x14ac:dyDescent="0.3">
      <c r="B399">
        <v>17</v>
      </c>
      <c r="C399" t="s">
        <v>371</v>
      </c>
      <c r="D399">
        <v>1</v>
      </c>
    </row>
    <row r="400" spans="2:4" x14ac:dyDescent="0.3">
      <c r="D400">
        <f>SUM(D383:D399)</f>
        <v>27</v>
      </c>
    </row>
    <row r="402" spans="2:4" x14ac:dyDescent="0.3">
      <c r="B402" t="s">
        <v>1237</v>
      </c>
    </row>
    <row r="403" spans="2:4" x14ac:dyDescent="0.3">
      <c r="B403">
        <v>1</v>
      </c>
      <c r="C403" t="s">
        <v>372</v>
      </c>
      <c r="D403">
        <v>19</v>
      </c>
    </row>
    <row r="404" spans="2:4" x14ac:dyDescent="0.3">
      <c r="B404">
        <v>2</v>
      </c>
      <c r="C404" t="s">
        <v>373</v>
      </c>
      <c r="D404">
        <v>16</v>
      </c>
    </row>
    <row r="405" spans="2:4" x14ac:dyDescent="0.3">
      <c r="B405">
        <v>3</v>
      </c>
      <c r="C405" t="s">
        <v>374</v>
      </c>
      <c r="D405">
        <v>13</v>
      </c>
    </row>
    <row r="406" spans="2:4" x14ac:dyDescent="0.3">
      <c r="B406">
        <v>4</v>
      </c>
      <c r="C406" t="s">
        <v>375</v>
      </c>
      <c r="D406">
        <v>11</v>
      </c>
    </row>
    <row r="407" spans="2:4" x14ac:dyDescent="0.3">
      <c r="B407">
        <v>5</v>
      </c>
      <c r="C407" t="s">
        <v>376</v>
      </c>
      <c r="D407">
        <v>11</v>
      </c>
    </row>
    <row r="408" spans="2:4" x14ac:dyDescent="0.3">
      <c r="B408">
        <v>6</v>
      </c>
      <c r="C408" t="s">
        <v>377</v>
      </c>
      <c r="D408">
        <v>9</v>
      </c>
    </row>
    <row r="409" spans="2:4" x14ac:dyDescent="0.3">
      <c r="B409">
        <v>7</v>
      </c>
      <c r="C409" t="s">
        <v>378</v>
      </c>
      <c r="D409">
        <v>8</v>
      </c>
    </row>
    <row r="410" spans="2:4" x14ac:dyDescent="0.3">
      <c r="B410">
        <v>8</v>
      </c>
      <c r="C410" t="s">
        <v>379</v>
      </c>
      <c r="D410">
        <v>6</v>
      </c>
    </row>
    <row r="411" spans="2:4" x14ac:dyDescent="0.3">
      <c r="B411">
        <v>9</v>
      </c>
      <c r="C411" t="s">
        <v>380</v>
      </c>
      <c r="D411">
        <v>4</v>
      </c>
    </row>
    <row r="412" spans="2:4" x14ac:dyDescent="0.3">
      <c r="B412">
        <v>10</v>
      </c>
      <c r="C412" t="s">
        <v>381</v>
      </c>
      <c r="D412">
        <v>4</v>
      </c>
    </row>
    <row r="413" spans="2:4" x14ac:dyDescent="0.3">
      <c r="B413">
        <v>11</v>
      </c>
      <c r="C413" t="s">
        <v>382</v>
      </c>
      <c r="D413">
        <v>3</v>
      </c>
    </row>
    <row r="414" spans="2:4" x14ac:dyDescent="0.3">
      <c r="B414">
        <v>12</v>
      </c>
      <c r="C414" t="s">
        <v>383</v>
      </c>
      <c r="D414">
        <v>3</v>
      </c>
    </row>
    <row r="415" spans="2:4" x14ac:dyDescent="0.3">
      <c r="B415">
        <v>13</v>
      </c>
      <c r="C415" t="s">
        <v>384</v>
      </c>
      <c r="D415">
        <v>3</v>
      </c>
    </row>
    <row r="416" spans="2:4" x14ac:dyDescent="0.3">
      <c r="B416">
        <v>14</v>
      </c>
      <c r="C416" t="s">
        <v>385</v>
      </c>
      <c r="D416">
        <v>3</v>
      </c>
    </row>
    <row r="417" spans="2:4" x14ac:dyDescent="0.3">
      <c r="B417">
        <v>15</v>
      </c>
      <c r="C417" t="s">
        <v>386</v>
      </c>
      <c r="D417">
        <v>3</v>
      </c>
    </row>
    <row r="418" spans="2:4" x14ac:dyDescent="0.3">
      <c r="B418">
        <v>16</v>
      </c>
      <c r="C418" t="s">
        <v>387</v>
      </c>
      <c r="D418">
        <v>2</v>
      </c>
    </row>
    <row r="419" spans="2:4" x14ac:dyDescent="0.3">
      <c r="B419">
        <v>17</v>
      </c>
      <c r="C419" t="s">
        <v>388</v>
      </c>
      <c r="D419">
        <v>2</v>
      </c>
    </row>
    <row r="420" spans="2:4" x14ac:dyDescent="0.3">
      <c r="B420">
        <v>18</v>
      </c>
      <c r="C420" t="s">
        <v>389</v>
      </c>
      <c r="D420">
        <v>1</v>
      </c>
    </row>
    <row r="421" spans="2:4" x14ac:dyDescent="0.3">
      <c r="D421">
        <f>SUM(D403:D420)</f>
        <v>121</v>
      </c>
    </row>
    <row r="422" spans="2:4" x14ac:dyDescent="0.3">
      <c r="B422">
        <f>SUM(B43,B150,B82,B185,B195,B261,B305,B333,B379,B399,B420)</f>
        <v>388</v>
      </c>
    </row>
    <row r="423" spans="2:4" x14ac:dyDescent="0.3">
      <c r="D423">
        <f>SUM(D44,D151,D83,D186,D196,D262,D306,D334,D380,D400,D421)</f>
        <v>2172</v>
      </c>
    </row>
    <row r="424" spans="2:4" x14ac:dyDescent="0.3">
      <c r="B424" t="s">
        <v>390</v>
      </c>
    </row>
    <row r="425" spans="2:4" x14ac:dyDescent="0.3">
      <c r="B425" t="s">
        <v>391</v>
      </c>
    </row>
  </sheetData>
  <sortState xmlns:xlrd2="http://schemas.microsoft.com/office/spreadsheetml/2017/richdata2" ref="G17:K27">
    <sortCondition descending="1" ref="I17:I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680F-C020-4F8E-855C-2ECFCC527E3A}">
  <dimension ref="A2:R251"/>
  <sheetViews>
    <sheetView topLeftCell="A175" workbookViewId="0">
      <selection activeCell="I194" sqref="I194"/>
    </sheetView>
  </sheetViews>
  <sheetFormatPr defaultRowHeight="14.4" x14ac:dyDescent="0.3"/>
  <cols>
    <col min="3" max="3" width="13.5546875" customWidth="1"/>
    <col min="4" max="4" width="13" customWidth="1"/>
    <col min="7" max="7" width="17.88671875" customWidth="1"/>
    <col min="8" max="8" width="12.88671875" customWidth="1"/>
    <col min="9" max="9" width="12" style="1" customWidth="1"/>
    <col min="10" max="10" width="14.33203125" customWidth="1"/>
    <col min="11" max="11" width="9.109375" style="1"/>
    <col min="13" max="13" width="16.88671875" customWidth="1"/>
    <col min="18" max="18" width="9.109375" style="1"/>
  </cols>
  <sheetData>
    <row r="2" spans="2:18" x14ac:dyDescent="0.3">
      <c r="B2" t="s">
        <v>1241</v>
      </c>
    </row>
    <row r="4" spans="2:18" x14ac:dyDescent="0.3">
      <c r="B4">
        <v>1</v>
      </c>
      <c r="C4" t="s">
        <v>392</v>
      </c>
      <c r="D4">
        <v>20</v>
      </c>
    </row>
    <row r="5" spans="2:18" x14ac:dyDescent="0.3">
      <c r="B5">
        <v>2</v>
      </c>
      <c r="C5" t="s">
        <v>393</v>
      </c>
      <c r="D5">
        <v>18</v>
      </c>
      <c r="M5" t="s">
        <v>1204</v>
      </c>
      <c r="O5">
        <v>54</v>
      </c>
      <c r="P5">
        <v>24.545454545454547</v>
      </c>
      <c r="Q5">
        <v>85</v>
      </c>
      <c r="R5" s="1">
        <v>8.133971291866029</v>
      </c>
    </row>
    <row r="6" spans="2:18" x14ac:dyDescent="0.3">
      <c r="B6">
        <v>3</v>
      </c>
      <c r="C6" t="s">
        <v>394</v>
      </c>
      <c r="D6">
        <v>15</v>
      </c>
      <c r="M6" t="s">
        <v>1241</v>
      </c>
      <c r="O6">
        <v>26</v>
      </c>
      <c r="P6">
        <v>11.818181818181818</v>
      </c>
      <c r="Q6">
        <v>138</v>
      </c>
      <c r="R6" s="1">
        <v>13.205741626794259</v>
      </c>
    </row>
    <row r="7" spans="2:18" x14ac:dyDescent="0.3">
      <c r="B7">
        <v>4</v>
      </c>
      <c r="C7" t="s">
        <v>395</v>
      </c>
      <c r="D7">
        <v>15</v>
      </c>
      <c r="M7" t="s">
        <v>1215</v>
      </c>
      <c r="O7">
        <v>24</v>
      </c>
      <c r="P7">
        <v>10.909090909090908</v>
      </c>
      <c r="Q7">
        <v>92</v>
      </c>
      <c r="R7" s="1">
        <v>8.803827751196172</v>
      </c>
    </row>
    <row r="8" spans="2:18" x14ac:dyDescent="0.3">
      <c r="B8">
        <v>5</v>
      </c>
      <c r="C8" t="s">
        <v>396</v>
      </c>
      <c r="D8">
        <v>14</v>
      </c>
      <c r="M8" t="s">
        <v>1203</v>
      </c>
      <c r="O8">
        <v>23</v>
      </c>
      <c r="P8">
        <v>10.454545454545455</v>
      </c>
      <c r="Q8">
        <v>213</v>
      </c>
      <c r="R8" s="1">
        <v>20.382775119617225</v>
      </c>
    </row>
    <row r="9" spans="2:18" x14ac:dyDescent="0.3">
      <c r="B9">
        <v>6</v>
      </c>
      <c r="C9" t="s">
        <v>397</v>
      </c>
      <c r="D9">
        <v>9</v>
      </c>
      <c r="M9" t="s">
        <v>1237</v>
      </c>
      <c r="O9">
        <v>23</v>
      </c>
      <c r="P9">
        <v>10.454545454545455</v>
      </c>
      <c r="Q9">
        <v>95</v>
      </c>
      <c r="R9" s="1">
        <v>9.0909090909090917</v>
      </c>
    </row>
    <row r="10" spans="2:18" x14ac:dyDescent="0.3">
      <c r="B10">
        <v>7</v>
      </c>
      <c r="C10" t="s">
        <v>398</v>
      </c>
      <c r="D10">
        <v>6</v>
      </c>
      <c r="M10" t="s">
        <v>1216</v>
      </c>
      <c r="O10">
        <v>20</v>
      </c>
      <c r="P10">
        <v>9.0909090909090917</v>
      </c>
      <c r="Q10">
        <v>42</v>
      </c>
      <c r="R10" s="1">
        <v>4.0191387559808609</v>
      </c>
    </row>
    <row r="11" spans="2:18" x14ac:dyDescent="0.3">
      <c r="B11">
        <v>8</v>
      </c>
      <c r="C11" t="s">
        <v>399</v>
      </c>
      <c r="D11">
        <v>6</v>
      </c>
      <c r="M11" t="s">
        <v>1279</v>
      </c>
      <c r="O11">
        <v>17</v>
      </c>
      <c r="P11">
        <v>7.7272727272727275</v>
      </c>
      <c r="Q11">
        <v>23</v>
      </c>
      <c r="R11" s="1">
        <v>2.200956937799043</v>
      </c>
    </row>
    <row r="12" spans="2:18" x14ac:dyDescent="0.3">
      <c r="B12">
        <v>9</v>
      </c>
      <c r="C12" t="s">
        <v>331</v>
      </c>
      <c r="D12">
        <v>5</v>
      </c>
      <c r="M12" t="s">
        <v>873</v>
      </c>
      <c r="O12">
        <v>17</v>
      </c>
      <c r="P12">
        <v>7.7272727272727275</v>
      </c>
      <c r="Q12">
        <v>183</v>
      </c>
      <c r="R12" s="1">
        <v>17.511961722488039</v>
      </c>
    </row>
    <row r="13" spans="2:18" x14ac:dyDescent="0.3">
      <c r="B13">
        <v>10</v>
      </c>
      <c r="C13" t="s">
        <v>400</v>
      </c>
      <c r="D13">
        <v>4</v>
      </c>
      <c r="M13" t="s">
        <v>1226</v>
      </c>
      <c r="O13">
        <v>16</v>
      </c>
      <c r="P13">
        <v>7.2727272727272725</v>
      </c>
      <c r="Q13">
        <v>174</v>
      </c>
      <c r="R13" s="1">
        <v>16.650717703349283</v>
      </c>
    </row>
    <row r="14" spans="2:18" x14ac:dyDescent="0.3">
      <c r="B14">
        <v>11</v>
      </c>
      <c r="C14" t="s">
        <v>401</v>
      </c>
      <c r="D14">
        <v>3</v>
      </c>
    </row>
    <row r="15" spans="2:18" x14ac:dyDescent="0.3">
      <c r="B15">
        <v>12</v>
      </c>
      <c r="C15" t="s">
        <v>402</v>
      </c>
      <c r="D15">
        <v>3</v>
      </c>
    </row>
    <row r="16" spans="2:18" x14ac:dyDescent="0.3">
      <c r="B16">
        <v>13</v>
      </c>
      <c r="C16" t="s">
        <v>403</v>
      </c>
      <c r="D16">
        <v>3</v>
      </c>
    </row>
    <row r="17" spans="1:5" x14ac:dyDescent="0.3">
      <c r="B17">
        <v>14</v>
      </c>
      <c r="C17" t="s">
        <v>404</v>
      </c>
      <c r="D17">
        <v>2</v>
      </c>
    </row>
    <row r="18" spans="1:5" x14ac:dyDescent="0.3">
      <c r="B18">
        <v>15</v>
      </c>
      <c r="C18" t="s">
        <v>405</v>
      </c>
      <c r="D18">
        <v>2</v>
      </c>
    </row>
    <row r="19" spans="1:5" x14ac:dyDescent="0.3">
      <c r="B19">
        <v>16</v>
      </c>
      <c r="C19" t="s">
        <v>406</v>
      </c>
      <c r="D19">
        <v>2</v>
      </c>
    </row>
    <row r="20" spans="1:5" x14ac:dyDescent="0.3">
      <c r="B20">
        <v>17</v>
      </c>
      <c r="C20" t="s">
        <v>407</v>
      </c>
      <c r="D20">
        <v>2</v>
      </c>
    </row>
    <row r="21" spans="1:5" x14ac:dyDescent="0.3">
      <c r="B21">
        <v>18</v>
      </c>
      <c r="C21" t="s">
        <v>408</v>
      </c>
      <c r="D21">
        <v>1</v>
      </c>
    </row>
    <row r="22" spans="1:5" x14ac:dyDescent="0.3">
      <c r="B22">
        <v>19</v>
      </c>
      <c r="C22" t="s">
        <v>409</v>
      </c>
      <c r="D22">
        <v>1</v>
      </c>
    </row>
    <row r="23" spans="1:5" x14ac:dyDescent="0.3">
      <c r="B23">
        <v>20</v>
      </c>
      <c r="C23" t="s">
        <v>410</v>
      </c>
      <c r="D23">
        <v>1</v>
      </c>
    </row>
    <row r="24" spans="1:5" x14ac:dyDescent="0.3">
      <c r="B24">
        <v>21</v>
      </c>
      <c r="C24" t="s">
        <v>411</v>
      </c>
      <c r="D24">
        <v>1</v>
      </c>
    </row>
    <row r="25" spans="1:5" x14ac:dyDescent="0.3">
      <c r="B25">
        <v>22</v>
      </c>
      <c r="C25" t="s">
        <v>412</v>
      </c>
      <c r="D25">
        <v>1</v>
      </c>
    </row>
    <row r="26" spans="1:5" x14ac:dyDescent="0.3">
      <c r="B26">
        <v>23</v>
      </c>
      <c r="C26" t="s">
        <v>413</v>
      </c>
      <c r="D26">
        <v>1</v>
      </c>
    </row>
    <row r="27" spans="1:5" x14ac:dyDescent="0.3">
      <c r="B27">
        <v>24</v>
      </c>
      <c r="C27" t="s">
        <v>414</v>
      </c>
      <c r="D27">
        <v>1</v>
      </c>
    </row>
    <row r="28" spans="1:5" x14ac:dyDescent="0.3">
      <c r="B28">
        <v>25</v>
      </c>
      <c r="C28" t="s">
        <v>415</v>
      </c>
      <c r="D28">
        <v>1</v>
      </c>
    </row>
    <row r="29" spans="1:5" x14ac:dyDescent="0.3">
      <c r="A29">
        <v>26</v>
      </c>
      <c r="B29">
        <v>26</v>
      </c>
      <c r="C29" t="s">
        <v>416</v>
      </c>
      <c r="D29">
        <v>1</v>
      </c>
      <c r="E29">
        <f>SUM(D4:D29)</f>
        <v>138</v>
      </c>
    </row>
    <row r="34" spans="2:4" x14ac:dyDescent="0.3">
      <c r="B34" t="s">
        <v>1279</v>
      </c>
    </row>
    <row r="35" spans="2:4" x14ac:dyDescent="0.3">
      <c r="B35">
        <v>1</v>
      </c>
      <c r="C35" t="s">
        <v>428</v>
      </c>
      <c r="D35">
        <v>4</v>
      </c>
    </row>
    <row r="36" spans="2:4" x14ac:dyDescent="0.3">
      <c r="B36">
        <v>2</v>
      </c>
      <c r="C36" t="s">
        <v>429</v>
      </c>
      <c r="D36">
        <v>2</v>
      </c>
    </row>
    <row r="37" spans="2:4" x14ac:dyDescent="0.3">
      <c r="B37">
        <v>3</v>
      </c>
      <c r="C37" t="s">
        <v>430</v>
      </c>
      <c r="D37">
        <v>2</v>
      </c>
    </row>
    <row r="38" spans="2:4" x14ac:dyDescent="0.3">
      <c r="B38">
        <v>4</v>
      </c>
      <c r="C38" t="s">
        <v>431</v>
      </c>
      <c r="D38">
        <v>2</v>
      </c>
    </row>
    <row r="39" spans="2:4" x14ac:dyDescent="0.3">
      <c r="B39">
        <v>5</v>
      </c>
      <c r="C39" t="s">
        <v>432</v>
      </c>
      <c r="D39">
        <v>1</v>
      </c>
    </row>
    <row r="40" spans="2:4" x14ac:dyDescent="0.3">
      <c r="B40">
        <v>6</v>
      </c>
      <c r="C40" t="s">
        <v>433</v>
      </c>
      <c r="D40">
        <v>1</v>
      </c>
    </row>
    <row r="41" spans="2:4" x14ac:dyDescent="0.3">
      <c r="B41">
        <v>7</v>
      </c>
      <c r="C41" t="s">
        <v>434</v>
      </c>
      <c r="D41">
        <v>1</v>
      </c>
    </row>
    <row r="42" spans="2:4" x14ac:dyDescent="0.3">
      <c r="B42">
        <v>8</v>
      </c>
      <c r="C42" t="s">
        <v>435</v>
      </c>
      <c r="D42">
        <v>1</v>
      </c>
    </row>
    <row r="43" spans="2:4" x14ac:dyDescent="0.3">
      <c r="B43">
        <v>9</v>
      </c>
      <c r="C43" t="s">
        <v>436</v>
      </c>
      <c r="D43">
        <v>1</v>
      </c>
    </row>
    <row r="44" spans="2:4" x14ac:dyDescent="0.3">
      <c r="B44">
        <v>10</v>
      </c>
      <c r="C44" t="s">
        <v>437</v>
      </c>
      <c r="D44">
        <v>1</v>
      </c>
    </row>
    <row r="45" spans="2:4" x14ac:dyDescent="0.3">
      <c r="B45">
        <v>11</v>
      </c>
      <c r="C45" t="s">
        <v>438</v>
      </c>
      <c r="D45">
        <v>1</v>
      </c>
    </row>
    <row r="46" spans="2:4" x14ac:dyDescent="0.3">
      <c r="B46">
        <v>12</v>
      </c>
      <c r="C46" t="s">
        <v>439</v>
      </c>
      <c r="D46">
        <v>1</v>
      </c>
    </row>
    <row r="47" spans="2:4" x14ac:dyDescent="0.3">
      <c r="B47">
        <v>13</v>
      </c>
      <c r="C47" t="s">
        <v>440</v>
      </c>
      <c r="D47">
        <v>1</v>
      </c>
    </row>
    <row r="48" spans="2:4" x14ac:dyDescent="0.3">
      <c r="B48">
        <v>14</v>
      </c>
      <c r="C48" t="s">
        <v>441</v>
      </c>
      <c r="D48">
        <v>1</v>
      </c>
    </row>
    <row r="49" spans="1:5" x14ac:dyDescent="0.3">
      <c r="B49">
        <v>15</v>
      </c>
      <c r="C49" t="s">
        <v>442</v>
      </c>
      <c r="D49">
        <v>1</v>
      </c>
    </row>
    <row r="50" spans="1:5" x14ac:dyDescent="0.3">
      <c r="B50">
        <v>16</v>
      </c>
      <c r="C50" t="s">
        <v>443</v>
      </c>
      <c r="D50">
        <v>1</v>
      </c>
    </row>
    <row r="51" spans="1:5" x14ac:dyDescent="0.3">
      <c r="A51">
        <v>17</v>
      </c>
      <c r="B51">
        <v>17</v>
      </c>
      <c r="C51" t="s">
        <v>444</v>
      </c>
      <c r="D51">
        <v>1</v>
      </c>
      <c r="E51">
        <f>SUM(D35:D51)</f>
        <v>23</v>
      </c>
    </row>
    <row r="54" spans="1:5" x14ac:dyDescent="0.3">
      <c r="B54" t="s">
        <v>1204</v>
      </c>
    </row>
    <row r="55" spans="1:5" x14ac:dyDescent="0.3">
      <c r="B55">
        <v>1</v>
      </c>
      <c r="C55" t="s">
        <v>445</v>
      </c>
      <c r="D55">
        <v>6</v>
      </c>
    </row>
    <row r="56" spans="1:5" x14ac:dyDescent="0.3">
      <c r="B56">
        <v>2</v>
      </c>
      <c r="C56" t="s">
        <v>446</v>
      </c>
      <c r="D56">
        <v>4</v>
      </c>
    </row>
    <row r="57" spans="1:5" x14ac:dyDescent="0.3">
      <c r="B57">
        <v>3</v>
      </c>
      <c r="C57" t="s">
        <v>447</v>
      </c>
      <c r="D57">
        <v>4</v>
      </c>
    </row>
    <row r="58" spans="1:5" x14ac:dyDescent="0.3">
      <c r="B58">
        <v>4</v>
      </c>
      <c r="C58" t="s">
        <v>448</v>
      </c>
      <c r="D58">
        <v>4</v>
      </c>
    </row>
    <row r="59" spans="1:5" x14ac:dyDescent="0.3">
      <c r="B59">
        <v>5</v>
      </c>
      <c r="C59" t="s">
        <v>449</v>
      </c>
      <c r="D59">
        <v>4</v>
      </c>
    </row>
    <row r="60" spans="1:5" x14ac:dyDescent="0.3">
      <c r="B60">
        <v>6</v>
      </c>
      <c r="C60" t="s">
        <v>450</v>
      </c>
      <c r="D60">
        <v>3</v>
      </c>
    </row>
    <row r="61" spans="1:5" x14ac:dyDescent="0.3">
      <c r="B61">
        <v>7</v>
      </c>
      <c r="C61" t="s">
        <v>451</v>
      </c>
      <c r="D61">
        <v>3</v>
      </c>
    </row>
    <row r="62" spans="1:5" x14ac:dyDescent="0.3">
      <c r="B62">
        <v>8</v>
      </c>
      <c r="C62" t="s">
        <v>452</v>
      </c>
      <c r="D62">
        <v>3</v>
      </c>
    </row>
    <row r="63" spans="1:5" x14ac:dyDescent="0.3">
      <c r="B63">
        <v>9</v>
      </c>
      <c r="C63" t="s">
        <v>453</v>
      </c>
      <c r="D63">
        <v>2</v>
      </c>
    </row>
    <row r="64" spans="1:5" x14ac:dyDescent="0.3">
      <c r="B64">
        <v>10</v>
      </c>
      <c r="C64" t="s">
        <v>454</v>
      </c>
      <c r="D64">
        <v>2</v>
      </c>
    </row>
    <row r="65" spans="2:4" x14ac:dyDescent="0.3">
      <c r="B65">
        <v>11</v>
      </c>
      <c r="C65" t="s">
        <v>455</v>
      </c>
      <c r="D65">
        <v>2</v>
      </c>
    </row>
    <row r="66" spans="2:4" x14ac:dyDescent="0.3">
      <c r="B66">
        <v>12</v>
      </c>
      <c r="C66" t="s">
        <v>456</v>
      </c>
      <c r="D66">
        <v>2</v>
      </c>
    </row>
    <row r="67" spans="2:4" x14ac:dyDescent="0.3">
      <c r="B67">
        <v>13</v>
      </c>
      <c r="C67" t="s">
        <v>457</v>
      </c>
      <c r="D67">
        <v>2</v>
      </c>
    </row>
    <row r="68" spans="2:4" x14ac:dyDescent="0.3">
      <c r="B68">
        <v>14</v>
      </c>
      <c r="C68" t="s">
        <v>458</v>
      </c>
      <c r="D68">
        <v>2</v>
      </c>
    </row>
    <row r="69" spans="2:4" x14ac:dyDescent="0.3">
      <c r="B69">
        <v>15</v>
      </c>
      <c r="C69" t="s">
        <v>459</v>
      </c>
      <c r="D69">
        <v>2</v>
      </c>
    </row>
    <row r="70" spans="2:4" x14ac:dyDescent="0.3">
      <c r="B70">
        <v>16</v>
      </c>
      <c r="C70" t="s">
        <v>460</v>
      </c>
      <c r="D70">
        <v>2</v>
      </c>
    </row>
    <row r="71" spans="2:4" x14ac:dyDescent="0.3">
      <c r="B71">
        <v>17</v>
      </c>
      <c r="C71" t="s">
        <v>461</v>
      </c>
      <c r="D71">
        <v>1</v>
      </c>
    </row>
    <row r="72" spans="2:4" x14ac:dyDescent="0.3">
      <c r="B72">
        <v>18</v>
      </c>
      <c r="C72" t="s">
        <v>462</v>
      </c>
      <c r="D72">
        <v>1</v>
      </c>
    </row>
    <row r="73" spans="2:4" x14ac:dyDescent="0.3">
      <c r="B73">
        <v>19</v>
      </c>
      <c r="C73" t="s">
        <v>463</v>
      </c>
      <c r="D73">
        <v>1</v>
      </c>
    </row>
    <row r="74" spans="2:4" x14ac:dyDescent="0.3">
      <c r="B74">
        <v>20</v>
      </c>
      <c r="C74" t="s">
        <v>464</v>
      </c>
      <c r="D74">
        <v>1</v>
      </c>
    </row>
    <row r="75" spans="2:4" x14ac:dyDescent="0.3">
      <c r="B75">
        <v>21</v>
      </c>
      <c r="C75" t="s">
        <v>465</v>
      </c>
      <c r="D75">
        <v>1</v>
      </c>
    </row>
    <row r="76" spans="2:4" x14ac:dyDescent="0.3">
      <c r="B76">
        <v>22</v>
      </c>
      <c r="C76" t="s">
        <v>466</v>
      </c>
      <c r="D76">
        <v>1</v>
      </c>
    </row>
    <row r="77" spans="2:4" x14ac:dyDescent="0.3">
      <c r="B77">
        <v>23</v>
      </c>
      <c r="C77" t="s">
        <v>467</v>
      </c>
      <c r="D77">
        <v>1</v>
      </c>
    </row>
    <row r="78" spans="2:4" x14ac:dyDescent="0.3">
      <c r="B78">
        <v>24</v>
      </c>
      <c r="C78" t="s">
        <v>468</v>
      </c>
      <c r="D78">
        <v>1</v>
      </c>
    </row>
    <row r="79" spans="2:4" x14ac:dyDescent="0.3">
      <c r="B79">
        <v>25</v>
      </c>
      <c r="C79" t="s">
        <v>469</v>
      </c>
      <c r="D79">
        <v>1</v>
      </c>
    </row>
    <row r="80" spans="2:4" x14ac:dyDescent="0.3">
      <c r="B80">
        <v>26</v>
      </c>
      <c r="C80" t="s">
        <v>470</v>
      </c>
      <c r="D80">
        <v>1</v>
      </c>
    </row>
    <row r="81" spans="2:4" x14ac:dyDescent="0.3">
      <c r="B81">
        <v>27</v>
      </c>
      <c r="C81" t="s">
        <v>471</v>
      </c>
      <c r="D81">
        <v>1</v>
      </c>
    </row>
    <row r="82" spans="2:4" x14ac:dyDescent="0.3">
      <c r="B82">
        <v>28</v>
      </c>
      <c r="C82" t="s">
        <v>472</v>
      </c>
      <c r="D82">
        <v>1</v>
      </c>
    </row>
    <row r="83" spans="2:4" x14ac:dyDescent="0.3">
      <c r="B83">
        <v>29</v>
      </c>
      <c r="C83" t="s">
        <v>473</v>
      </c>
      <c r="D83">
        <v>1</v>
      </c>
    </row>
    <row r="84" spans="2:4" x14ac:dyDescent="0.3">
      <c r="B84">
        <v>30</v>
      </c>
      <c r="C84" t="s">
        <v>474</v>
      </c>
      <c r="D84">
        <v>1</v>
      </c>
    </row>
    <row r="85" spans="2:4" x14ac:dyDescent="0.3">
      <c r="B85">
        <v>31</v>
      </c>
      <c r="C85" t="s">
        <v>475</v>
      </c>
      <c r="D85">
        <v>1</v>
      </c>
    </row>
    <row r="86" spans="2:4" x14ac:dyDescent="0.3">
      <c r="B86">
        <v>32</v>
      </c>
      <c r="C86" t="s">
        <v>476</v>
      </c>
      <c r="D86">
        <v>1</v>
      </c>
    </row>
    <row r="87" spans="2:4" x14ac:dyDescent="0.3">
      <c r="B87">
        <v>33</v>
      </c>
      <c r="C87" t="s">
        <v>477</v>
      </c>
      <c r="D87">
        <v>1</v>
      </c>
    </row>
    <row r="88" spans="2:4" x14ac:dyDescent="0.3">
      <c r="B88">
        <v>34</v>
      </c>
      <c r="C88" t="s">
        <v>478</v>
      </c>
      <c r="D88">
        <v>1</v>
      </c>
    </row>
    <row r="89" spans="2:4" x14ac:dyDescent="0.3">
      <c r="B89">
        <v>35</v>
      </c>
      <c r="C89" t="s">
        <v>479</v>
      </c>
      <c r="D89">
        <v>1</v>
      </c>
    </row>
    <row r="90" spans="2:4" x14ac:dyDescent="0.3">
      <c r="B90">
        <v>36</v>
      </c>
      <c r="C90" t="s">
        <v>480</v>
      </c>
      <c r="D90">
        <v>1</v>
      </c>
    </row>
    <row r="91" spans="2:4" x14ac:dyDescent="0.3">
      <c r="B91">
        <v>37</v>
      </c>
      <c r="C91" t="s">
        <v>481</v>
      </c>
      <c r="D91">
        <v>1</v>
      </c>
    </row>
    <row r="92" spans="2:4" x14ac:dyDescent="0.3">
      <c r="B92">
        <v>38</v>
      </c>
      <c r="C92" t="s">
        <v>482</v>
      </c>
      <c r="D92">
        <v>1</v>
      </c>
    </row>
    <row r="93" spans="2:4" x14ac:dyDescent="0.3">
      <c r="B93">
        <v>39</v>
      </c>
      <c r="C93" t="s">
        <v>483</v>
      </c>
      <c r="D93">
        <v>1</v>
      </c>
    </row>
    <row r="94" spans="2:4" x14ac:dyDescent="0.3">
      <c r="B94">
        <v>40</v>
      </c>
      <c r="C94" t="s">
        <v>484</v>
      </c>
      <c r="D94">
        <v>1</v>
      </c>
    </row>
    <row r="95" spans="2:4" x14ac:dyDescent="0.3">
      <c r="B95">
        <v>41</v>
      </c>
      <c r="C95" t="s">
        <v>485</v>
      </c>
      <c r="D95">
        <v>1</v>
      </c>
    </row>
    <row r="96" spans="2:4" x14ac:dyDescent="0.3">
      <c r="B96">
        <v>42</v>
      </c>
      <c r="C96" t="s">
        <v>486</v>
      </c>
      <c r="D96">
        <v>1</v>
      </c>
    </row>
    <row r="97" spans="1:5" x14ac:dyDescent="0.3">
      <c r="B97">
        <v>43</v>
      </c>
      <c r="C97" t="s">
        <v>487</v>
      </c>
      <c r="D97">
        <v>1</v>
      </c>
    </row>
    <row r="98" spans="1:5" x14ac:dyDescent="0.3">
      <c r="B98">
        <v>44</v>
      </c>
      <c r="C98" t="s">
        <v>488</v>
      </c>
      <c r="D98">
        <v>1</v>
      </c>
    </row>
    <row r="99" spans="1:5" x14ac:dyDescent="0.3">
      <c r="B99">
        <v>45</v>
      </c>
      <c r="C99" t="s">
        <v>489</v>
      </c>
      <c r="D99">
        <v>1</v>
      </c>
    </row>
    <row r="100" spans="1:5" x14ac:dyDescent="0.3">
      <c r="B100">
        <v>46</v>
      </c>
      <c r="C100" t="s">
        <v>490</v>
      </c>
      <c r="D100">
        <v>1</v>
      </c>
    </row>
    <row r="101" spans="1:5" x14ac:dyDescent="0.3">
      <c r="B101">
        <v>47</v>
      </c>
      <c r="C101" t="s">
        <v>491</v>
      </c>
      <c r="D101">
        <v>1</v>
      </c>
    </row>
    <row r="102" spans="1:5" x14ac:dyDescent="0.3">
      <c r="B102">
        <v>48</v>
      </c>
      <c r="C102" t="s">
        <v>492</v>
      </c>
      <c r="D102">
        <v>1</v>
      </c>
    </row>
    <row r="103" spans="1:5" x14ac:dyDescent="0.3">
      <c r="B103">
        <v>49</v>
      </c>
      <c r="C103" t="s">
        <v>493</v>
      </c>
      <c r="D103">
        <v>1</v>
      </c>
    </row>
    <row r="104" spans="1:5" x14ac:dyDescent="0.3">
      <c r="B104">
        <v>50</v>
      </c>
      <c r="C104" t="s">
        <v>494</v>
      </c>
      <c r="D104">
        <v>1</v>
      </c>
    </row>
    <row r="105" spans="1:5" x14ac:dyDescent="0.3">
      <c r="B105">
        <v>51</v>
      </c>
      <c r="C105" t="s">
        <v>495</v>
      </c>
      <c r="D105">
        <v>1</v>
      </c>
    </row>
    <row r="106" spans="1:5" x14ac:dyDescent="0.3">
      <c r="B106">
        <v>52</v>
      </c>
      <c r="C106" t="s">
        <v>496</v>
      </c>
      <c r="D106">
        <v>1</v>
      </c>
    </row>
    <row r="107" spans="1:5" x14ac:dyDescent="0.3">
      <c r="B107">
        <v>53</v>
      </c>
      <c r="C107" t="s">
        <v>497</v>
      </c>
      <c r="D107">
        <v>1</v>
      </c>
    </row>
    <row r="108" spans="1:5" x14ac:dyDescent="0.3">
      <c r="A108">
        <v>54</v>
      </c>
      <c r="B108">
        <v>54</v>
      </c>
      <c r="C108" t="s">
        <v>498</v>
      </c>
      <c r="D108">
        <v>1</v>
      </c>
      <c r="E108">
        <f>SUM(D55:D108)</f>
        <v>85</v>
      </c>
    </row>
    <row r="111" spans="1:5" x14ac:dyDescent="0.3">
      <c r="B111" t="s">
        <v>873</v>
      </c>
    </row>
    <row r="112" spans="1:5" x14ac:dyDescent="0.3">
      <c r="B112">
        <v>1</v>
      </c>
      <c r="C112" t="s">
        <v>499</v>
      </c>
      <c r="D112">
        <v>50</v>
      </c>
    </row>
    <row r="113" spans="1:5" x14ac:dyDescent="0.3">
      <c r="B113">
        <v>2</v>
      </c>
      <c r="C113" t="s">
        <v>500</v>
      </c>
      <c r="D113">
        <v>49</v>
      </c>
    </row>
    <row r="114" spans="1:5" x14ac:dyDescent="0.3">
      <c r="B114">
        <v>3</v>
      </c>
      <c r="C114" t="s">
        <v>501</v>
      </c>
      <c r="D114">
        <v>19</v>
      </c>
    </row>
    <row r="115" spans="1:5" x14ac:dyDescent="0.3">
      <c r="B115">
        <v>4</v>
      </c>
      <c r="C115" t="s">
        <v>502</v>
      </c>
      <c r="D115">
        <v>13</v>
      </c>
    </row>
    <row r="116" spans="1:5" x14ac:dyDescent="0.3">
      <c r="B116">
        <v>5</v>
      </c>
      <c r="C116" t="s">
        <v>503</v>
      </c>
      <c r="D116">
        <v>9</v>
      </c>
    </row>
    <row r="117" spans="1:5" x14ac:dyDescent="0.3">
      <c r="B117">
        <v>6</v>
      </c>
      <c r="C117" t="s">
        <v>504</v>
      </c>
      <c r="D117">
        <v>8</v>
      </c>
    </row>
    <row r="118" spans="1:5" x14ac:dyDescent="0.3">
      <c r="B118">
        <v>7</v>
      </c>
      <c r="C118" t="s">
        <v>505</v>
      </c>
      <c r="D118">
        <v>7</v>
      </c>
    </row>
    <row r="119" spans="1:5" x14ac:dyDescent="0.3">
      <c r="B119">
        <v>8</v>
      </c>
      <c r="C119" t="s">
        <v>506</v>
      </c>
      <c r="D119">
        <v>5</v>
      </c>
    </row>
    <row r="120" spans="1:5" x14ac:dyDescent="0.3">
      <c r="B120">
        <v>9</v>
      </c>
      <c r="C120" t="s">
        <v>507</v>
      </c>
      <c r="D120">
        <v>5</v>
      </c>
    </row>
    <row r="121" spans="1:5" x14ac:dyDescent="0.3">
      <c r="B121">
        <v>10</v>
      </c>
      <c r="C121" t="s">
        <v>508</v>
      </c>
      <c r="D121">
        <v>4</v>
      </c>
    </row>
    <row r="122" spans="1:5" x14ac:dyDescent="0.3">
      <c r="B122">
        <v>11</v>
      </c>
      <c r="C122" t="s">
        <v>509</v>
      </c>
      <c r="D122">
        <v>3</v>
      </c>
    </row>
    <row r="123" spans="1:5" x14ac:dyDescent="0.3">
      <c r="B123">
        <v>12</v>
      </c>
      <c r="C123" t="s">
        <v>510</v>
      </c>
      <c r="D123">
        <v>3</v>
      </c>
    </row>
    <row r="124" spans="1:5" x14ac:dyDescent="0.3">
      <c r="B124">
        <v>13</v>
      </c>
      <c r="C124" t="s">
        <v>511</v>
      </c>
      <c r="D124">
        <v>2</v>
      </c>
    </row>
    <row r="125" spans="1:5" x14ac:dyDescent="0.3">
      <c r="B125">
        <v>14</v>
      </c>
      <c r="C125" t="s">
        <v>512</v>
      </c>
      <c r="D125">
        <v>2</v>
      </c>
    </row>
    <row r="126" spans="1:5" x14ac:dyDescent="0.3">
      <c r="B126">
        <v>15</v>
      </c>
      <c r="C126" t="s">
        <v>513</v>
      </c>
      <c r="D126">
        <v>2</v>
      </c>
    </row>
    <row r="127" spans="1:5" x14ac:dyDescent="0.3">
      <c r="B127">
        <v>16</v>
      </c>
      <c r="C127" t="s">
        <v>514</v>
      </c>
      <c r="D127">
        <v>1</v>
      </c>
    </row>
    <row r="128" spans="1:5" x14ac:dyDescent="0.3">
      <c r="A128">
        <v>17</v>
      </c>
      <c r="B128">
        <v>17</v>
      </c>
      <c r="C128" t="s">
        <v>515</v>
      </c>
      <c r="D128">
        <v>1</v>
      </c>
      <c r="E128">
        <f>SUM(D112:D128)</f>
        <v>183</v>
      </c>
    </row>
    <row r="131" spans="2:4" x14ac:dyDescent="0.3">
      <c r="B131" t="s">
        <v>1216</v>
      </c>
    </row>
    <row r="132" spans="2:4" x14ac:dyDescent="0.3">
      <c r="B132">
        <v>1</v>
      </c>
      <c r="C132" t="s">
        <v>516</v>
      </c>
      <c r="D132">
        <v>8</v>
      </c>
    </row>
    <row r="133" spans="2:4" x14ac:dyDescent="0.3">
      <c r="B133">
        <v>2</v>
      </c>
      <c r="C133" t="s">
        <v>517</v>
      </c>
      <c r="D133">
        <v>5</v>
      </c>
    </row>
    <row r="134" spans="2:4" x14ac:dyDescent="0.3">
      <c r="B134">
        <v>3</v>
      </c>
      <c r="C134" t="s">
        <v>518</v>
      </c>
      <c r="D134">
        <v>3</v>
      </c>
    </row>
    <row r="135" spans="2:4" x14ac:dyDescent="0.3">
      <c r="B135">
        <v>4</v>
      </c>
      <c r="C135" t="s">
        <v>519</v>
      </c>
      <c r="D135">
        <v>3</v>
      </c>
    </row>
    <row r="136" spans="2:4" x14ac:dyDescent="0.3">
      <c r="B136">
        <v>5</v>
      </c>
      <c r="C136" t="s">
        <v>520</v>
      </c>
      <c r="D136">
        <v>3</v>
      </c>
    </row>
    <row r="137" spans="2:4" x14ac:dyDescent="0.3">
      <c r="B137">
        <v>6</v>
      </c>
      <c r="C137" t="s">
        <v>521</v>
      </c>
      <c r="D137">
        <v>2</v>
      </c>
    </row>
    <row r="138" spans="2:4" x14ac:dyDescent="0.3">
      <c r="B138">
        <v>7</v>
      </c>
      <c r="C138" t="s">
        <v>522</v>
      </c>
      <c r="D138">
        <v>2</v>
      </c>
    </row>
    <row r="139" spans="2:4" x14ac:dyDescent="0.3">
      <c r="B139">
        <v>8</v>
      </c>
      <c r="C139" t="s">
        <v>523</v>
      </c>
      <c r="D139">
        <v>2</v>
      </c>
    </row>
    <row r="140" spans="2:4" x14ac:dyDescent="0.3">
      <c r="B140">
        <v>9</v>
      </c>
      <c r="C140" t="s">
        <v>524</v>
      </c>
      <c r="D140">
        <v>2</v>
      </c>
    </row>
    <row r="141" spans="2:4" x14ac:dyDescent="0.3">
      <c r="B141">
        <v>10</v>
      </c>
      <c r="C141" t="s">
        <v>525</v>
      </c>
      <c r="D141">
        <v>2</v>
      </c>
    </row>
    <row r="142" spans="2:4" x14ac:dyDescent="0.3">
      <c r="B142">
        <v>11</v>
      </c>
      <c r="C142" t="s">
        <v>526</v>
      </c>
      <c r="D142">
        <v>1</v>
      </c>
    </row>
    <row r="143" spans="2:4" x14ac:dyDescent="0.3">
      <c r="B143">
        <v>12</v>
      </c>
      <c r="C143" t="s">
        <v>527</v>
      </c>
      <c r="D143">
        <v>1</v>
      </c>
    </row>
    <row r="144" spans="2:4" x14ac:dyDescent="0.3">
      <c r="B144">
        <v>13</v>
      </c>
      <c r="C144" t="s">
        <v>528</v>
      </c>
      <c r="D144">
        <v>1</v>
      </c>
    </row>
    <row r="145" spans="1:5" x14ac:dyDescent="0.3">
      <c r="B145">
        <v>14</v>
      </c>
      <c r="C145" t="s">
        <v>529</v>
      </c>
      <c r="D145">
        <v>1</v>
      </c>
    </row>
    <row r="146" spans="1:5" x14ac:dyDescent="0.3">
      <c r="B146">
        <v>15</v>
      </c>
      <c r="C146" t="s">
        <v>530</v>
      </c>
      <c r="D146">
        <v>1</v>
      </c>
    </row>
    <row r="147" spans="1:5" x14ac:dyDescent="0.3">
      <c r="B147">
        <v>16</v>
      </c>
      <c r="C147" t="s">
        <v>531</v>
      </c>
      <c r="D147">
        <v>1</v>
      </c>
    </row>
    <row r="148" spans="1:5" x14ac:dyDescent="0.3">
      <c r="B148">
        <v>17</v>
      </c>
      <c r="C148" t="s">
        <v>532</v>
      </c>
      <c r="D148">
        <v>1</v>
      </c>
    </row>
    <row r="149" spans="1:5" x14ac:dyDescent="0.3">
      <c r="B149">
        <v>18</v>
      </c>
      <c r="C149" t="s">
        <v>533</v>
      </c>
      <c r="D149">
        <v>1</v>
      </c>
    </row>
    <row r="150" spans="1:5" x14ac:dyDescent="0.3">
      <c r="B150">
        <v>19</v>
      </c>
      <c r="C150" t="s">
        <v>534</v>
      </c>
      <c r="D150">
        <v>1</v>
      </c>
    </row>
    <row r="151" spans="1:5" x14ac:dyDescent="0.3">
      <c r="A151">
        <v>20</v>
      </c>
      <c r="B151">
        <v>20</v>
      </c>
      <c r="C151" t="s">
        <v>535</v>
      </c>
      <c r="D151">
        <v>1</v>
      </c>
      <c r="E151">
        <f>SUM(D132:D151)</f>
        <v>42</v>
      </c>
    </row>
    <row r="154" spans="1:5" x14ac:dyDescent="0.3">
      <c r="B154" t="s">
        <v>1215</v>
      </c>
    </row>
    <row r="155" spans="1:5" x14ac:dyDescent="0.3">
      <c r="B155">
        <v>1</v>
      </c>
      <c r="C155" t="s">
        <v>417</v>
      </c>
      <c r="D155">
        <v>28</v>
      </c>
    </row>
    <row r="156" spans="1:5" x14ac:dyDescent="0.3">
      <c r="B156">
        <v>2</v>
      </c>
      <c r="C156" t="s">
        <v>418</v>
      </c>
      <c r="D156">
        <v>12</v>
      </c>
    </row>
    <row r="157" spans="1:5" x14ac:dyDescent="0.3">
      <c r="B157">
        <v>3</v>
      </c>
      <c r="C157" t="s">
        <v>419</v>
      </c>
      <c r="D157">
        <v>8</v>
      </c>
    </row>
    <row r="158" spans="1:5" x14ac:dyDescent="0.3">
      <c r="B158">
        <v>4</v>
      </c>
      <c r="C158" t="s">
        <v>398</v>
      </c>
      <c r="D158">
        <v>6</v>
      </c>
    </row>
    <row r="159" spans="1:5" x14ac:dyDescent="0.3">
      <c r="B159">
        <v>5</v>
      </c>
      <c r="C159" t="s">
        <v>536</v>
      </c>
      <c r="D159">
        <v>4</v>
      </c>
    </row>
    <row r="160" spans="1:5" x14ac:dyDescent="0.3">
      <c r="B160">
        <v>6</v>
      </c>
      <c r="C160" t="s">
        <v>420</v>
      </c>
      <c r="D160">
        <v>4</v>
      </c>
    </row>
    <row r="161" spans="2:4" x14ac:dyDescent="0.3">
      <c r="B161">
        <v>7</v>
      </c>
      <c r="C161" t="s">
        <v>421</v>
      </c>
      <c r="D161">
        <v>4</v>
      </c>
    </row>
    <row r="162" spans="2:4" x14ac:dyDescent="0.3">
      <c r="B162">
        <v>8</v>
      </c>
      <c r="C162" t="s">
        <v>422</v>
      </c>
      <c r="D162">
        <v>3</v>
      </c>
    </row>
    <row r="163" spans="2:4" x14ac:dyDescent="0.3">
      <c r="B163">
        <v>9</v>
      </c>
      <c r="C163" t="s">
        <v>423</v>
      </c>
      <c r="D163">
        <v>3</v>
      </c>
    </row>
    <row r="164" spans="2:4" x14ac:dyDescent="0.3">
      <c r="B164">
        <v>10</v>
      </c>
      <c r="C164" t="s">
        <v>537</v>
      </c>
      <c r="D164">
        <v>2</v>
      </c>
    </row>
    <row r="165" spans="2:4" x14ac:dyDescent="0.3">
      <c r="B165">
        <v>11</v>
      </c>
      <c r="C165" t="s">
        <v>538</v>
      </c>
      <c r="D165">
        <v>2</v>
      </c>
    </row>
    <row r="166" spans="2:4" x14ac:dyDescent="0.3">
      <c r="B166">
        <v>12</v>
      </c>
      <c r="C166" t="s">
        <v>424</v>
      </c>
      <c r="D166">
        <v>2</v>
      </c>
    </row>
    <row r="167" spans="2:4" x14ac:dyDescent="0.3">
      <c r="B167">
        <v>13</v>
      </c>
      <c r="C167" t="s">
        <v>425</v>
      </c>
      <c r="D167">
        <v>2</v>
      </c>
    </row>
    <row r="168" spans="2:4" x14ac:dyDescent="0.3">
      <c r="B168">
        <v>14</v>
      </c>
      <c r="C168" t="s">
        <v>426</v>
      </c>
      <c r="D168">
        <v>2</v>
      </c>
    </row>
    <row r="169" spans="2:4" x14ac:dyDescent="0.3">
      <c r="B169">
        <v>15</v>
      </c>
      <c r="C169" t="s">
        <v>539</v>
      </c>
      <c r="D169">
        <v>1</v>
      </c>
    </row>
    <row r="170" spans="2:4" x14ac:dyDescent="0.3">
      <c r="B170">
        <v>16</v>
      </c>
      <c r="C170" t="s">
        <v>540</v>
      </c>
      <c r="D170">
        <v>1</v>
      </c>
    </row>
    <row r="171" spans="2:4" x14ac:dyDescent="0.3">
      <c r="B171">
        <v>17</v>
      </c>
      <c r="C171" t="s">
        <v>541</v>
      </c>
      <c r="D171">
        <v>1</v>
      </c>
    </row>
    <row r="172" spans="2:4" x14ac:dyDescent="0.3">
      <c r="B172">
        <v>18</v>
      </c>
      <c r="C172" t="s">
        <v>542</v>
      </c>
      <c r="D172">
        <v>1</v>
      </c>
    </row>
    <row r="173" spans="2:4" x14ac:dyDescent="0.3">
      <c r="B173">
        <v>19</v>
      </c>
      <c r="C173" t="s">
        <v>543</v>
      </c>
      <c r="D173">
        <v>1</v>
      </c>
    </row>
    <row r="174" spans="2:4" x14ac:dyDescent="0.3">
      <c r="B174">
        <v>20</v>
      </c>
      <c r="C174" t="s">
        <v>544</v>
      </c>
      <c r="D174">
        <v>1</v>
      </c>
    </row>
    <row r="175" spans="2:4" x14ac:dyDescent="0.3">
      <c r="B175">
        <v>21</v>
      </c>
      <c r="C175" t="s">
        <v>545</v>
      </c>
      <c r="D175">
        <v>1</v>
      </c>
    </row>
    <row r="176" spans="2:4" x14ac:dyDescent="0.3">
      <c r="B176">
        <v>22</v>
      </c>
      <c r="C176" t="s">
        <v>546</v>
      </c>
      <c r="D176">
        <v>1</v>
      </c>
    </row>
    <row r="177" spans="1:5" x14ac:dyDescent="0.3">
      <c r="B177">
        <v>23</v>
      </c>
      <c r="C177" t="s">
        <v>547</v>
      </c>
      <c r="D177">
        <v>1</v>
      </c>
    </row>
    <row r="178" spans="1:5" x14ac:dyDescent="0.3">
      <c r="A178">
        <v>24</v>
      </c>
      <c r="B178">
        <v>24</v>
      </c>
      <c r="C178" t="s">
        <v>427</v>
      </c>
      <c r="D178">
        <v>1</v>
      </c>
      <c r="E178">
        <f>SUM(D155:D178)</f>
        <v>92</v>
      </c>
    </row>
    <row r="181" spans="1:5" x14ac:dyDescent="0.3">
      <c r="B181" t="s">
        <v>1226</v>
      </c>
    </row>
    <row r="182" spans="1:5" x14ac:dyDescent="0.3">
      <c r="B182">
        <v>1</v>
      </c>
      <c r="C182" t="s">
        <v>548</v>
      </c>
      <c r="D182">
        <v>75</v>
      </c>
    </row>
    <row r="183" spans="1:5" x14ac:dyDescent="0.3">
      <c r="B183">
        <v>2</v>
      </c>
      <c r="C183" t="s">
        <v>549</v>
      </c>
      <c r="D183">
        <v>39</v>
      </c>
    </row>
    <row r="184" spans="1:5" x14ac:dyDescent="0.3">
      <c r="B184">
        <v>3</v>
      </c>
      <c r="C184" t="s">
        <v>550</v>
      </c>
      <c r="D184">
        <v>9</v>
      </c>
    </row>
    <row r="185" spans="1:5" x14ac:dyDescent="0.3">
      <c r="B185">
        <v>4</v>
      </c>
      <c r="C185" t="s">
        <v>551</v>
      </c>
      <c r="D185">
        <v>8</v>
      </c>
    </row>
    <row r="186" spans="1:5" x14ac:dyDescent="0.3">
      <c r="B186">
        <v>5</v>
      </c>
      <c r="C186" t="s">
        <v>552</v>
      </c>
      <c r="D186">
        <v>8</v>
      </c>
    </row>
    <row r="187" spans="1:5" x14ac:dyDescent="0.3">
      <c r="B187">
        <v>6</v>
      </c>
      <c r="C187" t="s">
        <v>553</v>
      </c>
      <c r="D187">
        <v>7</v>
      </c>
    </row>
    <row r="188" spans="1:5" x14ac:dyDescent="0.3">
      <c r="B188">
        <v>7</v>
      </c>
      <c r="C188" t="s">
        <v>554</v>
      </c>
      <c r="D188">
        <v>6</v>
      </c>
    </row>
    <row r="189" spans="1:5" x14ac:dyDescent="0.3">
      <c r="B189">
        <v>8</v>
      </c>
      <c r="C189" t="s">
        <v>555</v>
      </c>
      <c r="D189">
        <v>4</v>
      </c>
    </row>
    <row r="190" spans="1:5" x14ac:dyDescent="0.3">
      <c r="B190">
        <v>9</v>
      </c>
      <c r="C190" t="s">
        <v>556</v>
      </c>
      <c r="D190">
        <v>4</v>
      </c>
    </row>
    <row r="191" spans="1:5" x14ac:dyDescent="0.3">
      <c r="B191">
        <v>10</v>
      </c>
      <c r="C191" t="s">
        <v>557</v>
      </c>
      <c r="D191">
        <v>4</v>
      </c>
    </row>
    <row r="192" spans="1:5" x14ac:dyDescent="0.3">
      <c r="B192">
        <v>11</v>
      </c>
      <c r="C192" t="s">
        <v>558</v>
      </c>
      <c r="D192">
        <v>2</v>
      </c>
    </row>
    <row r="193" spans="1:5" x14ac:dyDescent="0.3">
      <c r="B193">
        <v>12</v>
      </c>
      <c r="C193" t="s">
        <v>559</v>
      </c>
      <c r="D193">
        <v>2</v>
      </c>
    </row>
    <row r="194" spans="1:5" x14ac:dyDescent="0.3">
      <c r="B194">
        <v>13</v>
      </c>
      <c r="C194" t="s">
        <v>560</v>
      </c>
      <c r="D194">
        <v>2</v>
      </c>
    </row>
    <row r="195" spans="1:5" x14ac:dyDescent="0.3">
      <c r="B195">
        <v>14</v>
      </c>
      <c r="C195" t="s">
        <v>561</v>
      </c>
      <c r="D195">
        <v>2</v>
      </c>
    </row>
    <row r="196" spans="1:5" x14ac:dyDescent="0.3">
      <c r="B196">
        <v>15</v>
      </c>
      <c r="C196" t="s">
        <v>562</v>
      </c>
      <c r="D196">
        <v>1</v>
      </c>
    </row>
    <row r="197" spans="1:5" x14ac:dyDescent="0.3">
      <c r="A197">
        <v>16</v>
      </c>
      <c r="B197">
        <v>16</v>
      </c>
      <c r="C197" t="s">
        <v>563</v>
      </c>
      <c r="D197">
        <v>1</v>
      </c>
      <c r="E197">
        <f>SUM(D182:D197)</f>
        <v>174</v>
      </c>
    </row>
    <row r="200" spans="1:5" x14ac:dyDescent="0.3">
      <c r="B200" t="s">
        <v>1203</v>
      </c>
    </row>
    <row r="201" spans="1:5" x14ac:dyDescent="0.3">
      <c r="B201">
        <v>1</v>
      </c>
      <c r="C201" t="s">
        <v>564</v>
      </c>
      <c r="D201">
        <v>135</v>
      </c>
    </row>
    <row r="202" spans="1:5" x14ac:dyDescent="0.3">
      <c r="B202">
        <v>2</v>
      </c>
      <c r="C202" t="s">
        <v>565</v>
      </c>
      <c r="D202">
        <v>13</v>
      </c>
    </row>
    <row r="203" spans="1:5" x14ac:dyDescent="0.3">
      <c r="B203">
        <v>3</v>
      </c>
      <c r="C203" t="s">
        <v>566</v>
      </c>
      <c r="D203">
        <v>10</v>
      </c>
    </row>
    <row r="204" spans="1:5" x14ac:dyDescent="0.3">
      <c r="B204">
        <v>4</v>
      </c>
      <c r="C204" t="s">
        <v>567</v>
      </c>
      <c r="D204">
        <v>9</v>
      </c>
    </row>
    <row r="205" spans="1:5" x14ac:dyDescent="0.3">
      <c r="B205">
        <v>5</v>
      </c>
      <c r="C205" t="s">
        <v>568</v>
      </c>
      <c r="D205">
        <v>7</v>
      </c>
    </row>
    <row r="206" spans="1:5" x14ac:dyDescent="0.3">
      <c r="B206">
        <v>6</v>
      </c>
      <c r="C206" t="s">
        <v>569</v>
      </c>
      <c r="D206">
        <v>5</v>
      </c>
    </row>
    <row r="207" spans="1:5" x14ac:dyDescent="0.3">
      <c r="B207">
        <v>7</v>
      </c>
      <c r="C207" t="s">
        <v>570</v>
      </c>
      <c r="D207">
        <v>5</v>
      </c>
    </row>
    <row r="208" spans="1:5" x14ac:dyDescent="0.3">
      <c r="B208">
        <v>8</v>
      </c>
      <c r="C208" t="s">
        <v>571</v>
      </c>
      <c r="D208">
        <v>4</v>
      </c>
    </row>
    <row r="209" spans="1:5" x14ac:dyDescent="0.3">
      <c r="B209">
        <v>9</v>
      </c>
      <c r="C209" t="s">
        <v>572</v>
      </c>
      <c r="D209">
        <v>3</v>
      </c>
    </row>
    <row r="210" spans="1:5" x14ac:dyDescent="0.3">
      <c r="B210">
        <v>10</v>
      </c>
      <c r="C210" t="s">
        <v>573</v>
      </c>
      <c r="D210">
        <v>2</v>
      </c>
    </row>
    <row r="211" spans="1:5" x14ac:dyDescent="0.3">
      <c r="B211">
        <v>11</v>
      </c>
      <c r="C211" t="s">
        <v>574</v>
      </c>
      <c r="D211">
        <v>2</v>
      </c>
    </row>
    <row r="212" spans="1:5" x14ac:dyDescent="0.3">
      <c r="B212">
        <v>12</v>
      </c>
      <c r="C212" t="s">
        <v>575</v>
      </c>
      <c r="D212">
        <v>2</v>
      </c>
    </row>
    <row r="213" spans="1:5" x14ac:dyDescent="0.3">
      <c r="B213">
        <v>13</v>
      </c>
      <c r="C213" t="s">
        <v>576</v>
      </c>
      <c r="D213">
        <v>2</v>
      </c>
    </row>
    <row r="214" spans="1:5" x14ac:dyDescent="0.3">
      <c r="B214">
        <v>14</v>
      </c>
      <c r="C214" t="s">
        <v>577</v>
      </c>
      <c r="D214">
        <v>2</v>
      </c>
    </row>
    <row r="215" spans="1:5" x14ac:dyDescent="0.3">
      <c r="B215">
        <v>15</v>
      </c>
      <c r="C215" t="s">
        <v>578</v>
      </c>
      <c r="D215">
        <v>2</v>
      </c>
    </row>
    <row r="216" spans="1:5" x14ac:dyDescent="0.3">
      <c r="B216">
        <v>16</v>
      </c>
      <c r="C216" t="s">
        <v>579</v>
      </c>
      <c r="D216">
        <v>2</v>
      </c>
    </row>
    <row r="217" spans="1:5" x14ac:dyDescent="0.3">
      <c r="B217">
        <v>17</v>
      </c>
      <c r="C217" t="s">
        <v>580</v>
      </c>
      <c r="D217">
        <v>2</v>
      </c>
    </row>
    <row r="218" spans="1:5" x14ac:dyDescent="0.3">
      <c r="B218">
        <v>18</v>
      </c>
      <c r="C218" t="s">
        <v>581</v>
      </c>
      <c r="D218">
        <v>1</v>
      </c>
    </row>
    <row r="219" spans="1:5" x14ac:dyDescent="0.3">
      <c r="B219">
        <v>19</v>
      </c>
      <c r="C219" t="s">
        <v>582</v>
      </c>
      <c r="D219">
        <v>1</v>
      </c>
    </row>
    <row r="220" spans="1:5" x14ac:dyDescent="0.3">
      <c r="B220">
        <v>20</v>
      </c>
      <c r="C220" t="s">
        <v>583</v>
      </c>
      <c r="D220">
        <v>1</v>
      </c>
    </row>
    <row r="221" spans="1:5" x14ac:dyDescent="0.3">
      <c r="B221">
        <v>21</v>
      </c>
      <c r="C221" t="s">
        <v>584</v>
      </c>
      <c r="D221">
        <v>1</v>
      </c>
    </row>
    <row r="222" spans="1:5" x14ac:dyDescent="0.3">
      <c r="B222">
        <v>22</v>
      </c>
      <c r="C222" t="s">
        <v>585</v>
      </c>
      <c r="D222">
        <v>1</v>
      </c>
    </row>
    <row r="223" spans="1:5" x14ac:dyDescent="0.3">
      <c r="A223">
        <v>23</v>
      </c>
      <c r="B223">
        <v>23</v>
      </c>
      <c r="C223" t="s">
        <v>586</v>
      </c>
      <c r="D223">
        <v>1</v>
      </c>
      <c r="E223">
        <f>SUM(D201:D223)</f>
        <v>213</v>
      </c>
    </row>
    <row r="226" spans="2:4" x14ac:dyDescent="0.3">
      <c r="B226" t="s">
        <v>1237</v>
      </c>
    </row>
    <row r="227" spans="2:4" x14ac:dyDescent="0.3">
      <c r="B227">
        <v>1</v>
      </c>
      <c r="C227" t="s">
        <v>587</v>
      </c>
      <c r="D227">
        <v>16</v>
      </c>
    </row>
    <row r="228" spans="2:4" x14ac:dyDescent="0.3">
      <c r="B228">
        <v>2</v>
      </c>
      <c r="C228" t="s">
        <v>588</v>
      </c>
      <c r="D228">
        <v>10</v>
      </c>
    </row>
    <row r="229" spans="2:4" x14ac:dyDescent="0.3">
      <c r="B229">
        <v>3</v>
      </c>
      <c r="C229" t="s">
        <v>589</v>
      </c>
      <c r="D229">
        <v>9</v>
      </c>
    </row>
    <row r="230" spans="2:4" x14ac:dyDescent="0.3">
      <c r="B230">
        <v>4</v>
      </c>
      <c r="C230" t="s">
        <v>590</v>
      </c>
      <c r="D230">
        <v>8</v>
      </c>
    </row>
    <row r="231" spans="2:4" x14ac:dyDescent="0.3">
      <c r="B231">
        <v>5</v>
      </c>
      <c r="C231" t="s">
        <v>591</v>
      </c>
      <c r="D231">
        <v>6</v>
      </c>
    </row>
    <row r="232" spans="2:4" x14ac:dyDescent="0.3">
      <c r="B232">
        <v>6</v>
      </c>
      <c r="C232" t="s">
        <v>592</v>
      </c>
      <c r="D232">
        <v>5</v>
      </c>
    </row>
    <row r="233" spans="2:4" x14ac:dyDescent="0.3">
      <c r="B233">
        <v>7</v>
      </c>
      <c r="C233" t="s">
        <v>593</v>
      </c>
      <c r="D233">
        <v>5</v>
      </c>
    </row>
    <row r="234" spans="2:4" x14ac:dyDescent="0.3">
      <c r="B234">
        <v>8</v>
      </c>
      <c r="C234" t="s">
        <v>594</v>
      </c>
      <c r="D234">
        <v>5</v>
      </c>
    </row>
    <row r="235" spans="2:4" x14ac:dyDescent="0.3">
      <c r="B235">
        <v>9</v>
      </c>
      <c r="C235" t="s">
        <v>595</v>
      </c>
      <c r="D235">
        <v>5</v>
      </c>
    </row>
    <row r="236" spans="2:4" x14ac:dyDescent="0.3">
      <c r="B236">
        <v>10</v>
      </c>
      <c r="C236" t="s">
        <v>596</v>
      </c>
      <c r="D236">
        <v>4</v>
      </c>
    </row>
    <row r="237" spans="2:4" x14ac:dyDescent="0.3">
      <c r="B237">
        <v>11</v>
      </c>
      <c r="C237" t="s">
        <v>597</v>
      </c>
      <c r="D237">
        <v>4</v>
      </c>
    </row>
    <row r="238" spans="2:4" x14ac:dyDescent="0.3">
      <c r="B238">
        <v>12</v>
      </c>
      <c r="C238" t="s">
        <v>598</v>
      </c>
      <c r="D238">
        <v>3</v>
      </c>
    </row>
    <row r="239" spans="2:4" x14ac:dyDescent="0.3">
      <c r="B239">
        <v>13</v>
      </c>
      <c r="C239" t="s">
        <v>599</v>
      </c>
      <c r="D239">
        <v>2</v>
      </c>
    </row>
    <row r="240" spans="2:4" x14ac:dyDescent="0.3">
      <c r="B240">
        <v>14</v>
      </c>
      <c r="C240" t="s">
        <v>600</v>
      </c>
      <c r="D240">
        <v>2</v>
      </c>
    </row>
    <row r="241" spans="1:5" x14ac:dyDescent="0.3">
      <c r="B241">
        <v>15</v>
      </c>
      <c r="C241" t="s">
        <v>601</v>
      </c>
      <c r="D241">
        <v>2</v>
      </c>
    </row>
    <row r="242" spans="1:5" x14ac:dyDescent="0.3">
      <c r="B242">
        <v>16</v>
      </c>
      <c r="C242" t="s">
        <v>602</v>
      </c>
      <c r="D242">
        <v>2</v>
      </c>
    </row>
    <row r="243" spans="1:5" x14ac:dyDescent="0.3">
      <c r="B243">
        <v>17</v>
      </c>
      <c r="C243" t="s">
        <v>603</v>
      </c>
      <c r="D243">
        <v>1</v>
      </c>
    </row>
    <row r="244" spans="1:5" x14ac:dyDescent="0.3">
      <c r="B244">
        <v>18</v>
      </c>
      <c r="C244" t="s">
        <v>604</v>
      </c>
      <c r="D244">
        <v>1</v>
      </c>
    </row>
    <row r="245" spans="1:5" x14ac:dyDescent="0.3">
      <c r="B245">
        <v>19</v>
      </c>
      <c r="C245" t="s">
        <v>605</v>
      </c>
      <c r="D245">
        <v>1</v>
      </c>
    </row>
    <row r="246" spans="1:5" x14ac:dyDescent="0.3">
      <c r="B246">
        <v>20</v>
      </c>
      <c r="C246" t="s">
        <v>606</v>
      </c>
      <c r="D246">
        <v>1</v>
      </c>
    </row>
    <row r="247" spans="1:5" x14ac:dyDescent="0.3">
      <c r="B247">
        <v>21</v>
      </c>
      <c r="C247" t="s">
        <v>607</v>
      </c>
      <c r="D247">
        <v>1</v>
      </c>
    </row>
    <row r="248" spans="1:5" x14ac:dyDescent="0.3">
      <c r="B248">
        <v>22</v>
      </c>
      <c r="C248" t="s">
        <v>608</v>
      </c>
      <c r="D248">
        <v>1</v>
      </c>
    </row>
    <row r="249" spans="1:5" x14ac:dyDescent="0.3">
      <c r="A249">
        <v>23</v>
      </c>
      <c r="B249">
        <v>23</v>
      </c>
      <c r="C249" t="s">
        <v>609</v>
      </c>
      <c r="D249">
        <v>1</v>
      </c>
      <c r="E249">
        <f>SUM(D227:D249)</f>
        <v>95</v>
      </c>
    </row>
    <row r="251" spans="1:5" x14ac:dyDescent="0.3">
      <c r="A251">
        <f>SUM(A4:A249)</f>
        <v>220</v>
      </c>
      <c r="E251">
        <f>SUM(E4:E249)</f>
        <v>1045</v>
      </c>
    </row>
  </sheetData>
  <sortState xmlns:xlrd2="http://schemas.microsoft.com/office/spreadsheetml/2017/richdata2" ref="N5:R13">
    <sortCondition descending="1" ref="P5:P1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9D6C2-9121-4001-A445-F2A10D40F4B6}">
  <dimension ref="B2:D10"/>
  <sheetViews>
    <sheetView workbookViewId="0">
      <selection activeCell="H24" sqref="H24"/>
    </sheetView>
  </sheetViews>
  <sheetFormatPr defaultRowHeight="14.4" x14ac:dyDescent="0.3"/>
  <cols>
    <col min="1" max="1" width="12.6640625" customWidth="1"/>
    <col min="2" max="2" width="18.109375" customWidth="1"/>
  </cols>
  <sheetData>
    <row r="2" spans="2:4" x14ac:dyDescent="0.3">
      <c r="C2" t="s">
        <v>1280</v>
      </c>
      <c r="D2" t="s">
        <v>1281</v>
      </c>
    </row>
    <row r="3" spans="2:4" x14ac:dyDescent="0.3">
      <c r="B3" t="s">
        <v>1203</v>
      </c>
      <c r="C3">
        <v>23.2</v>
      </c>
      <c r="D3">
        <v>20.38</v>
      </c>
    </row>
    <row r="4" spans="2:4" x14ac:dyDescent="0.3">
      <c r="B4" t="s">
        <v>1282</v>
      </c>
      <c r="C4">
        <v>17.170000000000002</v>
      </c>
      <c r="D4">
        <v>13.21</v>
      </c>
    </row>
    <row r="5" spans="2:4" x14ac:dyDescent="0.3">
      <c r="B5" t="s">
        <v>1215</v>
      </c>
      <c r="C5">
        <v>15.06</v>
      </c>
      <c r="D5">
        <v>8.8000000000000007</v>
      </c>
    </row>
    <row r="6" spans="2:4" x14ac:dyDescent="0.3">
      <c r="B6" t="s">
        <v>1226</v>
      </c>
      <c r="C6">
        <v>11.92</v>
      </c>
      <c r="D6">
        <v>16.649999999999999</v>
      </c>
    </row>
    <row r="7" spans="2:4" x14ac:dyDescent="0.3">
      <c r="B7" t="s">
        <v>1216</v>
      </c>
      <c r="C7">
        <v>6.86</v>
      </c>
      <c r="D7">
        <v>4.0199999999999996</v>
      </c>
    </row>
    <row r="8" spans="2:4" x14ac:dyDescent="0.3">
      <c r="B8" t="s">
        <v>873</v>
      </c>
      <c r="C8">
        <v>6.49</v>
      </c>
      <c r="D8">
        <v>17.510000000000002</v>
      </c>
    </row>
    <row r="9" spans="2:4" x14ac:dyDescent="0.3">
      <c r="B9" t="s">
        <v>1237</v>
      </c>
      <c r="C9">
        <v>5.57</v>
      </c>
      <c r="D9">
        <v>9.09</v>
      </c>
    </row>
    <row r="10" spans="2:4" x14ac:dyDescent="0.3">
      <c r="B10" t="s">
        <v>1204</v>
      </c>
      <c r="C10">
        <v>5.43</v>
      </c>
      <c r="D10">
        <v>8.1300000000000008</v>
      </c>
    </row>
  </sheetData>
  <sortState xmlns:xlrd2="http://schemas.microsoft.com/office/spreadsheetml/2017/richdata2" ref="B3:D10">
    <sortCondition descending="1" ref="C3:C1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3700-3920-49C2-92FB-7A3CD733840E}">
  <dimension ref="A2:P165"/>
  <sheetViews>
    <sheetView workbookViewId="0">
      <selection activeCell="I21" sqref="I21"/>
    </sheetView>
  </sheetViews>
  <sheetFormatPr defaultRowHeight="14.4" x14ac:dyDescent="0.3"/>
  <cols>
    <col min="2" max="2" width="16.109375" customWidth="1"/>
    <col min="3" max="3" width="15.109375" customWidth="1"/>
    <col min="5" max="6" width="20.109375" customWidth="1"/>
    <col min="12" max="12" width="10.6640625" customWidth="1"/>
  </cols>
  <sheetData>
    <row r="2" spans="1:16" x14ac:dyDescent="0.3">
      <c r="B2" s="2" t="s">
        <v>610</v>
      </c>
    </row>
    <row r="3" spans="1:16" ht="28.8" x14ac:dyDescent="0.3">
      <c r="B3" t="s">
        <v>1283</v>
      </c>
      <c r="C3" s="4" t="s">
        <v>1284</v>
      </c>
      <c r="D3" t="s">
        <v>1285</v>
      </c>
      <c r="E3" t="s">
        <v>1286</v>
      </c>
      <c r="F3" t="s">
        <v>1287</v>
      </c>
      <c r="G3" s="5" t="s">
        <v>1288</v>
      </c>
      <c r="L3" s="2" t="s">
        <v>610</v>
      </c>
      <c r="M3" t="s">
        <v>745</v>
      </c>
      <c r="N3" t="s">
        <v>902</v>
      </c>
      <c r="O3" t="s">
        <v>833</v>
      </c>
    </row>
    <row r="4" spans="1:16" x14ac:dyDescent="0.3">
      <c r="J4" t="s">
        <v>917</v>
      </c>
      <c r="K4" t="s">
        <v>1289</v>
      </c>
      <c r="L4">
        <v>71</v>
      </c>
      <c r="M4">
        <v>44</v>
      </c>
      <c r="N4">
        <v>6</v>
      </c>
      <c r="O4">
        <v>27</v>
      </c>
      <c r="P4">
        <f>SUM(L4:O4)</f>
        <v>148</v>
      </c>
    </row>
    <row r="5" spans="1:16" x14ac:dyDescent="0.3">
      <c r="A5">
        <v>1</v>
      </c>
      <c r="B5" t="s">
        <v>616</v>
      </c>
      <c r="C5" t="s">
        <v>617</v>
      </c>
      <c r="E5" t="s">
        <v>916</v>
      </c>
      <c r="G5" t="s">
        <v>619</v>
      </c>
      <c r="K5" t="s">
        <v>1290</v>
      </c>
      <c r="L5">
        <v>71</v>
      </c>
      <c r="M5">
        <v>34</v>
      </c>
      <c r="N5">
        <v>6</v>
      </c>
      <c r="O5">
        <v>6</v>
      </c>
    </row>
    <row r="6" spans="1:16" x14ac:dyDescent="0.3">
      <c r="A6">
        <v>2</v>
      </c>
      <c r="B6" t="s">
        <v>616</v>
      </c>
      <c r="C6" t="s">
        <v>617</v>
      </c>
      <c r="E6" t="s">
        <v>618</v>
      </c>
      <c r="G6" t="s">
        <v>619</v>
      </c>
      <c r="K6" t="s">
        <v>1291</v>
      </c>
      <c r="L6">
        <v>0</v>
      </c>
      <c r="M6">
        <v>10</v>
      </c>
      <c r="N6">
        <v>0</v>
      </c>
      <c r="O6">
        <v>19</v>
      </c>
    </row>
    <row r="7" spans="1:16" x14ac:dyDescent="0.3">
      <c r="A7">
        <v>3</v>
      </c>
      <c r="B7" t="s">
        <v>620</v>
      </c>
      <c r="F7" t="s">
        <v>621</v>
      </c>
      <c r="G7" t="s">
        <v>622</v>
      </c>
      <c r="K7" t="s">
        <v>918</v>
      </c>
    </row>
    <row r="8" spans="1:16" x14ac:dyDescent="0.3">
      <c r="A8">
        <v>4</v>
      </c>
      <c r="B8" t="s">
        <v>623</v>
      </c>
      <c r="C8" t="s">
        <v>624</v>
      </c>
      <c r="E8" t="s">
        <v>625</v>
      </c>
      <c r="G8" t="s">
        <v>626</v>
      </c>
      <c r="J8" t="s">
        <v>1186</v>
      </c>
      <c r="K8" t="s">
        <v>1289</v>
      </c>
      <c r="L8" s="1">
        <f>L4*100/P4</f>
        <v>47.972972972972975</v>
      </c>
      <c r="M8" s="1">
        <f>M4*100/P4</f>
        <v>29.72972972972973</v>
      </c>
      <c r="N8" s="1">
        <f>N4*100/P4</f>
        <v>4.0540540540540544</v>
      </c>
      <c r="O8" s="1">
        <f>O4*100/P4</f>
        <v>18.243243243243242</v>
      </c>
    </row>
    <row r="9" spans="1:16" x14ac:dyDescent="0.3">
      <c r="A9">
        <v>5</v>
      </c>
      <c r="B9" t="s">
        <v>627</v>
      </c>
      <c r="C9" t="s">
        <v>628</v>
      </c>
      <c r="E9" t="s">
        <v>629</v>
      </c>
      <c r="G9" t="s">
        <v>630</v>
      </c>
      <c r="K9" t="s">
        <v>1290</v>
      </c>
      <c r="L9" s="1">
        <f>L5*100/L4</f>
        <v>100</v>
      </c>
      <c r="M9" s="1">
        <f t="shared" ref="M9:O9" si="0">M5*100/M4</f>
        <v>77.272727272727266</v>
      </c>
      <c r="N9" s="1">
        <f t="shared" si="0"/>
        <v>100</v>
      </c>
      <c r="O9" s="1">
        <f t="shared" si="0"/>
        <v>22.222222222222221</v>
      </c>
    </row>
    <row r="10" spans="1:16" x14ac:dyDescent="0.3">
      <c r="A10">
        <v>6</v>
      </c>
      <c r="B10" t="s">
        <v>623</v>
      </c>
      <c r="C10" t="s">
        <v>631</v>
      </c>
      <c r="E10" t="s">
        <v>625</v>
      </c>
      <c r="K10" t="s">
        <v>1291</v>
      </c>
      <c r="L10" s="1">
        <f>100-L9</f>
        <v>0</v>
      </c>
      <c r="M10" s="1">
        <f t="shared" ref="M10:O10" si="1">100-M9</f>
        <v>22.727272727272734</v>
      </c>
      <c r="N10" s="1">
        <f t="shared" si="1"/>
        <v>0</v>
      </c>
      <c r="O10" s="1">
        <f t="shared" si="1"/>
        <v>77.777777777777771</v>
      </c>
    </row>
    <row r="11" spans="1:16" x14ac:dyDescent="0.3">
      <c r="A11">
        <v>7</v>
      </c>
      <c r="B11" t="s">
        <v>616</v>
      </c>
      <c r="C11" t="s">
        <v>632</v>
      </c>
      <c r="E11" t="s">
        <v>625</v>
      </c>
    </row>
    <row r="12" spans="1:16" x14ac:dyDescent="0.3">
      <c r="A12">
        <v>8</v>
      </c>
      <c r="B12" t="s">
        <v>616</v>
      </c>
      <c r="C12" t="s">
        <v>633</v>
      </c>
      <c r="E12" t="s">
        <v>634</v>
      </c>
      <c r="J12" t="s">
        <v>1185</v>
      </c>
      <c r="L12" s="1">
        <v>55.238095238095241</v>
      </c>
      <c r="M12" s="1">
        <v>10.476190476190476</v>
      </c>
      <c r="N12" s="1">
        <v>22.857142857142858</v>
      </c>
      <c r="O12" s="1">
        <v>11.428571428571429</v>
      </c>
    </row>
    <row r="13" spans="1:16" x14ac:dyDescent="0.3">
      <c r="A13">
        <v>9</v>
      </c>
      <c r="B13" t="s">
        <v>635</v>
      </c>
      <c r="C13" t="s">
        <v>636</v>
      </c>
      <c r="E13" t="s">
        <v>625</v>
      </c>
      <c r="G13" t="s">
        <v>630</v>
      </c>
    </row>
    <row r="14" spans="1:16" x14ac:dyDescent="0.3">
      <c r="A14">
        <v>10</v>
      </c>
      <c r="B14" t="s">
        <v>637</v>
      </c>
      <c r="C14" t="s">
        <v>638</v>
      </c>
      <c r="E14" t="s">
        <v>639</v>
      </c>
      <c r="F14" t="s">
        <v>640</v>
      </c>
    </row>
    <row r="15" spans="1:16" x14ac:dyDescent="0.3">
      <c r="A15">
        <v>11</v>
      </c>
      <c r="B15" t="s">
        <v>623</v>
      </c>
      <c r="C15" t="s">
        <v>641</v>
      </c>
      <c r="F15" t="s">
        <v>625</v>
      </c>
      <c r="G15" t="s">
        <v>630</v>
      </c>
    </row>
    <row r="16" spans="1:16" x14ac:dyDescent="0.3">
      <c r="A16">
        <v>12</v>
      </c>
      <c r="B16" t="s">
        <v>627</v>
      </c>
      <c r="C16" t="s">
        <v>642</v>
      </c>
      <c r="F16" t="s">
        <v>634</v>
      </c>
    </row>
    <row r="17" spans="1:7" x14ac:dyDescent="0.3">
      <c r="A17">
        <v>13</v>
      </c>
      <c r="B17" t="s">
        <v>616</v>
      </c>
      <c r="C17" t="s">
        <v>643</v>
      </c>
      <c r="F17" t="s">
        <v>625</v>
      </c>
      <c r="G17" t="s">
        <v>630</v>
      </c>
    </row>
    <row r="18" spans="1:7" x14ac:dyDescent="0.3">
      <c r="A18">
        <v>14</v>
      </c>
      <c r="B18" t="s">
        <v>623</v>
      </c>
      <c r="C18" t="s">
        <v>644</v>
      </c>
      <c r="F18" t="s">
        <v>625</v>
      </c>
      <c r="G18" t="s">
        <v>645</v>
      </c>
    </row>
    <row r="19" spans="1:7" x14ac:dyDescent="0.3">
      <c r="A19">
        <v>15</v>
      </c>
      <c r="B19" t="s">
        <v>616</v>
      </c>
      <c r="C19" t="s">
        <v>646</v>
      </c>
      <c r="F19" t="s">
        <v>625</v>
      </c>
    </row>
    <row r="20" spans="1:7" x14ac:dyDescent="0.3">
      <c r="A20">
        <v>16</v>
      </c>
      <c r="B20" t="s">
        <v>647</v>
      </c>
      <c r="C20" t="s">
        <v>624</v>
      </c>
      <c r="F20" t="s">
        <v>625</v>
      </c>
      <c r="G20" t="s">
        <v>630</v>
      </c>
    </row>
    <row r="21" spans="1:7" x14ac:dyDescent="0.3">
      <c r="A21">
        <v>17</v>
      </c>
      <c r="B21" t="s">
        <v>623</v>
      </c>
      <c r="C21" t="s">
        <v>648</v>
      </c>
    </row>
    <row r="22" spans="1:7" x14ac:dyDescent="0.3">
      <c r="A22">
        <v>18</v>
      </c>
      <c r="B22" t="s">
        <v>649</v>
      </c>
      <c r="C22" t="s">
        <v>650</v>
      </c>
      <c r="F22" t="s">
        <v>651</v>
      </c>
      <c r="G22" t="s">
        <v>626</v>
      </c>
    </row>
    <row r="23" spans="1:7" x14ac:dyDescent="0.3">
      <c r="A23">
        <v>19</v>
      </c>
      <c r="B23" t="s">
        <v>635</v>
      </c>
      <c r="C23" t="s">
        <v>652</v>
      </c>
      <c r="F23" t="s">
        <v>653</v>
      </c>
    </row>
    <row r="24" spans="1:7" x14ac:dyDescent="0.3">
      <c r="A24">
        <v>20</v>
      </c>
      <c r="B24" t="s">
        <v>616</v>
      </c>
      <c r="C24" t="s">
        <v>654</v>
      </c>
      <c r="E24" t="s">
        <v>625</v>
      </c>
      <c r="G24" t="s">
        <v>626</v>
      </c>
    </row>
    <row r="25" spans="1:7" x14ac:dyDescent="0.3">
      <c r="A25">
        <v>21</v>
      </c>
      <c r="B25" t="s">
        <v>616</v>
      </c>
      <c r="C25" t="s">
        <v>617</v>
      </c>
      <c r="E25" t="s">
        <v>618</v>
      </c>
      <c r="F25" t="s">
        <v>655</v>
      </c>
      <c r="G25" t="s">
        <v>656</v>
      </c>
    </row>
    <row r="26" spans="1:7" x14ac:dyDescent="0.3">
      <c r="A26">
        <v>22</v>
      </c>
      <c r="B26" t="s">
        <v>616</v>
      </c>
      <c r="C26" t="s">
        <v>617</v>
      </c>
      <c r="E26" t="s">
        <v>618</v>
      </c>
      <c r="G26" t="s">
        <v>657</v>
      </c>
    </row>
    <row r="27" spans="1:7" x14ac:dyDescent="0.3">
      <c r="A27">
        <v>23</v>
      </c>
      <c r="B27" t="s">
        <v>616</v>
      </c>
      <c r="C27" t="s">
        <v>658</v>
      </c>
      <c r="E27" t="s">
        <v>625</v>
      </c>
      <c r="G27" t="s">
        <v>659</v>
      </c>
    </row>
    <row r="28" spans="1:7" x14ac:dyDescent="0.3">
      <c r="A28">
        <v>24</v>
      </c>
      <c r="B28" t="s">
        <v>660</v>
      </c>
      <c r="C28" t="s">
        <v>661</v>
      </c>
      <c r="F28" t="s">
        <v>662</v>
      </c>
    </row>
    <row r="29" spans="1:7" x14ac:dyDescent="0.3">
      <c r="A29">
        <v>25</v>
      </c>
      <c r="B29" t="s">
        <v>623</v>
      </c>
      <c r="C29" t="s">
        <v>663</v>
      </c>
      <c r="E29" t="s">
        <v>634</v>
      </c>
      <c r="G29" t="s">
        <v>664</v>
      </c>
    </row>
    <row r="30" spans="1:7" x14ac:dyDescent="0.3">
      <c r="A30">
        <v>26</v>
      </c>
      <c r="B30" t="s">
        <v>616</v>
      </c>
      <c r="C30" t="s">
        <v>665</v>
      </c>
      <c r="F30" t="s">
        <v>531</v>
      </c>
    </row>
    <row r="31" spans="1:7" x14ac:dyDescent="0.3">
      <c r="A31">
        <v>27</v>
      </c>
      <c r="B31" t="s">
        <v>666</v>
      </c>
      <c r="C31" t="s">
        <v>667</v>
      </c>
      <c r="E31" t="s">
        <v>625</v>
      </c>
      <c r="G31" t="s">
        <v>630</v>
      </c>
    </row>
    <row r="32" spans="1:7" x14ac:dyDescent="0.3">
      <c r="A32">
        <v>28</v>
      </c>
      <c r="B32" t="s">
        <v>623</v>
      </c>
      <c r="C32" t="s">
        <v>668</v>
      </c>
      <c r="E32" t="s">
        <v>634</v>
      </c>
      <c r="G32" t="s">
        <v>630</v>
      </c>
    </row>
    <row r="33" spans="1:7" x14ac:dyDescent="0.3">
      <c r="A33">
        <v>29</v>
      </c>
      <c r="B33" t="s">
        <v>669</v>
      </c>
      <c r="E33" t="s">
        <v>634</v>
      </c>
      <c r="G33" t="s">
        <v>626</v>
      </c>
    </row>
    <row r="34" spans="1:7" x14ac:dyDescent="0.3">
      <c r="A34">
        <v>30</v>
      </c>
      <c r="B34" t="s">
        <v>623</v>
      </c>
      <c r="C34" t="s">
        <v>670</v>
      </c>
      <c r="E34" t="s">
        <v>634</v>
      </c>
    </row>
    <row r="35" spans="1:7" x14ac:dyDescent="0.3">
      <c r="A35">
        <v>31</v>
      </c>
      <c r="B35" t="s">
        <v>671</v>
      </c>
      <c r="C35" t="s">
        <v>672</v>
      </c>
      <c r="E35" t="s">
        <v>634</v>
      </c>
    </row>
    <row r="36" spans="1:7" x14ac:dyDescent="0.3">
      <c r="A36">
        <v>32</v>
      </c>
      <c r="B36" t="s">
        <v>623</v>
      </c>
      <c r="C36" t="s">
        <v>673</v>
      </c>
      <c r="F36" t="s">
        <v>674</v>
      </c>
    </row>
    <row r="37" spans="1:7" x14ac:dyDescent="0.3">
      <c r="A37">
        <v>33</v>
      </c>
      <c r="B37" t="s">
        <v>623</v>
      </c>
      <c r="C37" t="s">
        <v>633</v>
      </c>
      <c r="F37" t="s">
        <v>675</v>
      </c>
      <c r="G37" t="s">
        <v>676</v>
      </c>
    </row>
    <row r="38" spans="1:7" x14ac:dyDescent="0.3">
      <c r="A38">
        <v>34</v>
      </c>
      <c r="B38" t="s">
        <v>627</v>
      </c>
      <c r="C38" t="s">
        <v>677</v>
      </c>
      <c r="F38" t="s">
        <v>625</v>
      </c>
      <c r="G38" t="s">
        <v>630</v>
      </c>
    </row>
    <row r="39" spans="1:7" x14ac:dyDescent="0.3">
      <c r="A39">
        <v>35</v>
      </c>
      <c r="B39" t="s">
        <v>623</v>
      </c>
      <c r="C39" t="s">
        <v>678</v>
      </c>
      <c r="F39" t="s">
        <v>625</v>
      </c>
      <c r="G39" t="s">
        <v>626</v>
      </c>
    </row>
    <row r="40" spans="1:7" x14ac:dyDescent="0.3">
      <c r="A40">
        <v>36</v>
      </c>
      <c r="B40" t="s">
        <v>616</v>
      </c>
      <c r="C40" t="s">
        <v>679</v>
      </c>
      <c r="F40" t="s">
        <v>625</v>
      </c>
      <c r="G40" t="s">
        <v>680</v>
      </c>
    </row>
    <row r="41" spans="1:7" x14ac:dyDescent="0.3">
      <c r="A41">
        <v>37</v>
      </c>
      <c r="B41" t="s">
        <v>681</v>
      </c>
      <c r="C41" t="s">
        <v>682</v>
      </c>
      <c r="E41" t="s">
        <v>683</v>
      </c>
      <c r="F41" t="s">
        <v>625</v>
      </c>
      <c r="G41" t="s">
        <v>630</v>
      </c>
    </row>
    <row r="42" spans="1:7" x14ac:dyDescent="0.3">
      <c r="A42">
        <v>38</v>
      </c>
      <c r="B42" t="s">
        <v>623</v>
      </c>
      <c r="C42" t="s">
        <v>684</v>
      </c>
      <c r="E42" t="s">
        <v>621</v>
      </c>
      <c r="F42" t="s">
        <v>634</v>
      </c>
    </row>
    <row r="43" spans="1:7" x14ac:dyDescent="0.3">
      <c r="A43">
        <v>39</v>
      </c>
      <c r="B43" t="s">
        <v>635</v>
      </c>
      <c r="C43" t="s">
        <v>685</v>
      </c>
      <c r="F43" t="s">
        <v>686</v>
      </c>
      <c r="G43" t="s">
        <v>657</v>
      </c>
    </row>
    <row r="44" spans="1:7" x14ac:dyDescent="0.3">
      <c r="A44">
        <v>40</v>
      </c>
      <c r="B44" t="s">
        <v>635</v>
      </c>
      <c r="C44" t="s">
        <v>687</v>
      </c>
      <c r="F44" t="s">
        <v>625</v>
      </c>
    </row>
    <row r="45" spans="1:7" x14ac:dyDescent="0.3">
      <c r="A45">
        <v>41</v>
      </c>
      <c r="B45" t="s">
        <v>688</v>
      </c>
      <c r="F45" t="s">
        <v>625</v>
      </c>
      <c r="G45" t="s">
        <v>689</v>
      </c>
    </row>
    <row r="46" spans="1:7" x14ac:dyDescent="0.3">
      <c r="A46">
        <v>42</v>
      </c>
      <c r="B46" t="s">
        <v>690</v>
      </c>
      <c r="C46" t="s">
        <v>691</v>
      </c>
      <c r="E46" t="s">
        <v>621</v>
      </c>
      <c r="F46" t="s">
        <v>692</v>
      </c>
      <c r="G46" t="s">
        <v>693</v>
      </c>
    </row>
    <row r="47" spans="1:7" x14ac:dyDescent="0.3">
      <c r="A47">
        <v>43</v>
      </c>
      <c r="B47" t="s">
        <v>616</v>
      </c>
      <c r="C47" t="s">
        <v>694</v>
      </c>
      <c r="F47" t="s">
        <v>625</v>
      </c>
      <c r="G47" t="s">
        <v>630</v>
      </c>
    </row>
    <row r="48" spans="1:7" x14ac:dyDescent="0.3">
      <c r="A48">
        <v>44</v>
      </c>
      <c r="B48" t="s">
        <v>695</v>
      </c>
      <c r="C48" t="s">
        <v>696</v>
      </c>
      <c r="F48" t="s">
        <v>697</v>
      </c>
    </row>
    <row r="49" spans="1:9" x14ac:dyDescent="0.3">
      <c r="A49">
        <v>45</v>
      </c>
      <c r="B49" t="s">
        <v>635</v>
      </c>
      <c r="C49" t="s">
        <v>698</v>
      </c>
      <c r="E49" t="s">
        <v>634</v>
      </c>
      <c r="F49" t="s">
        <v>532</v>
      </c>
      <c r="G49" t="s">
        <v>699</v>
      </c>
      <c r="I49" t="s">
        <v>533</v>
      </c>
    </row>
    <row r="50" spans="1:9" x14ac:dyDescent="0.3">
      <c r="A50">
        <v>47</v>
      </c>
      <c r="B50" t="s">
        <v>616</v>
      </c>
      <c r="C50" t="s">
        <v>694</v>
      </c>
      <c r="E50" t="s">
        <v>621</v>
      </c>
      <c r="F50" t="s">
        <v>700</v>
      </c>
      <c r="G50" t="s">
        <v>701</v>
      </c>
    </row>
    <row r="51" spans="1:9" x14ac:dyDescent="0.3">
      <c r="A51">
        <v>48</v>
      </c>
      <c r="B51" t="s">
        <v>623</v>
      </c>
      <c r="C51" t="s">
        <v>641</v>
      </c>
      <c r="F51" t="s">
        <v>625</v>
      </c>
      <c r="G51" t="s">
        <v>702</v>
      </c>
    </row>
    <row r="52" spans="1:9" x14ac:dyDescent="0.3">
      <c r="A52">
        <v>49</v>
      </c>
      <c r="B52" t="s">
        <v>623</v>
      </c>
      <c r="C52" t="s">
        <v>633</v>
      </c>
      <c r="F52" t="s">
        <v>634</v>
      </c>
      <c r="G52" t="s">
        <v>626</v>
      </c>
    </row>
    <row r="53" spans="1:9" x14ac:dyDescent="0.3">
      <c r="A53">
        <v>50</v>
      </c>
      <c r="B53" t="s">
        <v>703</v>
      </c>
      <c r="C53" t="s">
        <v>704</v>
      </c>
      <c r="F53" t="s">
        <v>705</v>
      </c>
    </row>
    <row r="54" spans="1:9" x14ac:dyDescent="0.3">
      <c r="A54">
        <v>51</v>
      </c>
      <c r="B54" t="s">
        <v>616</v>
      </c>
      <c r="C54" t="s">
        <v>706</v>
      </c>
      <c r="F54" t="s">
        <v>707</v>
      </c>
      <c r="G54" t="s">
        <v>708</v>
      </c>
    </row>
    <row r="55" spans="1:9" x14ac:dyDescent="0.3">
      <c r="A55">
        <v>52</v>
      </c>
      <c r="B55" t="s">
        <v>627</v>
      </c>
      <c r="F55" t="s">
        <v>634</v>
      </c>
    </row>
    <row r="56" spans="1:9" x14ac:dyDescent="0.3">
      <c r="A56">
        <v>53</v>
      </c>
      <c r="B56" t="s">
        <v>623</v>
      </c>
      <c r="C56" t="s">
        <v>709</v>
      </c>
      <c r="F56" t="s">
        <v>710</v>
      </c>
      <c r="G56" t="s">
        <v>626</v>
      </c>
    </row>
    <row r="57" spans="1:9" x14ac:dyDescent="0.3">
      <c r="A57">
        <v>54</v>
      </c>
      <c r="B57" t="s">
        <v>711</v>
      </c>
      <c r="C57" t="s">
        <v>712</v>
      </c>
      <c r="F57" t="s">
        <v>625</v>
      </c>
    </row>
    <row r="58" spans="1:9" x14ac:dyDescent="0.3">
      <c r="A58">
        <v>55</v>
      </c>
      <c r="B58" t="s">
        <v>586</v>
      </c>
      <c r="C58" t="s">
        <v>713</v>
      </c>
      <c r="F58" t="s">
        <v>714</v>
      </c>
      <c r="G58" t="s">
        <v>715</v>
      </c>
    </row>
    <row r="59" spans="1:9" x14ac:dyDescent="0.3">
      <c r="A59">
        <v>56</v>
      </c>
      <c r="B59" t="s">
        <v>716</v>
      </c>
      <c r="C59" t="s">
        <v>717</v>
      </c>
      <c r="E59" t="s">
        <v>718</v>
      </c>
      <c r="F59" t="s">
        <v>625</v>
      </c>
      <c r="G59" t="s">
        <v>719</v>
      </c>
    </row>
    <row r="60" spans="1:9" x14ac:dyDescent="0.3">
      <c r="A60">
        <v>57</v>
      </c>
      <c r="B60" t="s">
        <v>623</v>
      </c>
      <c r="C60" t="s">
        <v>720</v>
      </c>
      <c r="F60" t="s">
        <v>721</v>
      </c>
    </row>
    <row r="61" spans="1:9" x14ac:dyDescent="0.3">
      <c r="A61">
        <v>58</v>
      </c>
      <c r="B61" t="s">
        <v>623</v>
      </c>
      <c r="F61" t="s">
        <v>722</v>
      </c>
      <c r="G61" t="s">
        <v>723</v>
      </c>
    </row>
    <row r="62" spans="1:9" x14ac:dyDescent="0.3">
      <c r="A62">
        <v>59</v>
      </c>
      <c r="B62" t="s">
        <v>660</v>
      </c>
      <c r="C62" t="s">
        <v>724</v>
      </c>
      <c r="F62" t="s">
        <v>625</v>
      </c>
      <c r="G62" t="s">
        <v>630</v>
      </c>
    </row>
    <row r="63" spans="1:9" x14ac:dyDescent="0.3">
      <c r="A63">
        <v>60</v>
      </c>
      <c r="B63" t="s">
        <v>623</v>
      </c>
      <c r="C63" t="s">
        <v>633</v>
      </c>
      <c r="D63" t="s">
        <v>477</v>
      </c>
      <c r="F63" t="s">
        <v>634</v>
      </c>
    </row>
    <row r="64" spans="1:9" x14ac:dyDescent="0.3">
      <c r="A64">
        <v>61</v>
      </c>
      <c r="B64" t="s">
        <v>616</v>
      </c>
      <c r="C64" t="s">
        <v>725</v>
      </c>
      <c r="F64" t="s">
        <v>726</v>
      </c>
      <c r="G64" t="s">
        <v>727</v>
      </c>
    </row>
    <row r="65" spans="1:7" x14ac:dyDescent="0.3">
      <c r="A65">
        <v>62</v>
      </c>
      <c r="B65" t="s">
        <v>623</v>
      </c>
      <c r="C65" t="s">
        <v>661</v>
      </c>
      <c r="F65" t="s">
        <v>728</v>
      </c>
      <c r="G65" t="s">
        <v>729</v>
      </c>
    </row>
    <row r="66" spans="1:7" x14ac:dyDescent="0.3">
      <c r="A66">
        <v>63</v>
      </c>
      <c r="B66" t="s">
        <v>623</v>
      </c>
      <c r="C66" t="s">
        <v>730</v>
      </c>
      <c r="F66" t="s">
        <v>714</v>
      </c>
      <c r="G66" t="s">
        <v>731</v>
      </c>
    </row>
    <row r="67" spans="1:7" x14ac:dyDescent="0.3">
      <c r="A67">
        <v>64</v>
      </c>
      <c r="B67" t="s">
        <v>732</v>
      </c>
      <c r="C67" t="s">
        <v>733</v>
      </c>
      <c r="F67" t="s">
        <v>625</v>
      </c>
    </row>
    <row r="68" spans="1:7" x14ac:dyDescent="0.3">
      <c r="A68">
        <v>65</v>
      </c>
      <c r="B68" t="s">
        <v>623</v>
      </c>
      <c r="C68" t="s">
        <v>673</v>
      </c>
      <c r="F68" t="s">
        <v>634</v>
      </c>
      <c r="G68" t="s">
        <v>734</v>
      </c>
    </row>
    <row r="69" spans="1:7" x14ac:dyDescent="0.3">
      <c r="A69">
        <v>66</v>
      </c>
      <c r="B69" t="s">
        <v>735</v>
      </c>
      <c r="C69" t="s">
        <v>667</v>
      </c>
      <c r="F69" t="s">
        <v>625</v>
      </c>
      <c r="G69" t="s">
        <v>736</v>
      </c>
    </row>
    <row r="70" spans="1:7" x14ac:dyDescent="0.3">
      <c r="A70">
        <v>67</v>
      </c>
      <c r="B70" t="s">
        <v>623</v>
      </c>
      <c r="C70" t="s">
        <v>737</v>
      </c>
      <c r="F70" t="s">
        <v>625</v>
      </c>
    </row>
    <row r="71" spans="1:7" x14ac:dyDescent="0.3">
      <c r="A71">
        <v>68</v>
      </c>
      <c r="C71" t="s">
        <v>738</v>
      </c>
      <c r="F71" t="s">
        <v>739</v>
      </c>
      <c r="G71" t="s">
        <v>740</v>
      </c>
    </row>
    <row r="72" spans="1:7" x14ac:dyDescent="0.3">
      <c r="A72">
        <v>69</v>
      </c>
      <c r="B72" t="s">
        <v>660</v>
      </c>
      <c r="C72" t="s">
        <v>741</v>
      </c>
      <c r="F72" t="s">
        <v>625</v>
      </c>
    </row>
    <row r="73" spans="1:7" x14ac:dyDescent="0.3">
      <c r="A73">
        <v>70</v>
      </c>
      <c r="B73" t="s">
        <v>635</v>
      </c>
      <c r="F73" t="s">
        <v>742</v>
      </c>
    </row>
    <row r="74" spans="1:7" x14ac:dyDescent="0.3">
      <c r="A74">
        <v>71</v>
      </c>
      <c r="B74" t="s">
        <v>623</v>
      </c>
      <c r="C74" t="s">
        <v>743</v>
      </c>
      <c r="F74" t="s">
        <v>634</v>
      </c>
      <c r="G74" t="s">
        <v>630</v>
      </c>
    </row>
    <row r="78" spans="1:7" x14ac:dyDescent="0.3">
      <c r="B78" s="2" t="s">
        <v>745</v>
      </c>
    </row>
    <row r="79" spans="1:7" ht="28.8" x14ac:dyDescent="0.3">
      <c r="B79" t="s">
        <v>1283</v>
      </c>
      <c r="C79" s="4" t="s">
        <v>1284</v>
      </c>
      <c r="D79" t="s">
        <v>1285</v>
      </c>
      <c r="E79" t="s">
        <v>1286</v>
      </c>
      <c r="F79" t="s">
        <v>1287</v>
      </c>
      <c r="G79" s="5" t="s">
        <v>1288</v>
      </c>
    </row>
    <row r="80" spans="1:7" x14ac:dyDescent="0.3">
      <c r="A80">
        <v>1</v>
      </c>
      <c r="B80" t="s">
        <v>746</v>
      </c>
      <c r="C80" t="s">
        <v>747</v>
      </c>
      <c r="F80" t="s">
        <v>748</v>
      </c>
    </row>
    <row r="81" spans="1:7" x14ac:dyDescent="0.3">
      <c r="A81">
        <v>2</v>
      </c>
      <c r="B81" t="s">
        <v>616</v>
      </c>
      <c r="C81" t="s">
        <v>617</v>
      </c>
      <c r="F81" t="s">
        <v>618</v>
      </c>
      <c r="G81" t="s">
        <v>619</v>
      </c>
    </row>
    <row r="82" spans="1:7" x14ac:dyDescent="0.3">
      <c r="A82">
        <v>3</v>
      </c>
      <c r="B82" t="s">
        <v>749</v>
      </c>
      <c r="C82" t="s">
        <v>750</v>
      </c>
      <c r="F82" t="s">
        <v>625</v>
      </c>
      <c r="G82" t="s">
        <v>626</v>
      </c>
    </row>
    <row r="83" spans="1:7" x14ac:dyDescent="0.3">
      <c r="A83">
        <v>4</v>
      </c>
      <c r="B83" t="s">
        <v>751</v>
      </c>
      <c r="C83" t="s">
        <v>752</v>
      </c>
      <c r="F83" t="s">
        <v>625</v>
      </c>
      <c r="G83" t="s">
        <v>626</v>
      </c>
    </row>
    <row r="84" spans="1:7" x14ac:dyDescent="0.3">
      <c r="A84">
        <v>5</v>
      </c>
      <c r="B84" t="s">
        <v>753</v>
      </c>
      <c r="C84" t="s">
        <v>754</v>
      </c>
      <c r="F84" t="s">
        <v>625</v>
      </c>
      <c r="G84" t="s">
        <v>626</v>
      </c>
    </row>
    <row r="85" spans="1:7" x14ac:dyDescent="0.3">
      <c r="A85">
        <v>6</v>
      </c>
      <c r="B85" t="s">
        <v>755</v>
      </c>
      <c r="C85" t="s">
        <v>756</v>
      </c>
      <c r="D85" t="s">
        <v>757</v>
      </c>
      <c r="F85" t="s">
        <v>634</v>
      </c>
    </row>
    <row r="86" spans="1:7" x14ac:dyDescent="0.3">
      <c r="A86">
        <v>7</v>
      </c>
      <c r="B86" t="s">
        <v>758</v>
      </c>
      <c r="C86" t="s">
        <v>759</v>
      </c>
      <c r="D86" t="s">
        <v>760</v>
      </c>
      <c r="F86" t="s">
        <v>625</v>
      </c>
      <c r="G86" t="s">
        <v>761</v>
      </c>
    </row>
    <row r="87" spans="1:7" x14ac:dyDescent="0.3">
      <c r="A87">
        <v>8</v>
      </c>
      <c r="B87" t="s">
        <v>762</v>
      </c>
      <c r="C87" t="s">
        <v>763</v>
      </c>
      <c r="F87" t="s">
        <v>634</v>
      </c>
      <c r="G87" t="s">
        <v>764</v>
      </c>
    </row>
    <row r="88" spans="1:7" x14ac:dyDescent="0.3">
      <c r="A88">
        <v>9</v>
      </c>
      <c r="B88" t="s">
        <v>762</v>
      </c>
      <c r="C88" t="s">
        <v>741</v>
      </c>
      <c r="F88" t="s">
        <v>625</v>
      </c>
    </row>
    <row r="89" spans="1:7" x14ac:dyDescent="0.3">
      <c r="A89">
        <v>10</v>
      </c>
      <c r="B89" t="s">
        <v>755</v>
      </c>
      <c r="C89" t="s">
        <v>633</v>
      </c>
      <c r="F89" t="s">
        <v>634</v>
      </c>
    </row>
    <row r="90" spans="1:7" x14ac:dyDescent="0.3">
      <c r="A90">
        <v>11</v>
      </c>
      <c r="B90" t="s">
        <v>623</v>
      </c>
      <c r="C90" t="s">
        <v>765</v>
      </c>
      <c r="F90" t="s">
        <v>766</v>
      </c>
      <c r="G90" t="s">
        <v>767</v>
      </c>
    </row>
    <row r="91" spans="1:7" x14ac:dyDescent="0.3">
      <c r="A91">
        <v>12</v>
      </c>
      <c r="B91" t="s">
        <v>768</v>
      </c>
      <c r="C91" t="s">
        <v>769</v>
      </c>
      <c r="F91" t="s">
        <v>770</v>
      </c>
    </row>
    <row r="92" spans="1:7" x14ac:dyDescent="0.3">
      <c r="A92">
        <v>13</v>
      </c>
      <c r="B92" t="s">
        <v>771</v>
      </c>
      <c r="C92" t="s">
        <v>632</v>
      </c>
      <c r="F92" t="s">
        <v>625</v>
      </c>
    </row>
    <row r="93" spans="1:7" x14ac:dyDescent="0.3">
      <c r="A93">
        <v>14</v>
      </c>
      <c r="B93" t="s">
        <v>772</v>
      </c>
      <c r="C93" t="s">
        <v>773</v>
      </c>
      <c r="F93" t="s">
        <v>625</v>
      </c>
      <c r="G93" t="s">
        <v>774</v>
      </c>
    </row>
    <row r="94" spans="1:7" x14ac:dyDescent="0.3">
      <c r="A94">
        <v>15</v>
      </c>
      <c r="B94" t="s">
        <v>775</v>
      </c>
      <c r="C94" t="s">
        <v>776</v>
      </c>
      <c r="F94" t="s">
        <v>625</v>
      </c>
    </row>
    <row r="95" spans="1:7" x14ac:dyDescent="0.3">
      <c r="A95">
        <v>16</v>
      </c>
      <c r="B95" t="s">
        <v>777</v>
      </c>
      <c r="C95" t="s">
        <v>778</v>
      </c>
      <c r="F95" t="s">
        <v>707</v>
      </c>
      <c r="G95" t="s">
        <v>779</v>
      </c>
    </row>
    <row r="96" spans="1:7" x14ac:dyDescent="0.3">
      <c r="A96">
        <v>17</v>
      </c>
      <c r="B96" t="s">
        <v>780</v>
      </c>
      <c r="C96" t="s">
        <v>781</v>
      </c>
      <c r="D96" t="s">
        <v>782</v>
      </c>
      <c r="F96" t="s">
        <v>625</v>
      </c>
    </row>
    <row r="97" spans="1:7" x14ac:dyDescent="0.3">
      <c r="A97">
        <v>18</v>
      </c>
      <c r="B97" t="s">
        <v>783</v>
      </c>
      <c r="C97" t="s">
        <v>750</v>
      </c>
      <c r="F97" t="s">
        <v>625</v>
      </c>
      <c r="G97" t="s">
        <v>626</v>
      </c>
    </row>
    <row r="98" spans="1:7" x14ac:dyDescent="0.3">
      <c r="A98">
        <v>19</v>
      </c>
      <c r="B98" t="s">
        <v>784</v>
      </c>
      <c r="C98" t="s">
        <v>785</v>
      </c>
      <c r="F98" t="s">
        <v>625</v>
      </c>
      <c r="G98" t="s">
        <v>786</v>
      </c>
    </row>
    <row r="99" spans="1:7" x14ac:dyDescent="0.3">
      <c r="A99">
        <v>20</v>
      </c>
      <c r="B99" t="s">
        <v>772</v>
      </c>
      <c r="C99" t="s">
        <v>787</v>
      </c>
      <c r="D99" t="s">
        <v>788</v>
      </c>
      <c r="F99" t="s">
        <v>634</v>
      </c>
    </row>
    <row r="100" spans="1:7" x14ac:dyDescent="0.3">
      <c r="A100">
        <v>21</v>
      </c>
      <c r="B100" t="s">
        <v>762</v>
      </c>
      <c r="C100" t="s">
        <v>789</v>
      </c>
      <c r="F100" t="s">
        <v>625</v>
      </c>
    </row>
    <row r="101" spans="1:7" x14ac:dyDescent="0.3">
      <c r="A101">
        <v>22</v>
      </c>
      <c r="B101" t="s">
        <v>790</v>
      </c>
      <c r="C101" t="s">
        <v>791</v>
      </c>
      <c r="F101" t="s">
        <v>634</v>
      </c>
    </row>
    <row r="102" spans="1:7" x14ac:dyDescent="0.3">
      <c r="A102">
        <v>23</v>
      </c>
      <c r="B102" t="s">
        <v>792</v>
      </c>
      <c r="C102" t="s">
        <v>793</v>
      </c>
      <c r="F102" t="s">
        <v>634</v>
      </c>
      <c r="G102" t="s">
        <v>630</v>
      </c>
    </row>
    <row r="103" spans="1:7" x14ac:dyDescent="0.3">
      <c r="A103">
        <v>24</v>
      </c>
      <c r="B103" t="s">
        <v>794</v>
      </c>
      <c r="C103" t="s">
        <v>795</v>
      </c>
      <c r="F103" t="s">
        <v>634</v>
      </c>
    </row>
    <row r="104" spans="1:7" x14ac:dyDescent="0.3">
      <c r="A104">
        <v>25</v>
      </c>
      <c r="B104" t="s">
        <v>796</v>
      </c>
      <c r="C104" t="s">
        <v>663</v>
      </c>
      <c r="F104" t="s">
        <v>625</v>
      </c>
      <c r="G104" t="s">
        <v>797</v>
      </c>
    </row>
    <row r="105" spans="1:7" x14ac:dyDescent="0.3">
      <c r="A105">
        <v>26</v>
      </c>
      <c r="B105" t="s">
        <v>755</v>
      </c>
      <c r="C105" t="s">
        <v>798</v>
      </c>
      <c r="F105" t="s">
        <v>625</v>
      </c>
      <c r="G105" t="s">
        <v>630</v>
      </c>
    </row>
    <row r="106" spans="1:7" x14ac:dyDescent="0.3">
      <c r="A106">
        <v>27</v>
      </c>
      <c r="B106" t="s">
        <v>799</v>
      </c>
      <c r="F106" t="s">
        <v>800</v>
      </c>
    </row>
    <row r="107" spans="1:7" x14ac:dyDescent="0.3">
      <c r="A107">
        <v>28</v>
      </c>
      <c r="B107" t="s">
        <v>755</v>
      </c>
      <c r="C107" t="s">
        <v>801</v>
      </c>
      <c r="F107" t="s">
        <v>625</v>
      </c>
      <c r="G107" t="s">
        <v>630</v>
      </c>
    </row>
    <row r="108" spans="1:7" x14ac:dyDescent="0.3">
      <c r="A108">
        <v>29</v>
      </c>
      <c r="B108" t="s">
        <v>802</v>
      </c>
      <c r="C108" t="s">
        <v>803</v>
      </c>
      <c r="F108" t="s">
        <v>625</v>
      </c>
      <c r="G108" t="s">
        <v>804</v>
      </c>
    </row>
    <row r="109" spans="1:7" x14ac:dyDescent="0.3">
      <c r="A109">
        <v>30</v>
      </c>
      <c r="B109" t="s">
        <v>805</v>
      </c>
      <c r="C109" t="s">
        <v>806</v>
      </c>
      <c r="F109" t="s">
        <v>807</v>
      </c>
    </row>
    <row r="110" spans="1:7" x14ac:dyDescent="0.3">
      <c r="A110">
        <v>31</v>
      </c>
      <c r="B110" t="s">
        <v>755</v>
      </c>
      <c r="C110" t="s">
        <v>808</v>
      </c>
      <c r="F110" t="s">
        <v>634</v>
      </c>
    </row>
    <row r="111" spans="1:7" x14ac:dyDescent="0.3">
      <c r="A111">
        <v>32</v>
      </c>
      <c r="B111" t="s">
        <v>805</v>
      </c>
      <c r="C111" t="s">
        <v>809</v>
      </c>
      <c r="F111" t="s">
        <v>634</v>
      </c>
    </row>
    <row r="112" spans="1:7" x14ac:dyDescent="0.3">
      <c r="A112">
        <v>33</v>
      </c>
      <c r="B112" t="s">
        <v>810</v>
      </c>
      <c r="C112" t="s">
        <v>773</v>
      </c>
      <c r="F112" t="s">
        <v>625</v>
      </c>
      <c r="G112" t="s">
        <v>702</v>
      </c>
    </row>
    <row r="113" spans="1:7" x14ac:dyDescent="0.3">
      <c r="A113">
        <v>34</v>
      </c>
      <c r="B113" t="s">
        <v>811</v>
      </c>
      <c r="C113" t="s">
        <v>812</v>
      </c>
      <c r="F113" t="s">
        <v>634</v>
      </c>
      <c r="G113" t="s">
        <v>630</v>
      </c>
    </row>
    <row r="114" spans="1:7" x14ac:dyDescent="0.3">
      <c r="A114">
        <v>35</v>
      </c>
      <c r="B114" t="s">
        <v>755</v>
      </c>
      <c r="C114" t="s">
        <v>813</v>
      </c>
      <c r="F114" t="s">
        <v>814</v>
      </c>
    </row>
    <row r="115" spans="1:7" x14ac:dyDescent="0.3">
      <c r="A115">
        <v>36</v>
      </c>
      <c r="B115" t="s">
        <v>815</v>
      </c>
      <c r="C115" t="s">
        <v>816</v>
      </c>
      <c r="F115" t="s">
        <v>817</v>
      </c>
      <c r="G115" t="s">
        <v>818</v>
      </c>
    </row>
    <row r="116" spans="1:7" x14ac:dyDescent="0.3">
      <c r="A116">
        <v>37</v>
      </c>
      <c r="B116" t="s">
        <v>819</v>
      </c>
      <c r="C116" t="s">
        <v>820</v>
      </c>
      <c r="F116" t="s">
        <v>625</v>
      </c>
    </row>
    <row r="117" spans="1:7" x14ac:dyDescent="0.3">
      <c r="A117">
        <v>38</v>
      </c>
      <c r="B117" t="s">
        <v>746</v>
      </c>
      <c r="C117" t="s">
        <v>821</v>
      </c>
      <c r="F117" t="s">
        <v>705</v>
      </c>
      <c r="G117" t="s">
        <v>822</v>
      </c>
    </row>
    <row r="118" spans="1:7" x14ac:dyDescent="0.3">
      <c r="A118">
        <v>39</v>
      </c>
      <c r="B118" t="s">
        <v>823</v>
      </c>
      <c r="C118" t="s">
        <v>824</v>
      </c>
      <c r="D118" t="s">
        <v>825</v>
      </c>
      <c r="F118" t="s">
        <v>625</v>
      </c>
    </row>
    <row r="119" spans="1:7" x14ac:dyDescent="0.3">
      <c r="A119">
        <v>40</v>
      </c>
      <c r="B119" t="s">
        <v>826</v>
      </c>
      <c r="C119" t="s">
        <v>673</v>
      </c>
      <c r="F119" t="s">
        <v>686</v>
      </c>
      <c r="G119" t="s">
        <v>827</v>
      </c>
    </row>
    <row r="120" spans="1:7" x14ac:dyDescent="0.3">
      <c r="A120">
        <v>42</v>
      </c>
      <c r="B120" t="s">
        <v>771</v>
      </c>
      <c r="C120" t="s">
        <v>828</v>
      </c>
      <c r="F120" t="s">
        <v>634</v>
      </c>
      <c r="G120" t="s">
        <v>829</v>
      </c>
    </row>
    <row r="121" spans="1:7" x14ac:dyDescent="0.3">
      <c r="A121">
        <v>43</v>
      </c>
      <c r="B121" t="s">
        <v>762</v>
      </c>
      <c r="C121" t="s">
        <v>830</v>
      </c>
      <c r="F121" t="s">
        <v>710</v>
      </c>
      <c r="G121" t="s">
        <v>831</v>
      </c>
    </row>
    <row r="122" spans="1:7" ht="14.25" customHeight="1" x14ac:dyDescent="0.3">
      <c r="A122">
        <v>44</v>
      </c>
      <c r="B122" t="s">
        <v>792</v>
      </c>
      <c r="C122" t="s">
        <v>832</v>
      </c>
      <c r="F122" t="s">
        <v>625</v>
      </c>
    </row>
    <row r="126" spans="1:7" x14ac:dyDescent="0.3">
      <c r="B126" s="2" t="s">
        <v>833</v>
      </c>
    </row>
    <row r="127" spans="1:7" ht="28.8" x14ac:dyDescent="0.3">
      <c r="B127" t="s">
        <v>1283</v>
      </c>
      <c r="C127" s="4" t="s">
        <v>1284</v>
      </c>
      <c r="D127" t="s">
        <v>1285</v>
      </c>
      <c r="E127" t="s">
        <v>1286</v>
      </c>
      <c r="F127" t="s">
        <v>1287</v>
      </c>
      <c r="G127" s="5" t="s">
        <v>1288</v>
      </c>
    </row>
    <row r="128" spans="1:7" x14ac:dyDescent="0.3">
      <c r="A128">
        <v>1</v>
      </c>
      <c r="B128" t="s">
        <v>780</v>
      </c>
      <c r="C128" t="s">
        <v>834</v>
      </c>
      <c r="F128" t="s">
        <v>835</v>
      </c>
    </row>
    <row r="129" spans="1:7" x14ac:dyDescent="0.3">
      <c r="A129">
        <v>2</v>
      </c>
      <c r="B129" t="s">
        <v>755</v>
      </c>
      <c r="C129" t="s">
        <v>836</v>
      </c>
      <c r="D129" t="s">
        <v>837</v>
      </c>
      <c r="F129" t="s">
        <v>838</v>
      </c>
    </row>
    <row r="130" spans="1:7" x14ac:dyDescent="0.3">
      <c r="A130">
        <v>3</v>
      </c>
      <c r="B130" t="s">
        <v>839</v>
      </c>
      <c r="C130" t="s">
        <v>840</v>
      </c>
      <c r="E130" t="s">
        <v>841</v>
      </c>
    </row>
    <row r="131" spans="1:7" x14ac:dyDescent="0.3">
      <c r="A131">
        <v>4</v>
      </c>
      <c r="B131" t="s">
        <v>842</v>
      </c>
      <c r="E131" t="s">
        <v>843</v>
      </c>
      <c r="F131" t="s">
        <v>543</v>
      </c>
    </row>
    <row r="132" spans="1:7" x14ac:dyDescent="0.3">
      <c r="A132">
        <v>5</v>
      </c>
      <c r="B132" t="s">
        <v>844</v>
      </c>
      <c r="C132" t="s">
        <v>845</v>
      </c>
      <c r="E132" t="s">
        <v>835</v>
      </c>
      <c r="G132" t="s">
        <v>846</v>
      </c>
    </row>
    <row r="133" spans="1:7" x14ac:dyDescent="0.3">
      <c r="A133">
        <v>6</v>
      </c>
      <c r="B133" t="s">
        <v>780</v>
      </c>
      <c r="C133" t="s">
        <v>847</v>
      </c>
      <c r="G133" t="s">
        <v>848</v>
      </c>
    </row>
    <row r="134" spans="1:7" x14ac:dyDescent="0.3">
      <c r="A134">
        <v>7</v>
      </c>
      <c r="B134" t="s">
        <v>849</v>
      </c>
      <c r="C134" t="s">
        <v>850</v>
      </c>
      <c r="G134" t="s">
        <v>851</v>
      </c>
    </row>
    <row r="135" spans="1:7" x14ac:dyDescent="0.3">
      <c r="A135">
        <v>8</v>
      </c>
      <c r="B135" t="s">
        <v>852</v>
      </c>
      <c r="C135" t="s">
        <v>853</v>
      </c>
      <c r="E135" t="s">
        <v>854</v>
      </c>
      <c r="G135" t="s">
        <v>855</v>
      </c>
    </row>
    <row r="136" spans="1:7" x14ac:dyDescent="0.3">
      <c r="A136">
        <v>9</v>
      </c>
      <c r="B136" t="s">
        <v>775</v>
      </c>
      <c r="C136" t="s">
        <v>856</v>
      </c>
      <c r="F136" t="s">
        <v>625</v>
      </c>
      <c r="G136" t="s">
        <v>857</v>
      </c>
    </row>
    <row r="137" spans="1:7" x14ac:dyDescent="0.3">
      <c r="A137">
        <v>10</v>
      </c>
      <c r="B137" t="s">
        <v>858</v>
      </c>
      <c r="C137" t="s">
        <v>859</v>
      </c>
      <c r="G137" t="s">
        <v>857</v>
      </c>
    </row>
    <row r="138" spans="1:7" x14ac:dyDescent="0.3">
      <c r="A138">
        <v>11</v>
      </c>
      <c r="B138" t="s">
        <v>860</v>
      </c>
      <c r="C138" t="s">
        <v>861</v>
      </c>
      <c r="F138" t="s">
        <v>634</v>
      </c>
      <c r="G138" t="s">
        <v>862</v>
      </c>
    </row>
    <row r="139" spans="1:7" x14ac:dyDescent="0.3">
      <c r="A139">
        <v>12</v>
      </c>
      <c r="B139" t="s">
        <v>863</v>
      </c>
      <c r="F139" t="s">
        <v>864</v>
      </c>
      <c r="G139" t="s">
        <v>865</v>
      </c>
    </row>
    <row r="140" spans="1:7" x14ac:dyDescent="0.3">
      <c r="A140">
        <v>13</v>
      </c>
      <c r="B140" t="s">
        <v>866</v>
      </c>
      <c r="D140" t="s">
        <v>867</v>
      </c>
      <c r="F140" t="s">
        <v>618</v>
      </c>
      <c r="G140" t="s">
        <v>868</v>
      </c>
    </row>
    <row r="141" spans="1:7" x14ac:dyDescent="0.3">
      <c r="A141">
        <v>14</v>
      </c>
      <c r="B141" t="s">
        <v>869</v>
      </c>
      <c r="C141" t="s">
        <v>870</v>
      </c>
      <c r="G141" t="s">
        <v>871</v>
      </c>
    </row>
    <row r="142" spans="1:7" x14ac:dyDescent="0.3">
      <c r="A142">
        <v>15</v>
      </c>
      <c r="B142" t="s">
        <v>794</v>
      </c>
      <c r="C142" t="s">
        <v>859</v>
      </c>
      <c r="G142" t="s">
        <v>872</v>
      </c>
    </row>
    <row r="143" spans="1:7" x14ac:dyDescent="0.3">
      <c r="A143">
        <v>16</v>
      </c>
      <c r="B143" t="s">
        <v>873</v>
      </c>
      <c r="C143" t="s">
        <v>874</v>
      </c>
      <c r="E143" t="s">
        <v>875</v>
      </c>
    </row>
    <row r="144" spans="1:7" x14ac:dyDescent="0.3">
      <c r="A144">
        <v>17</v>
      </c>
      <c r="B144" t="s">
        <v>876</v>
      </c>
      <c r="C144" t="s">
        <v>877</v>
      </c>
      <c r="G144" t="s">
        <v>878</v>
      </c>
    </row>
    <row r="145" spans="1:7" x14ac:dyDescent="0.3">
      <c r="A145">
        <v>18</v>
      </c>
      <c r="B145" t="s">
        <v>746</v>
      </c>
      <c r="C145" t="s">
        <v>879</v>
      </c>
      <c r="E145" t="s">
        <v>880</v>
      </c>
    </row>
    <row r="146" spans="1:7" x14ac:dyDescent="0.3">
      <c r="A146">
        <v>19</v>
      </c>
      <c r="B146" t="s">
        <v>881</v>
      </c>
      <c r="C146" t="s">
        <v>633</v>
      </c>
      <c r="F146" t="s">
        <v>634</v>
      </c>
    </row>
    <row r="147" spans="1:7" x14ac:dyDescent="0.3">
      <c r="A147">
        <v>20</v>
      </c>
      <c r="B147" t="s">
        <v>882</v>
      </c>
      <c r="C147" t="s">
        <v>883</v>
      </c>
      <c r="E147" t="s">
        <v>884</v>
      </c>
      <c r="F147" t="s">
        <v>540</v>
      </c>
    </row>
    <row r="148" spans="1:7" x14ac:dyDescent="0.3">
      <c r="A148">
        <v>21</v>
      </c>
      <c r="B148" t="s">
        <v>885</v>
      </c>
      <c r="C148" t="s">
        <v>886</v>
      </c>
      <c r="F148" t="s">
        <v>887</v>
      </c>
    </row>
    <row r="149" spans="1:7" x14ac:dyDescent="0.3">
      <c r="A149">
        <v>22</v>
      </c>
      <c r="B149" t="s">
        <v>888</v>
      </c>
      <c r="C149" t="s">
        <v>889</v>
      </c>
      <c r="E149" t="s">
        <v>890</v>
      </c>
      <c r="F149" t="s">
        <v>625</v>
      </c>
    </row>
    <row r="150" spans="1:7" x14ac:dyDescent="0.3">
      <c r="A150">
        <v>23</v>
      </c>
      <c r="B150" t="s">
        <v>891</v>
      </c>
      <c r="C150" t="s">
        <v>892</v>
      </c>
      <c r="E150" t="s">
        <v>893</v>
      </c>
      <c r="F150" t="s">
        <v>894</v>
      </c>
    </row>
    <row r="151" spans="1:7" x14ac:dyDescent="0.3">
      <c r="A151">
        <v>24</v>
      </c>
      <c r="B151" t="s">
        <v>839</v>
      </c>
      <c r="C151" t="s">
        <v>895</v>
      </c>
      <c r="E151" t="s">
        <v>896</v>
      </c>
    </row>
    <row r="152" spans="1:7" x14ac:dyDescent="0.3">
      <c r="A152">
        <v>25</v>
      </c>
      <c r="B152" t="s">
        <v>755</v>
      </c>
      <c r="C152" t="s">
        <v>897</v>
      </c>
      <c r="E152" t="s">
        <v>545</v>
      </c>
      <c r="F152" t="s">
        <v>625</v>
      </c>
    </row>
    <row r="153" spans="1:7" x14ac:dyDescent="0.3">
      <c r="A153">
        <v>26</v>
      </c>
      <c r="B153" t="s">
        <v>898</v>
      </c>
      <c r="C153" t="s">
        <v>899</v>
      </c>
      <c r="F153" t="s">
        <v>634</v>
      </c>
    </row>
    <row r="154" spans="1:7" x14ac:dyDescent="0.3">
      <c r="A154">
        <v>27</v>
      </c>
      <c r="B154" t="s">
        <v>900</v>
      </c>
      <c r="C154" t="s">
        <v>853</v>
      </c>
      <c r="E154" t="s">
        <v>901</v>
      </c>
      <c r="F154" t="s">
        <v>625</v>
      </c>
    </row>
    <row r="155" spans="1:7" x14ac:dyDescent="0.3">
      <c r="B155" t="s">
        <v>611</v>
      </c>
      <c r="C155" t="s">
        <v>612</v>
      </c>
      <c r="D155" t="s">
        <v>613</v>
      </c>
      <c r="E155" t="s">
        <v>744</v>
      </c>
      <c r="F155" t="s">
        <v>614</v>
      </c>
      <c r="G155" t="s">
        <v>615</v>
      </c>
    </row>
    <row r="158" spans="1:7" x14ac:dyDescent="0.3">
      <c r="B158" s="2" t="s">
        <v>902</v>
      </c>
    </row>
    <row r="159" spans="1:7" ht="28.8" x14ac:dyDescent="0.3">
      <c r="B159" t="s">
        <v>1283</v>
      </c>
      <c r="C159" s="4" t="s">
        <v>1284</v>
      </c>
      <c r="D159" t="s">
        <v>1285</v>
      </c>
      <c r="E159" t="s">
        <v>1286</v>
      </c>
      <c r="F159" t="s">
        <v>1287</v>
      </c>
      <c r="G159" s="5" t="s">
        <v>1288</v>
      </c>
    </row>
    <row r="160" spans="1:7" x14ac:dyDescent="0.3">
      <c r="A160">
        <v>1</v>
      </c>
      <c r="B160" t="s">
        <v>635</v>
      </c>
      <c r="C160" t="s">
        <v>903</v>
      </c>
      <c r="G160" t="s">
        <v>904</v>
      </c>
    </row>
    <row r="161" spans="1:7" x14ac:dyDescent="0.3">
      <c r="A161">
        <v>2</v>
      </c>
      <c r="B161" t="s">
        <v>616</v>
      </c>
      <c r="C161" t="s">
        <v>905</v>
      </c>
      <c r="D161" t="s">
        <v>906</v>
      </c>
      <c r="F161" t="s">
        <v>907</v>
      </c>
    </row>
    <row r="162" spans="1:7" x14ac:dyDescent="0.3">
      <c r="A162">
        <v>3</v>
      </c>
      <c r="B162" t="s">
        <v>908</v>
      </c>
      <c r="C162" t="s">
        <v>903</v>
      </c>
      <c r="G162" t="s">
        <v>909</v>
      </c>
    </row>
    <row r="163" spans="1:7" x14ac:dyDescent="0.3">
      <c r="A163">
        <v>4</v>
      </c>
      <c r="B163" t="s">
        <v>910</v>
      </c>
      <c r="C163" t="s">
        <v>638</v>
      </c>
      <c r="F163" t="s">
        <v>911</v>
      </c>
      <c r="G163" t="s">
        <v>912</v>
      </c>
    </row>
    <row r="164" spans="1:7" x14ac:dyDescent="0.3">
      <c r="A164">
        <v>5</v>
      </c>
      <c r="B164" t="s">
        <v>913</v>
      </c>
      <c r="C164" t="s">
        <v>914</v>
      </c>
      <c r="F164" t="s">
        <v>915</v>
      </c>
    </row>
    <row r="165" spans="1:7" x14ac:dyDescent="0.3">
      <c r="A165">
        <v>6</v>
      </c>
      <c r="B165" t="s">
        <v>735</v>
      </c>
      <c r="C165" t="s">
        <v>667</v>
      </c>
      <c r="E165" t="s">
        <v>864</v>
      </c>
      <c r="F165" t="s">
        <v>625</v>
      </c>
      <c r="G165" t="s">
        <v>736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486B-BC19-4F63-94A7-B31248A91398}">
  <dimension ref="A3:Q122"/>
  <sheetViews>
    <sheetView topLeftCell="B1" workbookViewId="0">
      <selection activeCell="B4" sqref="B4:G4"/>
    </sheetView>
  </sheetViews>
  <sheetFormatPr defaultRowHeight="14.4" x14ac:dyDescent="0.3"/>
  <cols>
    <col min="2" max="2" width="21.6640625" customWidth="1"/>
    <col min="3" max="3" width="22.77734375" style="4" customWidth="1"/>
    <col min="4" max="4" width="13.6640625" customWidth="1"/>
    <col min="5" max="5" width="17.44140625" customWidth="1"/>
    <col min="6" max="6" width="13" customWidth="1"/>
  </cols>
  <sheetData>
    <row r="3" spans="1:7" x14ac:dyDescent="0.3">
      <c r="B3" s="3" t="s">
        <v>610</v>
      </c>
    </row>
    <row r="4" spans="1:7" ht="28.8" x14ac:dyDescent="0.3">
      <c r="B4" t="s">
        <v>1283</v>
      </c>
      <c r="C4" s="4" t="s">
        <v>1284</v>
      </c>
      <c r="D4" t="s">
        <v>1285</v>
      </c>
      <c r="E4" t="s">
        <v>1286</v>
      </c>
      <c r="F4" t="s">
        <v>1287</v>
      </c>
      <c r="G4" s="5" t="s">
        <v>1288</v>
      </c>
    </row>
    <row r="5" spans="1:7" ht="28.8" x14ac:dyDescent="0.3">
      <c r="A5">
        <v>1</v>
      </c>
      <c r="B5" s="5" t="s">
        <v>919</v>
      </c>
      <c r="C5" s="6" t="s">
        <v>920</v>
      </c>
      <c r="D5" s="5"/>
      <c r="E5" s="5" t="s">
        <v>921</v>
      </c>
      <c r="F5" s="5"/>
      <c r="G5" s="5" t="s">
        <v>922</v>
      </c>
    </row>
    <row r="6" spans="1:7" ht="28.8" x14ac:dyDescent="0.3">
      <c r="A6">
        <v>2</v>
      </c>
      <c r="B6" s="5" t="s">
        <v>923</v>
      </c>
      <c r="C6" s="6" t="s">
        <v>924</v>
      </c>
      <c r="D6" s="5" t="s">
        <v>925</v>
      </c>
      <c r="E6" s="5" t="s">
        <v>267</v>
      </c>
      <c r="F6" s="5" t="s">
        <v>926</v>
      </c>
      <c r="G6" s="5" t="s">
        <v>927</v>
      </c>
    </row>
    <row r="7" spans="1:7" ht="28.8" x14ac:dyDescent="0.3">
      <c r="A7">
        <v>3</v>
      </c>
      <c r="B7" s="5"/>
      <c r="C7" s="6"/>
      <c r="D7" s="5"/>
      <c r="E7" s="5" t="s">
        <v>928</v>
      </c>
      <c r="F7" s="5"/>
      <c r="G7" s="5" t="s">
        <v>929</v>
      </c>
    </row>
    <row r="8" spans="1:7" ht="86.4" x14ac:dyDescent="0.3">
      <c r="A8">
        <v>4</v>
      </c>
      <c r="B8" s="5" t="s">
        <v>930</v>
      </c>
      <c r="C8" s="6" t="s">
        <v>931</v>
      </c>
      <c r="D8" s="5"/>
      <c r="E8" s="5"/>
      <c r="F8" s="5" t="s">
        <v>932</v>
      </c>
      <c r="G8" s="5"/>
    </row>
    <row r="9" spans="1:7" x14ac:dyDescent="0.3">
      <c r="A9">
        <v>5</v>
      </c>
      <c r="B9" s="5" t="s">
        <v>582</v>
      </c>
      <c r="C9" s="6" t="s">
        <v>933</v>
      </c>
      <c r="D9" s="5"/>
      <c r="E9" s="5" t="s">
        <v>934</v>
      </c>
      <c r="F9" s="5"/>
      <c r="G9" s="5"/>
    </row>
    <row r="10" spans="1:7" ht="72" x14ac:dyDescent="0.3">
      <c r="A10">
        <v>6</v>
      </c>
      <c r="B10" s="5" t="s">
        <v>935</v>
      </c>
      <c r="C10" s="6" t="s">
        <v>936</v>
      </c>
      <c r="D10" s="5" t="s">
        <v>937</v>
      </c>
      <c r="E10" s="5" t="s">
        <v>938</v>
      </c>
      <c r="F10" s="5"/>
      <c r="G10" s="5"/>
    </row>
    <row r="11" spans="1:7" ht="72" x14ac:dyDescent="0.3">
      <c r="A11">
        <v>7</v>
      </c>
      <c r="B11" s="5"/>
      <c r="C11" s="6" t="s">
        <v>939</v>
      </c>
      <c r="D11" s="5"/>
      <c r="E11" s="5"/>
      <c r="F11" s="5" t="s">
        <v>531</v>
      </c>
      <c r="G11" s="5" t="s">
        <v>940</v>
      </c>
    </row>
    <row r="12" spans="1:7" ht="28.8" x14ac:dyDescent="0.3">
      <c r="A12">
        <v>8</v>
      </c>
      <c r="B12" s="5" t="s">
        <v>941</v>
      </c>
      <c r="C12" s="6" t="s">
        <v>942</v>
      </c>
      <c r="D12" s="5"/>
      <c r="E12" s="5" t="s">
        <v>943</v>
      </c>
      <c r="F12" s="5"/>
      <c r="G12" s="5"/>
    </row>
    <row r="13" spans="1:7" ht="28.8" x14ac:dyDescent="0.3">
      <c r="A13">
        <v>9</v>
      </c>
      <c r="B13" s="5" t="s">
        <v>944</v>
      </c>
      <c r="C13" s="6" t="s">
        <v>278</v>
      </c>
      <c r="D13" s="5"/>
      <c r="E13" s="5"/>
      <c r="F13" s="5"/>
      <c r="G13" s="5"/>
    </row>
    <row r="14" spans="1:7" ht="28.8" x14ac:dyDescent="0.3">
      <c r="A14">
        <v>10</v>
      </c>
      <c r="B14" s="5" t="s">
        <v>944</v>
      </c>
      <c r="C14" s="6" t="s">
        <v>945</v>
      </c>
      <c r="D14" s="5"/>
      <c r="E14" s="5"/>
      <c r="F14" s="5"/>
      <c r="G14" s="5"/>
    </row>
    <row r="15" spans="1:7" ht="57.6" x14ac:dyDescent="0.3">
      <c r="A15">
        <v>11</v>
      </c>
      <c r="B15" s="5"/>
      <c r="C15" s="6" t="s">
        <v>946</v>
      </c>
      <c r="D15" s="5"/>
      <c r="E15" s="5" t="s">
        <v>718</v>
      </c>
      <c r="F15" s="5"/>
      <c r="G15" s="5" t="s">
        <v>947</v>
      </c>
    </row>
    <row r="16" spans="1:7" x14ac:dyDescent="0.3">
      <c r="A16">
        <v>12</v>
      </c>
      <c r="B16" s="5" t="s">
        <v>635</v>
      </c>
      <c r="C16" s="6" t="s">
        <v>948</v>
      </c>
      <c r="D16" s="5"/>
      <c r="E16" s="5" t="s">
        <v>934</v>
      </c>
      <c r="F16" s="5"/>
      <c r="G16" s="5"/>
    </row>
    <row r="17" spans="1:7" x14ac:dyDescent="0.3">
      <c r="A17">
        <v>13</v>
      </c>
      <c r="B17" s="5" t="s">
        <v>582</v>
      </c>
      <c r="C17" s="6" t="s">
        <v>949</v>
      </c>
      <c r="D17" s="5"/>
      <c r="E17" s="5" t="s">
        <v>934</v>
      </c>
      <c r="F17" s="5"/>
      <c r="G17" s="5"/>
    </row>
    <row r="18" spans="1:7" ht="43.2" x14ac:dyDescent="0.3">
      <c r="A18">
        <v>14</v>
      </c>
      <c r="B18" s="5" t="s">
        <v>950</v>
      </c>
      <c r="C18" s="6" t="s">
        <v>951</v>
      </c>
      <c r="D18" s="5"/>
      <c r="E18" s="5"/>
      <c r="F18" s="5" t="s">
        <v>952</v>
      </c>
      <c r="G18" s="5"/>
    </row>
    <row r="19" spans="1:7" ht="43.2" x14ac:dyDescent="0.3">
      <c r="A19">
        <v>15</v>
      </c>
      <c r="B19" s="5" t="s">
        <v>953</v>
      </c>
      <c r="C19" s="6" t="s">
        <v>954</v>
      </c>
      <c r="D19" s="5" t="s">
        <v>955</v>
      </c>
      <c r="E19" s="5" t="s">
        <v>928</v>
      </c>
      <c r="F19" s="5"/>
      <c r="G19" s="5"/>
    </row>
    <row r="20" spans="1:7" ht="28.8" x14ac:dyDescent="0.3">
      <c r="A20">
        <v>16</v>
      </c>
      <c r="B20" s="5" t="s">
        <v>582</v>
      </c>
      <c r="C20" s="6" t="s">
        <v>956</v>
      </c>
      <c r="D20" s="5"/>
      <c r="E20" s="5" t="s">
        <v>957</v>
      </c>
      <c r="F20" s="5"/>
      <c r="G20" s="5"/>
    </row>
    <row r="21" spans="1:7" x14ac:dyDescent="0.3">
      <c r="A21">
        <v>17</v>
      </c>
      <c r="B21" s="5" t="s">
        <v>635</v>
      </c>
      <c r="C21" s="6" t="s">
        <v>958</v>
      </c>
      <c r="D21" s="5"/>
      <c r="E21" s="5" t="s">
        <v>934</v>
      </c>
      <c r="F21" s="5"/>
      <c r="G21" s="5"/>
    </row>
    <row r="22" spans="1:7" ht="57.6" x14ac:dyDescent="0.3">
      <c r="A22">
        <v>18</v>
      </c>
      <c r="B22" s="5" t="s">
        <v>953</v>
      </c>
      <c r="C22" s="6" t="s">
        <v>959</v>
      </c>
      <c r="D22" s="5"/>
      <c r="E22" s="5" t="s">
        <v>928</v>
      </c>
      <c r="F22" s="5"/>
      <c r="G22" s="5" t="s">
        <v>960</v>
      </c>
    </row>
    <row r="23" spans="1:7" ht="28.8" x14ac:dyDescent="0.3">
      <c r="A23">
        <v>19</v>
      </c>
      <c r="B23" s="5" t="s">
        <v>961</v>
      </c>
      <c r="C23" s="6" t="s">
        <v>962</v>
      </c>
      <c r="D23" s="5"/>
      <c r="E23" s="5" t="s">
        <v>963</v>
      </c>
      <c r="F23" s="5"/>
      <c r="G23" s="5" t="s">
        <v>964</v>
      </c>
    </row>
    <row r="24" spans="1:7" x14ac:dyDescent="0.3">
      <c r="A24">
        <v>20</v>
      </c>
      <c r="B24" s="5" t="s">
        <v>961</v>
      </c>
      <c r="C24" s="6" t="s">
        <v>965</v>
      </c>
      <c r="D24" s="5"/>
      <c r="E24" s="5" t="s">
        <v>966</v>
      </c>
      <c r="F24" s="5"/>
      <c r="G24" s="5"/>
    </row>
    <row r="25" spans="1:7" ht="28.8" x14ac:dyDescent="0.3">
      <c r="A25">
        <v>21</v>
      </c>
      <c r="B25" s="5" t="s">
        <v>967</v>
      </c>
      <c r="C25" s="6" t="s">
        <v>968</v>
      </c>
      <c r="D25" s="5"/>
      <c r="E25" s="5" t="s">
        <v>934</v>
      </c>
      <c r="F25" s="5"/>
      <c r="G25" s="5"/>
    </row>
    <row r="26" spans="1:7" ht="28.8" x14ac:dyDescent="0.3">
      <c r="A26">
        <v>22</v>
      </c>
      <c r="B26" s="5" t="s">
        <v>969</v>
      </c>
      <c r="C26" s="6" t="s">
        <v>970</v>
      </c>
      <c r="D26" s="5"/>
      <c r="E26" s="5" t="s">
        <v>957</v>
      </c>
      <c r="F26" s="5"/>
      <c r="G26" s="5"/>
    </row>
    <row r="27" spans="1:7" ht="57.6" x14ac:dyDescent="0.3">
      <c r="A27">
        <v>23</v>
      </c>
      <c r="B27" s="5"/>
      <c r="C27" s="6" t="s">
        <v>971</v>
      </c>
      <c r="D27" s="5" t="s">
        <v>972</v>
      </c>
      <c r="E27" s="5"/>
      <c r="F27" s="5" t="s">
        <v>973</v>
      </c>
      <c r="G27" s="5" t="s">
        <v>974</v>
      </c>
    </row>
    <row r="28" spans="1:7" ht="72" x14ac:dyDescent="0.3">
      <c r="A28">
        <v>24</v>
      </c>
      <c r="B28" s="5"/>
      <c r="C28" s="6" t="s">
        <v>975</v>
      </c>
      <c r="D28" s="5" t="s">
        <v>976</v>
      </c>
      <c r="E28" s="5" t="s">
        <v>934</v>
      </c>
      <c r="F28" s="5"/>
      <c r="G28" s="5" t="s">
        <v>977</v>
      </c>
    </row>
    <row r="29" spans="1:7" ht="57.6" x14ac:dyDescent="0.3">
      <c r="A29">
        <v>25</v>
      </c>
      <c r="B29" s="5" t="s">
        <v>978</v>
      </c>
      <c r="C29" s="6" t="s">
        <v>979</v>
      </c>
      <c r="D29" s="5"/>
      <c r="E29" s="5" t="s">
        <v>718</v>
      </c>
      <c r="F29" s="5"/>
      <c r="G29" s="5" t="s">
        <v>947</v>
      </c>
    </row>
    <row r="30" spans="1:7" ht="72" x14ac:dyDescent="0.3">
      <c r="A30">
        <v>26</v>
      </c>
      <c r="B30" s="5" t="s">
        <v>980</v>
      </c>
      <c r="C30" s="6" t="s">
        <v>981</v>
      </c>
      <c r="D30" s="5" t="s">
        <v>983</v>
      </c>
      <c r="E30" s="5" t="s">
        <v>984</v>
      </c>
      <c r="F30" s="5"/>
      <c r="G30" s="5"/>
    </row>
    <row r="31" spans="1:7" x14ac:dyDescent="0.3">
      <c r="A31">
        <v>27</v>
      </c>
      <c r="B31" s="5"/>
      <c r="C31" s="6" t="s">
        <v>982</v>
      </c>
      <c r="D31" s="5"/>
      <c r="E31" s="5"/>
      <c r="F31" s="5"/>
      <c r="G31" s="5"/>
    </row>
    <row r="32" spans="1:7" ht="28.8" x14ac:dyDescent="0.3">
      <c r="A32">
        <v>28</v>
      </c>
      <c r="B32" s="5" t="s">
        <v>985</v>
      </c>
      <c r="C32" s="6" t="s">
        <v>986</v>
      </c>
      <c r="D32" s="5" t="s">
        <v>987</v>
      </c>
      <c r="E32" s="5" t="s">
        <v>988</v>
      </c>
      <c r="F32" s="5"/>
      <c r="G32" s="5"/>
    </row>
    <row r="33" spans="1:7" ht="57.6" x14ac:dyDescent="0.3">
      <c r="A33">
        <v>29</v>
      </c>
      <c r="B33" s="5" t="s">
        <v>635</v>
      </c>
      <c r="C33" s="6" t="s">
        <v>989</v>
      </c>
      <c r="D33" s="5"/>
      <c r="E33" s="5" t="s">
        <v>990</v>
      </c>
      <c r="F33" s="5"/>
      <c r="G33" s="5" t="s">
        <v>991</v>
      </c>
    </row>
    <row r="34" spans="1:7" ht="57.6" x14ac:dyDescent="0.3">
      <c r="A34">
        <v>30</v>
      </c>
      <c r="B34" s="5"/>
      <c r="C34" s="6" t="s">
        <v>992</v>
      </c>
      <c r="D34" s="5" t="s">
        <v>993</v>
      </c>
      <c r="E34" s="5" t="s">
        <v>634</v>
      </c>
      <c r="F34" s="5"/>
      <c r="G34" s="5" t="s">
        <v>994</v>
      </c>
    </row>
    <row r="35" spans="1:7" ht="72" x14ac:dyDescent="0.3">
      <c r="A35">
        <v>31</v>
      </c>
      <c r="B35" s="5"/>
      <c r="C35" s="6" t="s">
        <v>995</v>
      </c>
      <c r="D35" s="5" t="s">
        <v>996</v>
      </c>
      <c r="E35" s="5"/>
      <c r="F35" s="5" t="s">
        <v>997</v>
      </c>
      <c r="G35" s="5" t="s">
        <v>994</v>
      </c>
    </row>
    <row r="36" spans="1:7" ht="129.6" x14ac:dyDescent="0.3">
      <c r="A36">
        <v>32</v>
      </c>
      <c r="B36" s="5"/>
      <c r="C36" s="6" t="s">
        <v>998</v>
      </c>
      <c r="D36" s="5" t="s">
        <v>999</v>
      </c>
      <c r="E36" s="5"/>
      <c r="F36" s="5" t="s">
        <v>1000</v>
      </c>
      <c r="G36" s="5" t="s">
        <v>927</v>
      </c>
    </row>
    <row r="37" spans="1:7" ht="43.2" x14ac:dyDescent="0.3">
      <c r="A37">
        <v>33</v>
      </c>
      <c r="B37" s="5" t="s">
        <v>961</v>
      </c>
      <c r="C37" s="6" t="s">
        <v>1001</v>
      </c>
      <c r="D37" s="5" t="s">
        <v>1002</v>
      </c>
      <c r="E37" s="5" t="s">
        <v>1003</v>
      </c>
      <c r="F37" s="5"/>
      <c r="G37" s="5"/>
    </row>
    <row r="38" spans="1:7" ht="72" x14ac:dyDescent="0.3">
      <c r="A38">
        <v>34</v>
      </c>
      <c r="B38" s="5" t="s">
        <v>1004</v>
      </c>
      <c r="C38" s="6" t="s">
        <v>1005</v>
      </c>
      <c r="D38" s="5" t="s">
        <v>1006</v>
      </c>
      <c r="E38" s="5" t="s">
        <v>1007</v>
      </c>
      <c r="F38" s="5" t="s">
        <v>1008</v>
      </c>
      <c r="G38" s="5"/>
    </row>
    <row r="39" spans="1:7" ht="129.6" x14ac:dyDescent="0.3">
      <c r="A39">
        <v>35</v>
      </c>
      <c r="B39" s="5" t="s">
        <v>1009</v>
      </c>
      <c r="C39" s="6" t="s">
        <v>1010</v>
      </c>
      <c r="D39" s="5" t="s">
        <v>1011</v>
      </c>
      <c r="E39" s="5" t="s">
        <v>267</v>
      </c>
      <c r="F39" s="5"/>
      <c r="G39" s="5" t="s">
        <v>1012</v>
      </c>
    </row>
    <row r="40" spans="1:7" ht="57.6" x14ac:dyDescent="0.3">
      <c r="A40">
        <v>36</v>
      </c>
      <c r="B40" s="5"/>
      <c r="C40" s="6" t="s">
        <v>1013</v>
      </c>
      <c r="D40" s="5" t="s">
        <v>1014</v>
      </c>
      <c r="E40" s="5" t="s">
        <v>1015</v>
      </c>
      <c r="F40" s="5"/>
      <c r="G40" s="5" t="s">
        <v>1016</v>
      </c>
    </row>
    <row r="41" spans="1:7" ht="57.6" x14ac:dyDescent="0.3">
      <c r="A41">
        <v>37</v>
      </c>
      <c r="B41" s="5" t="s">
        <v>1017</v>
      </c>
      <c r="C41" s="6" t="s">
        <v>1018</v>
      </c>
      <c r="D41" s="5"/>
      <c r="E41" s="5" t="s">
        <v>1019</v>
      </c>
      <c r="F41" s="5"/>
      <c r="G41" s="5"/>
    </row>
    <row r="42" spans="1:7" ht="28.8" x14ac:dyDescent="0.3">
      <c r="A42">
        <v>38</v>
      </c>
      <c r="B42" s="5" t="s">
        <v>1020</v>
      </c>
      <c r="C42" s="6" t="s">
        <v>853</v>
      </c>
      <c r="D42" s="5"/>
      <c r="E42" s="5" t="s">
        <v>718</v>
      </c>
      <c r="F42" s="5"/>
      <c r="G42" s="5"/>
    </row>
    <row r="43" spans="1:7" x14ac:dyDescent="0.3">
      <c r="A43">
        <v>39</v>
      </c>
      <c r="B43" s="5" t="s">
        <v>1021</v>
      </c>
      <c r="C43" s="6" t="s">
        <v>968</v>
      </c>
      <c r="D43" s="5"/>
      <c r="E43" s="5"/>
      <c r="F43" s="5" t="s">
        <v>934</v>
      </c>
      <c r="G43" s="5"/>
    </row>
    <row r="44" spans="1:7" ht="28.8" x14ac:dyDescent="0.3">
      <c r="A44">
        <v>40</v>
      </c>
      <c r="B44" s="5" t="s">
        <v>1022</v>
      </c>
      <c r="C44" s="6" t="s">
        <v>1023</v>
      </c>
      <c r="D44" s="5"/>
      <c r="E44" s="5" t="s">
        <v>1024</v>
      </c>
      <c r="F44" s="5" t="s">
        <v>997</v>
      </c>
      <c r="G44" s="5" t="s">
        <v>1025</v>
      </c>
    </row>
    <row r="45" spans="1:7" ht="72" x14ac:dyDescent="0.3">
      <c r="A45">
        <v>41</v>
      </c>
      <c r="B45" s="5" t="s">
        <v>582</v>
      </c>
      <c r="C45" s="6" t="s">
        <v>1026</v>
      </c>
      <c r="D45" s="5" t="s">
        <v>1027</v>
      </c>
      <c r="E45" s="5" t="s">
        <v>1028</v>
      </c>
      <c r="F45" s="5"/>
      <c r="G45" s="5"/>
    </row>
    <row r="46" spans="1:7" ht="28.8" x14ac:dyDescent="0.3">
      <c r="A46">
        <v>42</v>
      </c>
      <c r="B46" s="5" t="s">
        <v>1029</v>
      </c>
      <c r="C46" s="6" t="s">
        <v>965</v>
      </c>
      <c r="D46" s="5"/>
      <c r="E46" s="5" t="s">
        <v>1030</v>
      </c>
      <c r="F46" s="5" t="s">
        <v>1031</v>
      </c>
      <c r="G46" s="5"/>
    </row>
    <row r="47" spans="1:7" ht="28.8" x14ac:dyDescent="0.3">
      <c r="A47">
        <v>43</v>
      </c>
      <c r="B47" s="5" t="s">
        <v>919</v>
      </c>
      <c r="C47" s="6" t="s">
        <v>1032</v>
      </c>
      <c r="D47" s="5"/>
      <c r="E47" s="5" t="s">
        <v>921</v>
      </c>
      <c r="F47" s="5"/>
      <c r="G47" s="5"/>
    </row>
    <row r="48" spans="1:7" ht="28.8" x14ac:dyDescent="0.3">
      <c r="A48">
        <v>44</v>
      </c>
      <c r="B48" s="5" t="s">
        <v>1033</v>
      </c>
      <c r="C48" s="6" t="s">
        <v>1034</v>
      </c>
      <c r="D48" s="5"/>
      <c r="E48" s="5" t="s">
        <v>928</v>
      </c>
      <c r="F48" s="5"/>
      <c r="G48" s="5"/>
    </row>
    <row r="49" spans="1:17" ht="72" x14ac:dyDescent="0.3">
      <c r="A49">
        <v>45</v>
      </c>
      <c r="B49" s="5"/>
      <c r="C49" s="6" t="s">
        <v>1035</v>
      </c>
      <c r="D49" s="5"/>
      <c r="E49" s="5" t="s">
        <v>1036</v>
      </c>
      <c r="F49" s="5"/>
      <c r="G49" s="5" t="s">
        <v>977</v>
      </c>
    </row>
    <row r="50" spans="1:17" ht="28.8" x14ac:dyDescent="0.3">
      <c r="A50">
        <v>46</v>
      </c>
      <c r="B50" s="5" t="s">
        <v>1037</v>
      </c>
      <c r="C50" s="6" t="s">
        <v>1038</v>
      </c>
      <c r="D50" s="5"/>
      <c r="E50" s="5" t="s">
        <v>934</v>
      </c>
      <c r="F50" s="5"/>
      <c r="G50" s="5"/>
    </row>
    <row r="51" spans="1:17" ht="43.2" x14ac:dyDescent="0.3">
      <c r="A51">
        <v>47</v>
      </c>
      <c r="B51" s="5" t="s">
        <v>1039</v>
      </c>
      <c r="C51" s="6" t="s">
        <v>1040</v>
      </c>
      <c r="D51" s="5" t="s">
        <v>1041</v>
      </c>
      <c r="E51" s="5" t="s">
        <v>1042</v>
      </c>
      <c r="F51" s="5" t="s">
        <v>1043</v>
      </c>
      <c r="G51" s="5" t="s">
        <v>1044</v>
      </c>
    </row>
    <row r="52" spans="1:17" ht="28.8" x14ac:dyDescent="0.3">
      <c r="A52">
        <v>48</v>
      </c>
      <c r="B52" s="5" t="s">
        <v>1045</v>
      </c>
      <c r="C52" s="6" t="s">
        <v>1046</v>
      </c>
      <c r="D52" s="5"/>
      <c r="E52" s="5" t="s">
        <v>1047</v>
      </c>
      <c r="F52" s="5"/>
      <c r="G52" s="5"/>
    </row>
    <row r="53" spans="1:17" ht="28.8" x14ac:dyDescent="0.3">
      <c r="A53">
        <v>49</v>
      </c>
      <c r="B53" s="5"/>
      <c r="C53" s="6" t="s">
        <v>1048</v>
      </c>
      <c r="D53" s="5" t="s">
        <v>1049</v>
      </c>
      <c r="E53" s="5" t="s">
        <v>1050</v>
      </c>
      <c r="F53" s="5"/>
      <c r="G53" s="5"/>
    </row>
    <row r="54" spans="1:17" ht="28.8" x14ac:dyDescent="0.3">
      <c r="A54">
        <v>50</v>
      </c>
      <c r="B54" s="5" t="s">
        <v>1051</v>
      </c>
      <c r="C54" s="6"/>
      <c r="D54" s="5"/>
      <c r="E54" s="5" t="s">
        <v>957</v>
      </c>
      <c r="F54" s="5"/>
      <c r="G54" s="5"/>
    </row>
    <row r="55" spans="1:17" ht="72" x14ac:dyDescent="0.3">
      <c r="A55">
        <v>51</v>
      </c>
      <c r="B55" s="5" t="s">
        <v>1052</v>
      </c>
      <c r="C55" s="6" t="s">
        <v>1053</v>
      </c>
      <c r="D55" s="5" t="s">
        <v>1054</v>
      </c>
      <c r="E55" s="5" t="s">
        <v>639</v>
      </c>
      <c r="F55" s="5"/>
      <c r="G55" s="5"/>
    </row>
    <row r="56" spans="1:17" ht="57.6" x14ac:dyDescent="0.3">
      <c r="A56">
        <v>52</v>
      </c>
      <c r="B56" s="5" t="s">
        <v>1055</v>
      </c>
      <c r="C56" s="6" t="s">
        <v>1056</v>
      </c>
      <c r="D56" s="5" t="s">
        <v>1057</v>
      </c>
      <c r="E56" s="5" t="s">
        <v>984</v>
      </c>
      <c r="F56" s="5" t="s">
        <v>1058</v>
      </c>
      <c r="G56" s="5"/>
    </row>
    <row r="57" spans="1:17" ht="28.8" x14ac:dyDescent="0.3">
      <c r="A57">
        <v>53</v>
      </c>
      <c r="B57" s="5" t="s">
        <v>635</v>
      </c>
      <c r="C57" s="6" t="s">
        <v>1010</v>
      </c>
      <c r="D57" s="5" t="s">
        <v>1059</v>
      </c>
      <c r="E57" s="5" t="s">
        <v>934</v>
      </c>
      <c r="F57" s="5" t="s">
        <v>1060</v>
      </c>
      <c r="G57" s="5"/>
    </row>
    <row r="58" spans="1:17" ht="86.4" x14ac:dyDescent="0.3">
      <c r="A58">
        <v>54</v>
      </c>
      <c r="B58" s="5"/>
      <c r="C58" s="6" t="s">
        <v>1061</v>
      </c>
      <c r="D58" s="5" t="s">
        <v>1062</v>
      </c>
      <c r="E58" s="5" t="s">
        <v>1063</v>
      </c>
      <c r="F58" s="5" t="s">
        <v>1064</v>
      </c>
      <c r="G58" s="5"/>
    </row>
    <row r="59" spans="1:17" ht="129.6" x14ac:dyDescent="0.3">
      <c r="A59">
        <v>55</v>
      </c>
      <c r="B59" s="5" t="s">
        <v>635</v>
      </c>
      <c r="C59" s="6" t="s">
        <v>1065</v>
      </c>
      <c r="D59" s="5" t="s">
        <v>1066</v>
      </c>
      <c r="E59" s="5" t="s">
        <v>934</v>
      </c>
      <c r="F59" s="5" t="s">
        <v>531</v>
      </c>
      <c r="G59" s="5" t="s">
        <v>1067</v>
      </c>
    </row>
    <row r="60" spans="1:17" ht="28.8" x14ac:dyDescent="0.3">
      <c r="A60">
        <v>56</v>
      </c>
      <c r="B60" s="5" t="s">
        <v>923</v>
      </c>
      <c r="C60" s="6" t="s">
        <v>1068</v>
      </c>
      <c r="D60" s="5" t="s">
        <v>1069</v>
      </c>
      <c r="E60" s="5" t="s">
        <v>1070</v>
      </c>
      <c r="F60" s="5" t="s">
        <v>1071</v>
      </c>
      <c r="G60" s="5"/>
    </row>
    <row r="61" spans="1:17" ht="43.2" x14ac:dyDescent="0.3">
      <c r="A61">
        <v>57</v>
      </c>
      <c r="B61" s="5" t="s">
        <v>1072</v>
      </c>
      <c r="C61" s="6" t="s">
        <v>1073</v>
      </c>
      <c r="D61" s="5"/>
      <c r="E61" s="5" t="s">
        <v>1074</v>
      </c>
      <c r="F61" s="5" t="s">
        <v>957</v>
      </c>
      <c r="G61" s="5" t="s">
        <v>1075</v>
      </c>
    </row>
    <row r="62" spans="1:17" x14ac:dyDescent="0.3">
      <c r="M62" t="s">
        <v>610</v>
      </c>
      <c r="N62" t="s">
        <v>745</v>
      </c>
      <c r="O62" t="s">
        <v>833</v>
      </c>
      <c r="P62" t="s">
        <v>833</v>
      </c>
    </row>
    <row r="63" spans="1:17" x14ac:dyDescent="0.3">
      <c r="B63" s="2" t="s">
        <v>745</v>
      </c>
      <c r="K63" t="s">
        <v>1185</v>
      </c>
      <c r="L63" t="s">
        <v>1289</v>
      </c>
      <c r="M63">
        <v>58</v>
      </c>
      <c r="N63">
        <v>11</v>
      </c>
      <c r="O63">
        <v>24</v>
      </c>
      <c r="P63">
        <v>12</v>
      </c>
      <c r="Q63">
        <f>SUM(M63:P63)</f>
        <v>105</v>
      </c>
    </row>
    <row r="64" spans="1:17" ht="28.8" x14ac:dyDescent="0.3">
      <c r="B64" t="s">
        <v>1283</v>
      </c>
      <c r="C64" s="4" t="s">
        <v>1284</v>
      </c>
      <c r="D64" t="s">
        <v>1285</v>
      </c>
      <c r="E64" t="s">
        <v>1286</v>
      </c>
      <c r="F64" t="s">
        <v>1287</v>
      </c>
      <c r="G64" s="5" t="s">
        <v>1288</v>
      </c>
      <c r="L64" t="s">
        <v>1290</v>
      </c>
      <c r="M64">
        <v>45</v>
      </c>
      <c r="N64">
        <v>0</v>
      </c>
      <c r="O64">
        <v>16</v>
      </c>
      <c r="P64">
        <v>1</v>
      </c>
    </row>
    <row r="65" spans="1:16" x14ac:dyDescent="0.3">
      <c r="L65" t="s">
        <v>1291</v>
      </c>
      <c r="M65">
        <v>13</v>
      </c>
      <c r="N65">
        <v>11</v>
      </c>
      <c r="O65">
        <v>8</v>
      </c>
      <c r="P65">
        <v>11</v>
      </c>
    </row>
    <row r="66" spans="1:16" x14ac:dyDescent="0.3">
      <c r="A66">
        <v>1</v>
      </c>
      <c r="B66" t="s">
        <v>772</v>
      </c>
      <c r="C66" s="4" t="s">
        <v>1076</v>
      </c>
      <c r="F66" t="s">
        <v>1077</v>
      </c>
      <c r="L66" t="s">
        <v>918</v>
      </c>
    </row>
    <row r="67" spans="1:16" x14ac:dyDescent="0.3">
      <c r="A67">
        <v>2</v>
      </c>
      <c r="B67" t="s">
        <v>852</v>
      </c>
      <c r="C67" s="4" t="s">
        <v>1078</v>
      </c>
      <c r="F67" t="s">
        <v>1077</v>
      </c>
      <c r="L67" t="s">
        <v>1289</v>
      </c>
      <c r="M67" s="1">
        <f>M63*100/Q63</f>
        <v>55.238095238095241</v>
      </c>
      <c r="N67" s="1">
        <f>N63*100/Q63</f>
        <v>10.476190476190476</v>
      </c>
      <c r="O67" s="1">
        <f>O63*100/Q63</f>
        <v>22.857142857142858</v>
      </c>
      <c r="P67" s="1">
        <f>P63*100/Q63</f>
        <v>11.428571428571429</v>
      </c>
    </row>
    <row r="68" spans="1:16" x14ac:dyDescent="0.3">
      <c r="A68">
        <v>3</v>
      </c>
      <c r="B68" t="s">
        <v>852</v>
      </c>
      <c r="C68" s="4" t="s">
        <v>1079</v>
      </c>
      <c r="F68" t="s">
        <v>1080</v>
      </c>
      <c r="G68" t="s">
        <v>626</v>
      </c>
      <c r="K68" t="s">
        <v>1185</v>
      </c>
      <c r="L68" t="s">
        <v>1290</v>
      </c>
      <c r="M68" s="1">
        <f>M64*100/M63</f>
        <v>77.58620689655173</v>
      </c>
      <c r="N68" s="1">
        <f t="shared" ref="N68:P68" si="0">N64*100/N63</f>
        <v>0</v>
      </c>
      <c r="O68" s="1">
        <f t="shared" si="0"/>
        <v>66.666666666666671</v>
      </c>
      <c r="P68" s="1">
        <f t="shared" si="0"/>
        <v>8.3333333333333339</v>
      </c>
    </row>
    <row r="69" spans="1:16" x14ac:dyDescent="0.3">
      <c r="A69">
        <v>4</v>
      </c>
      <c r="B69" t="s">
        <v>792</v>
      </c>
      <c r="C69" s="4" t="s">
        <v>1081</v>
      </c>
      <c r="E69" t="s">
        <v>1082</v>
      </c>
      <c r="F69" t="s">
        <v>1083</v>
      </c>
      <c r="G69" t="s">
        <v>626</v>
      </c>
      <c r="L69" t="s">
        <v>1291</v>
      </c>
      <c r="M69" s="1">
        <f>100-M68</f>
        <v>22.41379310344827</v>
      </c>
      <c r="N69" s="1">
        <v>100</v>
      </c>
      <c r="O69" s="1">
        <f t="shared" ref="O69:P69" si="1">100-O68</f>
        <v>33.333333333333329</v>
      </c>
      <c r="P69" s="1">
        <f t="shared" si="1"/>
        <v>91.666666666666671</v>
      </c>
    </row>
    <row r="70" spans="1:16" x14ac:dyDescent="0.3">
      <c r="A70">
        <v>5</v>
      </c>
      <c r="B70" t="s">
        <v>882</v>
      </c>
      <c r="C70" s="4" t="s">
        <v>1084</v>
      </c>
      <c r="F70" t="s">
        <v>1085</v>
      </c>
      <c r="G70" t="s">
        <v>1086</v>
      </c>
    </row>
    <row r="71" spans="1:16" x14ac:dyDescent="0.3">
      <c r="A71">
        <v>6</v>
      </c>
      <c r="B71" t="s">
        <v>792</v>
      </c>
      <c r="C71" s="4" t="s">
        <v>1087</v>
      </c>
      <c r="E71" t="s">
        <v>625</v>
      </c>
      <c r="G71" t="s">
        <v>630</v>
      </c>
      <c r="K71" t="s">
        <v>1186</v>
      </c>
      <c r="L71" t="s">
        <v>1187</v>
      </c>
      <c r="M71">
        <v>100</v>
      </c>
      <c r="N71">
        <v>77.272727272727266</v>
      </c>
      <c r="O71">
        <v>100</v>
      </c>
      <c r="P71">
        <v>22.222222222222221</v>
      </c>
    </row>
    <row r="72" spans="1:16" x14ac:dyDescent="0.3">
      <c r="A72">
        <v>7</v>
      </c>
      <c r="B72" t="s">
        <v>1088</v>
      </c>
      <c r="C72" s="4" t="s">
        <v>1087</v>
      </c>
      <c r="F72" t="s">
        <v>1077</v>
      </c>
      <c r="L72" t="s">
        <v>1188</v>
      </c>
      <c r="M72">
        <v>0</v>
      </c>
      <c r="N72">
        <v>22.727272727272734</v>
      </c>
      <c r="O72">
        <v>0</v>
      </c>
      <c r="P72">
        <v>77.777777777777771</v>
      </c>
    </row>
    <row r="73" spans="1:16" x14ac:dyDescent="0.3">
      <c r="A73">
        <v>8</v>
      </c>
      <c r="B73" t="s">
        <v>1089</v>
      </c>
      <c r="C73" s="4" t="s">
        <v>853</v>
      </c>
      <c r="D73" t="s">
        <v>1090</v>
      </c>
      <c r="E73" t="s">
        <v>1091</v>
      </c>
    </row>
    <row r="74" spans="1:16" x14ac:dyDescent="0.3">
      <c r="A74">
        <v>9</v>
      </c>
      <c r="B74" t="s">
        <v>1092</v>
      </c>
      <c r="C74" s="4" t="s">
        <v>1093</v>
      </c>
      <c r="D74" t="s">
        <v>677</v>
      </c>
      <c r="E74" t="s">
        <v>934</v>
      </c>
    </row>
    <row r="75" spans="1:16" x14ac:dyDescent="0.3">
      <c r="A75">
        <v>10</v>
      </c>
      <c r="B75" t="s">
        <v>762</v>
      </c>
      <c r="C75" s="4" t="s">
        <v>1094</v>
      </c>
      <c r="E75" t="s">
        <v>1047</v>
      </c>
    </row>
    <row r="76" spans="1:16" x14ac:dyDescent="0.3">
      <c r="A76">
        <v>11</v>
      </c>
      <c r="B76" t="s">
        <v>1095</v>
      </c>
      <c r="C76" s="4" t="s">
        <v>1081</v>
      </c>
      <c r="E76" t="s">
        <v>1096</v>
      </c>
    </row>
    <row r="79" spans="1:16" x14ac:dyDescent="0.3">
      <c r="B79" s="2" t="s">
        <v>902</v>
      </c>
    </row>
    <row r="80" spans="1:16" ht="28.8" x14ac:dyDescent="0.3">
      <c r="B80" t="s">
        <v>1283</v>
      </c>
      <c r="C80" s="4" t="s">
        <v>1284</v>
      </c>
      <c r="D80" t="s">
        <v>1285</v>
      </c>
      <c r="E80" t="s">
        <v>1286</v>
      </c>
      <c r="F80" t="s">
        <v>1287</v>
      </c>
      <c r="G80" s="5" t="s">
        <v>1288</v>
      </c>
    </row>
    <row r="82" spans="1:7" x14ac:dyDescent="0.3">
      <c r="A82">
        <v>1</v>
      </c>
      <c r="B82" t="s">
        <v>582</v>
      </c>
      <c r="D82" t="s">
        <v>1097</v>
      </c>
      <c r="F82" t="s">
        <v>1098</v>
      </c>
      <c r="G82" t="s">
        <v>1099</v>
      </c>
    </row>
    <row r="83" spans="1:7" x14ac:dyDescent="0.3">
      <c r="A83">
        <v>2</v>
      </c>
      <c r="B83" t="s">
        <v>582</v>
      </c>
      <c r="C83" s="4" t="s">
        <v>1100</v>
      </c>
      <c r="E83" t="s">
        <v>1101</v>
      </c>
      <c r="F83" t="s">
        <v>1102</v>
      </c>
      <c r="G83" t="s">
        <v>1103</v>
      </c>
    </row>
    <row r="84" spans="1:7" x14ac:dyDescent="0.3">
      <c r="A84">
        <v>3</v>
      </c>
      <c r="B84" t="s">
        <v>1104</v>
      </c>
      <c r="C84" s="4" t="s">
        <v>1105</v>
      </c>
      <c r="E84" t="s">
        <v>634</v>
      </c>
      <c r="F84" t="s">
        <v>1106</v>
      </c>
    </row>
    <row r="85" spans="1:7" x14ac:dyDescent="0.3">
      <c r="A85">
        <v>4</v>
      </c>
      <c r="B85" t="s">
        <v>1107</v>
      </c>
      <c r="C85" s="4" t="s">
        <v>1108</v>
      </c>
      <c r="D85" t="s">
        <v>1109</v>
      </c>
      <c r="F85" t="s">
        <v>1110</v>
      </c>
      <c r="G85" t="s">
        <v>1111</v>
      </c>
    </row>
    <row r="86" spans="1:7" x14ac:dyDescent="0.3">
      <c r="A86">
        <v>5</v>
      </c>
      <c r="B86" t="s">
        <v>1112</v>
      </c>
      <c r="C86" s="4" t="s">
        <v>1113</v>
      </c>
      <c r="E86" t="s">
        <v>1114</v>
      </c>
    </row>
    <row r="87" spans="1:7" x14ac:dyDescent="0.3">
      <c r="A87">
        <v>6</v>
      </c>
      <c r="B87" t="s">
        <v>582</v>
      </c>
      <c r="C87" s="4" t="s">
        <v>1038</v>
      </c>
      <c r="E87" t="s">
        <v>234</v>
      </c>
    </row>
    <row r="88" spans="1:7" x14ac:dyDescent="0.3">
      <c r="A88">
        <v>7</v>
      </c>
      <c r="C88" s="4" t="s">
        <v>1035</v>
      </c>
      <c r="D88" t="s">
        <v>1115</v>
      </c>
      <c r="G88" t="s">
        <v>977</v>
      </c>
    </row>
    <row r="89" spans="1:7" x14ac:dyDescent="0.3">
      <c r="A89">
        <v>8</v>
      </c>
      <c r="B89" t="s">
        <v>1116</v>
      </c>
      <c r="C89" s="4" t="s">
        <v>1117</v>
      </c>
      <c r="E89" t="s">
        <v>1118</v>
      </c>
    </row>
    <row r="90" spans="1:7" x14ac:dyDescent="0.3">
      <c r="A90">
        <v>9</v>
      </c>
      <c r="B90" t="s">
        <v>582</v>
      </c>
      <c r="C90" s="4" t="s">
        <v>1119</v>
      </c>
      <c r="F90" t="s">
        <v>1098</v>
      </c>
    </row>
    <row r="91" spans="1:7" x14ac:dyDescent="0.3">
      <c r="A91">
        <v>10</v>
      </c>
      <c r="B91" t="s">
        <v>582</v>
      </c>
      <c r="C91" s="4" t="s">
        <v>1120</v>
      </c>
      <c r="F91" t="s">
        <v>1121</v>
      </c>
    </row>
    <row r="92" spans="1:7" x14ac:dyDescent="0.3">
      <c r="A92">
        <v>11</v>
      </c>
      <c r="B92" t="s">
        <v>582</v>
      </c>
      <c r="C92" s="4" t="s">
        <v>1122</v>
      </c>
      <c r="D92" t="s">
        <v>1123</v>
      </c>
      <c r="G92" t="s">
        <v>871</v>
      </c>
    </row>
    <row r="93" spans="1:7" x14ac:dyDescent="0.3">
      <c r="A93">
        <v>12</v>
      </c>
      <c r="B93" t="s">
        <v>582</v>
      </c>
      <c r="C93" s="4" t="s">
        <v>1124</v>
      </c>
      <c r="E93" t="s">
        <v>1125</v>
      </c>
    </row>
    <row r="94" spans="1:7" x14ac:dyDescent="0.3">
      <c r="A94">
        <v>13</v>
      </c>
      <c r="B94" t="s">
        <v>582</v>
      </c>
      <c r="C94" s="4" t="s">
        <v>1126</v>
      </c>
      <c r="E94" t="s">
        <v>1127</v>
      </c>
    </row>
    <row r="95" spans="1:7" x14ac:dyDescent="0.3">
      <c r="A95">
        <v>14</v>
      </c>
      <c r="B95" t="s">
        <v>1104</v>
      </c>
      <c r="D95" t="s">
        <v>1128</v>
      </c>
      <c r="F95" t="s">
        <v>1129</v>
      </c>
      <c r="G95" t="s">
        <v>1130</v>
      </c>
    </row>
    <row r="96" spans="1:7" x14ac:dyDescent="0.3">
      <c r="A96">
        <v>15</v>
      </c>
      <c r="B96" t="s">
        <v>635</v>
      </c>
      <c r="C96" s="4" t="s">
        <v>1131</v>
      </c>
      <c r="D96" t="s">
        <v>1132</v>
      </c>
      <c r="G96" t="s">
        <v>909</v>
      </c>
    </row>
    <row r="97" spans="1:7" x14ac:dyDescent="0.3">
      <c r="A97">
        <v>16</v>
      </c>
      <c r="B97" t="s">
        <v>635</v>
      </c>
      <c r="C97" s="4" t="s">
        <v>1133</v>
      </c>
      <c r="E97" t="s">
        <v>1134</v>
      </c>
    </row>
    <row r="98" spans="1:7" x14ac:dyDescent="0.3">
      <c r="A98">
        <v>17</v>
      </c>
      <c r="C98" s="4" t="s">
        <v>1135</v>
      </c>
      <c r="F98" t="s">
        <v>1134</v>
      </c>
      <c r="G98" t="s">
        <v>1136</v>
      </c>
    </row>
    <row r="99" spans="1:7" x14ac:dyDescent="0.3">
      <c r="A99">
        <v>18</v>
      </c>
      <c r="B99" t="s">
        <v>582</v>
      </c>
      <c r="C99" s="4" t="s">
        <v>1137</v>
      </c>
      <c r="F99" t="s">
        <v>1138</v>
      </c>
      <c r="G99" t="s">
        <v>1139</v>
      </c>
    </row>
    <row r="100" spans="1:7" x14ac:dyDescent="0.3">
      <c r="A100">
        <v>19</v>
      </c>
      <c r="B100" t="s">
        <v>582</v>
      </c>
      <c r="C100" s="4" t="s">
        <v>1122</v>
      </c>
      <c r="G100" t="s">
        <v>857</v>
      </c>
    </row>
    <row r="101" spans="1:7" x14ac:dyDescent="0.3">
      <c r="A101">
        <v>20</v>
      </c>
      <c r="B101" t="s">
        <v>635</v>
      </c>
      <c r="C101" s="4" t="s">
        <v>1140</v>
      </c>
      <c r="E101" t="s">
        <v>1141</v>
      </c>
      <c r="G101" t="s">
        <v>865</v>
      </c>
    </row>
    <row r="102" spans="1:7" x14ac:dyDescent="0.3">
      <c r="A102">
        <v>21</v>
      </c>
      <c r="B102" t="s">
        <v>953</v>
      </c>
      <c r="C102" s="4" t="s">
        <v>1142</v>
      </c>
      <c r="D102" t="s">
        <v>1143</v>
      </c>
      <c r="E102" t="s">
        <v>1144</v>
      </c>
    </row>
    <row r="103" spans="1:7" x14ac:dyDescent="0.3">
      <c r="A103">
        <v>22</v>
      </c>
      <c r="B103" t="s">
        <v>953</v>
      </c>
      <c r="C103" s="4" t="s">
        <v>1145</v>
      </c>
      <c r="E103" t="s">
        <v>1146</v>
      </c>
      <c r="G103" t="s">
        <v>1147</v>
      </c>
    </row>
    <row r="104" spans="1:7" x14ac:dyDescent="0.3">
      <c r="A104">
        <v>23</v>
      </c>
      <c r="B104" t="s">
        <v>1148</v>
      </c>
      <c r="C104" s="4" t="s">
        <v>1149</v>
      </c>
      <c r="F104" t="s">
        <v>1150</v>
      </c>
      <c r="G104" t="s">
        <v>857</v>
      </c>
    </row>
    <row r="105" spans="1:7" x14ac:dyDescent="0.3">
      <c r="A105">
        <v>24</v>
      </c>
      <c r="E105" t="s">
        <v>1151</v>
      </c>
      <c r="F105" t="s">
        <v>1152</v>
      </c>
      <c r="G105" t="s">
        <v>940</v>
      </c>
    </row>
    <row r="108" spans="1:7" x14ac:dyDescent="0.3">
      <c r="B108" s="3" t="s">
        <v>833</v>
      </c>
    </row>
    <row r="109" spans="1:7" ht="28.8" x14ac:dyDescent="0.3">
      <c r="B109" t="s">
        <v>1283</v>
      </c>
      <c r="C109" s="4" t="s">
        <v>1284</v>
      </c>
      <c r="D109" t="s">
        <v>1285</v>
      </c>
      <c r="E109" t="s">
        <v>1286</v>
      </c>
      <c r="F109" t="s">
        <v>1287</v>
      </c>
      <c r="G109" s="5" t="s">
        <v>1288</v>
      </c>
    </row>
    <row r="111" spans="1:7" x14ac:dyDescent="0.3">
      <c r="A111">
        <v>1</v>
      </c>
      <c r="B111" t="s">
        <v>772</v>
      </c>
      <c r="C111" s="4" t="s">
        <v>1153</v>
      </c>
      <c r="E111" t="s">
        <v>1154</v>
      </c>
    </row>
    <row r="112" spans="1:7" x14ac:dyDescent="0.3">
      <c r="A112">
        <v>2</v>
      </c>
      <c r="B112" t="s">
        <v>852</v>
      </c>
      <c r="C112" s="4" t="s">
        <v>1155</v>
      </c>
      <c r="D112" t="s">
        <v>1156</v>
      </c>
      <c r="F112" t="s">
        <v>1157</v>
      </c>
      <c r="G112" t="s">
        <v>1158</v>
      </c>
    </row>
    <row r="113" spans="1:7" x14ac:dyDescent="0.3">
      <c r="A113">
        <v>3</v>
      </c>
      <c r="B113" t="s">
        <v>285</v>
      </c>
      <c r="C113" s="4" t="s">
        <v>1159</v>
      </c>
      <c r="D113" t="s">
        <v>171</v>
      </c>
      <c r="F113" t="s">
        <v>1160</v>
      </c>
    </row>
    <row r="114" spans="1:7" x14ac:dyDescent="0.3">
      <c r="A114">
        <v>4</v>
      </c>
      <c r="B114" t="s">
        <v>772</v>
      </c>
      <c r="C114" s="4" t="s">
        <v>1161</v>
      </c>
      <c r="E114" t="s">
        <v>1162</v>
      </c>
      <c r="F114" t="s">
        <v>1163</v>
      </c>
    </row>
    <row r="115" spans="1:7" x14ac:dyDescent="0.3">
      <c r="A115">
        <v>5</v>
      </c>
      <c r="B115" t="s">
        <v>1164</v>
      </c>
      <c r="C115" s="4" t="s">
        <v>1165</v>
      </c>
      <c r="E115" t="s">
        <v>625</v>
      </c>
      <c r="G115" t="s">
        <v>1166</v>
      </c>
    </row>
    <row r="116" spans="1:7" x14ac:dyDescent="0.3">
      <c r="A116">
        <v>6</v>
      </c>
      <c r="C116" s="4" t="s">
        <v>1167</v>
      </c>
      <c r="F116" t="s">
        <v>1168</v>
      </c>
      <c r="G116" t="s">
        <v>1158</v>
      </c>
    </row>
    <row r="117" spans="1:7" x14ac:dyDescent="0.3">
      <c r="A117">
        <v>7</v>
      </c>
      <c r="B117" t="s">
        <v>792</v>
      </c>
      <c r="C117" s="4" t="s">
        <v>1169</v>
      </c>
      <c r="G117" t="s">
        <v>857</v>
      </c>
    </row>
    <row r="118" spans="1:7" x14ac:dyDescent="0.3">
      <c r="A118">
        <v>8</v>
      </c>
      <c r="B118" t="s">
        <v>762</v>
      </c>
      <c r="C118" s="4" t="s">
        <v>1170</v>
      </c>
      <c r="D118" t="s">
        <v>1171</v>
      </c>
      <c r="G118" t="s">
        <v>1172</v>
      </c>
    </row>
    <row r="119" spans="1:7" x14ac:dyDescent="0.3">
      <c r="A119">
        <v>9</v>
      </c>
      <c r="B119" t="s">
        <v>285</v>
      </c>
      <c r="C119" s="4" t="s">
        <v>1173</v>
      </c>
      <c r="F119" t="s">
        <v>1174</v>
      </c>
      <c r="G119" t="s">
        <v>1175</v>
      </c>
    </row>
    <row r="120" spans="1:7" x14ac:dyDescent="0.3">
      <c r="A120">
        <v>10</v>
      </c>
      <c r="B120" t="s">
        <v>792</v>
      </c>
      <c r="C120" s="4" t="s">
        <v>1176</v>
      </c>
      <c r="D120" t="s">
        <v>1177</v>
      </c>
      <c r="E120" t="s">
        <v>1178</v>
      </c>
    </row>
    <row r="121" spans="1:7" x14ac:dyDescent="0.3">
      <c r="A121">
        <v>11</v>
      </c>
      <c r="B121" t="s">
        <v>1179</v>
      </c>
      <c r="C121" s="4" t="s">
        <v>1180</v>
      </c>
      <c r="D121" t="s">
        <v>1181</v>
      </c>
    </row>
    <row r="122" spans="1:7" x14ac:dyDescent="0.3">
      <c r="A122">
        <v>12</v>
      </c>
      <c r="B122" t="s">
        <v>1182</v>
      </c>
      <c r="C122" s="4" t="s">
        <v>1081</v>
      </c>
      <c r="D122" t="s">
        <v>1183</v>
      </c>
      <c r="F122" t="s">
        <v>1184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C8B9-8901-43D0-9DEA-77B56F1D2904}">
  <dimension ref="C2:Q54"/>
  <sheetViews>
    <sheetView tabSelected="1" topLeftCell="B28" workbookViewId="0">
      <selection activeCell="T45" sqref="T45"/>
    </sheetView>
  </sheetViews>
  <sheetFormatPr defaultRowHeight="14.4" x14ac:dyDescent="0.3"/>
  <cols>
    <col min="4" max="4" width="17.5546875" customWidth="1"/>
    <col min="7" max="7" width="19.5546875" customWidth="1"/>
    <col min="13" max="13" width="14.109375" customWidth="1"/>
    <col min="14" max="14" width="9.109375" style="1"/>
    <col min="16" max="16" width="11.88671875" customWidth="1"/>
    <col min="17" max="17" width="9.109375" style="1"/>
  </cols>
  <sheetData>
    <row r="2" spans="3:17" x14ac:dyDescent="0.3">
      <c r="C2" t="s">
        <v>1189</v>
      </c>
      <c r="D2" t="s">
        <v>1190</v>
      </c>
      <c r="E2" t="s">
        <v>1191</v>
      </c>
      <c r="F2" t="s">
        <v>1189</v>
      </c>
      <c r="G2" t="s">
        <v>1190</v>
      </c>
      <c r="H2" t="s">
        <v>1191</v>
      </c>
      <c r="L2" t="s">
        <v>1189</v>
      </c>
      <c r="M2" t="s">
        <v>1190</v>
      </c>
      <c r="N2" s="1" t="s">
        <v>1191</v>
      </c>
      <c r="O2" t="s">
        <v>1189</v>
      </c>
      <c r="P2" t="s">
        <v>1190</v>
      </c>
      <c r="Q2" s="1" t="s">
        <v>1191</v>
      </c>
    </row>
    <row r="3" spans="3:17" x14ac:dyDescent="0.3">
      <c r="C3" t="s">
        <v>1192</v>
      </c>
      <c r="F3" t="s">
        <v>1193</v>
      </c>
      <c r="L3" t="s">
        <v>1192</v>
      </c>
      <c r="O3" t="s">
        <v>1193</v>
      </c>
    </row>
    <row r="4" spans="3:17" x14ac:dyDescent="0.3">
      <c r="C4">
        <v>1</v>
      </c>
      <c r="D4" t="s">
        <v>1194</v>
      </c>
      <c r="E4">
        <v>15</v>
      </c>
      <c r="F4">
        <v>1</v>
      </c>
      <c r="G4" t="s">
        <v>1166</v>
      </c>
      <c r="H4">
        <v>51</v>
      </c>
      <c r="L4">
        <v>1</v>
      </c>
      <c r="M4" t="s">
        <v>1194</v>
      </c>
      <c r="N4" s="1">
        <v>100</v>
      </c>
      <c r="O4">
        <v>1</v>
      </c>
      <c r="P4" t="s">
        <v>1166</v>
      </c>
      <c r="Q4" s="1">
        <v>100</v>
      </c>
    </row>
    <row r="5" spans="3:17" x14ac:dyDescent="0.3">
      <c r="C5">
        <v>2</v>
      </c>
      <c r="D5" t="s">
        <v>1195</v>
      </c>
      <c r="E5">
        <v>10</v>
      </c>
      <c r="F5">
        <v>2</v>
      </c>
      <c r="G5" t="s">
        <v>1196</v>
      </c>
      <c r="H5">
        <v>29</v>
      </c>
      <c r="J5">
        <f>E5*100/15</f>
        <v>66.666666666666671</v>
      </c>
      <c r="L5">
        <v>2</v>
      </c>
      <c r="M5" t="s">
        <v>1195</v>
      </c>
      <c r="N5" s="1">
        <v>66.666666666666671</v>
      </c>
      <c r="O5">
        <v>2</v>
      </c>
      <c r="P5" t="s">
        <v>1196</v>
      </c>
      <c r="Q5" s="1">
        <f>H5*100/51</f>
        <v>56.862745098039213</v>
      </c>
    </row>
    <row r="6" spans="3:17" x14ac:dyDescent="0.3">
      <c r="C6">
        <v>3</v>
      </c>
      <c r="D6" t="s">
        <v>1197</v>
      </c>
      <c r="E6">
        <v>8</v>
      </c>
      <c r="F6">
        <v>3</v>
      </c>
      <c r="G6" t="s">
        <v>1198</v>
      </c>
      <c r="H6">
        <v>23</v>
      </c>
      <c r="J6">
        <f t="shared" ref="J6:J8" si="0">E6*100/15</f>
        <v>53.333333333333336</v>
      </c>
      <c r="L6">
        <v>3</v>
      </c>
      <c r="M6" t="s">
        <v>1197</v>
      </c>
      <c r="N6" s="1">
        <v>53.333333333333336</v>
      </c>
      <c r="O6">
        <v>3</v>
      </c>
      <c r="P6" t="s">
        <v>1198</v>
      </c>
      <c r="Q6" s="1">
        <f t="shared" ref="Q6:Q8" si="1">H6*100/51</f>
        <v>45.098039215686278</v>
      </c>
    </row>
    <row r="7" spans="3:17" x14ac:dyDescent="0.3">
      <c r="C7">
        <v>4</v>
      </c>
      <c r="D7" t="s">
        <v>1199</v>
      </c>
      <c r="E7">
        <v>7</v>
      </c>
      <c r="F7">
        <v>4</v>
      </c>
      <c r="G7" t="s">
        <v>1200</v>
      </c>
      <c r="H7">
        <v>21</v>
      </c>
      <c r="J7">
        <f t="shared" si="0"/>
        <v>46.666666666666664</v>
      </c>
      <c r="L7">
        <v>4</v>
      </c>
      <c r="M7" t="s">
        <v>1199</v>
      </c>
      <c r="N7" s="1">
        <v>46.666666666666664</v>
      </c>
      <c r="O7">
        <v>4</v>
      </c>
      <c r="P7" t="s">
        <v>1200</v>
      </c>
      <c r="Q7" s="1">
        <f t="shared" si="1"/>
        <v>41.176470588235297</v>
      </c>
    </row>
    <row r="8" spans="3:17" x14ac:dyDescent="0.3">
      <c r="C8">
        <v>5</v>
      </c>
      <c r="D8" t="s">
        <v>1201</v>
      </c>
      <c r="E8">
        <v>7</v>
      </c>
      <c r="F8">
        <v>5</v>
      </c>
      <c r="G8" t="s">
        <v>1202</v>
      </c>
      <c r="H8">
        <v>20</v>
      </c>
      <c r="J8">
        <f t="shared" si="0"/>
        <v>46.666666666666664</v>
      </c>
      <c r="L8">
        <v>5</v>
      </c>
      <c r="M8" t="s">
        <v>1201</v>
      </c>
      <c r="N8" s="1">
        <v>46.666666666666664</v>
      </c>
      <c r="O8">
        <v>5</v>
      </c>
      <c r="P8" t="s">
        <v>1202</v>
      </c>
      <c r="Q8" s="1">
        <f t="shared" si="1"/>
        <v>39.215686274509807</v>
      </c>
    </row>
    <row r="9" spans="3:17" x14ac:dyDescent="0.3">
      <c r="C9" t="s">
        <v>1203</v>
      </c>
      <c r="F9" t="s">
        <v>1204</v>
      </c>
      <c r="L9" t="s">
        <v>1203</v>
      </c>
      <c r="O9" t="s">
        <v>1204</v>
      </c>
    </row>
    <row r="10" spans="3:17" x14ac:dyDescent="0.3">
      <c r="C10">
        <v>1</v>
      </c>
      <c r="D10" t="s">
        <v>1205</v>
      </c>
      <c r="E10">
        <v>94</v>
      </c>
      <c r="F10">
        <v>1</v>
      </c>
      <c r="G10" t="s">
        <v>1206</v>
      </c>
      <c r="H10">
        <v>22</v>
      </c>
      <c r="L10">
        <v>1</v>
      </c>
      <c r="M10" t="s">
        <v>1205</v>
      </c>
      <c r="N10" s="1">
        <v>100</v>
      </c>
      <c r="O10">
        <v>1</v>
      </c>
      <c r="P10" t="s">
        <v>1206</v>
      </c>
      <c r="Q10" s="1">
        <v>100</v>
      </c>
    </row>
    <row r="11" spans="3:17" x14ac:dyDescent="0.3">
      <c r="C11">
        <v>2</v>
      </c>
      <c r="D11" t="s">
        <v>1207</v>
      </c>
      <c r="E11">
        <v>52</v>
      </c>
      <c r="F11">
        <v>2</v>
      </c>
      <c r="G11" t="s">
        <v>1208</v>
      </c>
      <c r="H11">
        <v>16</v>
      </c>
      <c r="L11">
        <v>2</v>
      </c>
      <c r="M11" t="s">
        <v>1207</v>
      </c>
      <c r="N11" s="1">
        <f>E11*100/94</f>
        <v>55.319148936170215</v>
      </c>
      <c r="O11">
        <v>2</v>
      </c>
      <c r="P11" t="s">
        <v>1208</v>
      </c>
      <c r="Q11" s="1">
        <f>H11*100/22</f>
        <v>72.727272727272734</v>
      </c>
    </row>
    <row r="12" spans="3:17" x14ac:dyDescent="0.3">
      <c r="C12">
        <v>3</v>
      </c>
      <c r="D12" t="s">
        <v>1209</v>
      </c>
      <c r="E12">
        <v>42</v>
      </c>
      <c r="F12">
        <v>3</v>
      </c>
      <c r="G12" t="s">
        <v>1210</v>
      </c>
      <c r="H12">
        <v>7</v>
      </c>
      <c r="L12">
        <v>3</v>
      </c>
      <c r="M12" t="s">
        <v>1209</v>
      </c>
      <c r="N12" s="1">
        <f t="shared" ref="N12:N14" si="2">E12*100/94</f>
        <v>44.680851063829785</v>
      </c>
      <c r="O12">
        <v>3</v>
      </c>
      <c r="P12" t="s">
        <v>1210</v>
      </c>
      <c r="Q12" s="1">
        <f t="shared" ref="Q12:Q14" si="3">H12*100/22</f>
        <v>31.818181818181817</v>
      </c>
    </row>
    <row r="13" spans="3:17" x14ac:dyDescent="0.3">
      <c r="C13">
        <v>4</v>
      </c>
      <c r="D13" t="s">
        <v>1211</v>
      </c>
      <c r="E13">
        <v>36</v>
      </c>
      <c r="F13">
        <v>4</v>
      </c>
      <c r="G13" t="s">
        <v>1212</v>
      </c>
      <c r="H13">
        <v>6</v>
      </c>
      <c r="L13">
        <v>4</v>
      </c>
      <c r="M13" t="s">
        <v>1211</v>
      </c>
      <c r="N13" s="1">
        <f t="shared" si="2"/>
        <v>38.297872340425535</v>
      </c>
      <c r="O13">
        <v>4</v>
      </c>
      <c r="P13" t="s">
        <v>1212</v>
      </c>
      <c r="Q13" s="1">
        <f t="shared" si="3"/>
        <v>27.272727272727273</v>
      </c>
    </row>
    <row r="14" spans="3:17" x14ac:dyDescent="0.3">
      <c r="C14">
        <v>5</v>
      </c>
      <c r="D14" t="s">
        <v>1213</v>
      </c>
      <c r="E14">
        <v>32</v>
      </c>
      <c r="F14">
        <v>5</v>
      </c>
      <c r="G14" t="s">
        <v>1214</v>
      </c>
      <c r="H14">
        <v>6</v>
      </c>
      <c r="L14">
        <v>5</v>
      </c>
      <c r="M14" t="s">
        <v>1213</v>
      </c>
      <c r="N14" s="1">
        <f t="shared" si="2"/>
        <v>34.042553191489361</v>
      </c>
      <c r="O14">
        <v>5</v>
      </c>
      <c r="P14" t="s">
        <v>1214</v>
      </c>
      <c r="Q14" s="1">
        <f t="shared" si="3"/>
        <v>27.272727272727273</v>
      </c>
    </row>
    <row r="15" spans="3:17" x14ac:dyDescent="0.3">
      <c r="C15" t="s">
        <v>1215</v>
      </c>
      <c r="F15" t="s">
        <v>1216</v>
      </c>
      <c r="L15" t="s">
        <v>1215</v>
      </c>
      <c r="O15" t="s">
        <v>1216</v>
      </c>
    </row>
    <row r="16" spans="3:17" x14ac:dyDescent="0.3">
      <c r="C16">
        <v>1</v>
      </c>
      <c r="D16" t="s">
        <v>1217</v>
      </c>
      <c r="E16">
        <v>49</v>
      </c>
      <c r="F16">
        <v>1</v>
      </c>
      <c r="G16" t="s">
        <v>700</v>
      </c>
      <c r="H16">
        <v>18</v>
      </c>
      <c r="L16">
        <v>1</v>
      </c>
      <c r="M16" t="s">
        <v>1217</v>
      </c>
      <c r="N16" s="1">
        <v>100</v>
      </c>
      <c r="O16">
        <v>1</v>
      </c>
      <c r="P16" t="s">
        <v>700</v>
      </c>
      <c r="Q16" s="1">
        <v>100</v>
      </c>
    </row>
    <row r="17" spans="3:17" x14ac:dyDescent="0.3">
      <c r="C17">
        <v>2</v>
      </c>
      <c r="D17" t="s">
        <v>1218</v>
      </c>
      <c r="E17">
        <v>17</v>
      </c>
      <c r="F17">
        <v>2</v>
      </c>
      <c r="G17" t="s">
        <v>1219</v>
      </c>
      <c r="H17">
        <v>10</v>
      </c>
      <c r="L17">
        <v>2</v>
      </c>
      <c r="M17" t="s">
        <v>1218</v>
      </c>
      <c r="N17" s="1">
        <f>E17*100/49</f>
        <v>34.693877551020407</v>
      </c>
      <c r="O17">
        <v>2</v>
      </c>
      <c r="P17" t="s">
        <v>1219</v>
      </c>
      <c r="Q17" s="1">
        <f>H17*100/18</f>
        <v>55.555555555555557</v>
      </c>
    </row>
    <row r="18" spans="3:17" x14ac:dyDescent="0.3">
      <c r="C18">
        <v>3</v>
      </c>
      <c r="D18" t="s">
        <v>1220</v>
      </c>
      <c r="E18">
        <v>16</v>
      </c>
      <c r="F18">
        <v>3</v>
      </c>
      <c r="G18" t="s">
        <v>1221</v>
      </c>
      <c r="H18">
        <v>9</v>
      </c>
      <c r="L18">
        <v>3</v>
      </c>
      <c r="M18" t="s">
        <v>1220</v>
      </c>
      <c r="N18" s="1">
        <f t="shared" ref="N18:N20" si="4">E18*100/49</f>
        <v>32.653061224489797</v>
      </c>
      <c r="O18">
        <v>3</v>
      </c>
      <c r="P18" t="s">
        <v>1221</v>
      </c>
      <c r="Q18" s="1">
        <f>H18*100/18</f>
        <v>50</v>
      </c>
    </row>
    <row r="19" spans="3:17" x14ac:dyDescent="0.3">
      <c r="C19">
        <v>4</v>
      </c>
      <c r="D19" t="s">
        <v>1222</v>
      </c>
      <c r="E19">
        <v>16</v>
      </c>
      <c r="F19">
        <v>4</v>
      </c>
      <c r="G19" t="s">
        <v>1223</v>
      </c>
      <c r="H19">
        <v>8</v>
      </c>
      <c r="L19">
        <v>4</v>
      </c>
      <c r="M19" t="s">
        <v>1222</v>
      </c>
      <c r="N19" s="1">
        <f t="shared" si="4"/>
        <v>32.653061224489797</v>
      </c>
      <c r="O19">
        <v>4</v>
      </c>
      <c r="P19" t="s">
        <v>1223</v>
      </c>
      <c r="Q19" s="1">
        <f>H19*100/18</f>
        <v>44.444444444444443</v>
      </c>
    </row>
    <row r="20" spans="3:17" x14ac:dyDescent="0.3">
      <c r="C20">
        <v>5</v>
      </c>
      <c r="D20" t="s">
        <v>1224</v>
      </c>
      <c r="E20">
        <v>12</v>
      </c>
      <c r="F20">
        <v>5</v>
      </c>
      <c r="G20" t="s">
        <v>1225</v>
      </c>
      <c r="H20">
        <v>8</v>
      </c>
      <c r="L20">
        <v>5</v>
      </c>
      <c r="M20" t="s">
        <v>1224</v>
      </c>
      <c r="N20" s="1">
        <f t="shared" si="4"/>
        <v>24.489795918367346</v>
      </c>
      <c r="O20">
        <v>5</v>
      </c>
      <c r="P20" t="s">
        <v>1225</v>
      </c>
      <c r="Q20" s="1">
        <f>H20*100/18</f>
        <v>44.444444444444443</v>
      </c>
    </row>
    <row r="21" spans="3:17" x14ac:dyDescent="0.3">
      <c r="C21" t="s">
        <v>1226</v>
      </c>
      <c r="F21" t="s">
        <v>873</v>
      </c>
      <c r="L21" t="s">
        <v>1226</v>
      </c>
      <c r="O21" t="s">
        <v>873</v>
      </c>
    </row>
    <row r="22" spans="3:17" x14ac:dyDescent="0.3">
      <c r="C22">
        <v>1</v>
      </c>
      <c r="D22" t="s">
        <v>1227</v>
      </c>
      <c r="E22">
        <v>66</v>
      </c>
      <c r="F22">
        <v>1</v>
      </c>
      <c r="G22" t="s">
        <v>1228</v>
      </c>
      <c r="H22">
        <v>37</v>
      </c>
      <c r="L22">
        <v>1</v>
      </c>
      <c r="M22" t="s">
        <v>1227</v>
      </c>
      <c r="N22" s="1">
        <v>100</v>
      </c>
      <c r="O22">
        <v>1</v>
      </c>
      <c r="P22" t="s">
        <v>1228</v>
      </c>
      <c r="Q22" s="1">
        <v>100</v>
      </c>
    </row>
    <row r="23" spans="3:17" x14ac:dyDescent="0.3">
      <c r="C23">
        <v>2</v>
      </c>
      <c r="D23" t="s">
        <v>1229</v>
      </c>
      <c r="E23">
        <v>31</v>
      </c>
      <c r="F23">
        <v>2</v>
      </c>
      <c r="G23" t="s">
        <v>1230</v>
      </c>
      <c r="H23">
        <v>27</v>
      </c>
      <c r="L23">
        <v>2</v>
      </c>
      <c r="M23" t="s">
        <v>1229</v>
      </c>
      <c r="N23" s="1">
        <f>E23*100/66</f>
        <v>46.969696969696969</v>
      </c>
      <c r="O23">
        <v>2</v>
      </c>
      <c r="P23" t="s">
        <v>1230</v>
      </c>
      <c r="Q23" s="1">
        <f>H23*100/37</f>
        <v>72.972972972972968</v>
      </c>
    </row>
    <row r="24" spans="3:17" x14ac:dyDescent="0.3">
      <c r="C24">
        <v>3</v>
      </c>
      <c r="D24" t="s">
        <v>1231</v>
      </c>
      <c r="E24">
        <v>32</v>
      </c>
      <c r="F24">
        <v>3</v>
      </c>
      <c r="G24" t="s">
        <v>1232</v>
      </c>
      <c r="H24">
        <v>24</v>
      </c>
      <c r="L24">
        <v>3</v>
      </c>
      <c r="M24" t="s">
        <v>1231</v>
      </c>
      <c r="N24" s="1">
        <f>E24*100/66</f>
        <v>48.484848484848484</v>
      </c>
      <c r="O24">
        <v>3</v>
      </c>
      <c r="P24" t="s">
        <v>1232</v>
      </c>
      <c r="Q24" s="1">
        <f>H24*100/37</f>
        <v>64.86486486486487</v>
      </c>
    </row>
    <row r="25" spans="3:17" x14ac:dyDescent="0.3">
      <c r="C25">
        <v>4</v>
      </c>
      <c r="D25" t="s">
        <v>1233</v>
      </c>
      <c r="E25">
        <v>17</v>
      </c>
      <c r="F25">
        <v>4</v>
      </c>
      <c r="G25" t="s">
        <v>1234</v>
      </c>
      <c r="H25">
        <v>7</v>
      </c>
      <c r="L25">
        <v>4</v>
      </c>
      <c r="M25" t="s">
        <v>1233</v>
      </c>
      <c r="N25" s="1">
        <f>E25*100/66</f>
        <v>25.757575757575758</v>
      </c>
      <c r="O25">
        <v>4</v>
      </c>
      <c r="P25" t="s">
        <v>1234</v>
      </c>
      <c r="Q25" s="1">
        <f>H25*100/37</f>
        <v>18.918918918918919</v>
      </c>
    </row>
    <row r="26" spans="3:17" x14ac:dyDescent="0.3">
      <c r="C26">
        <v>5</v>
      </c>
      <c r="D26" t="s">
        <v>1235</v>
      </c>
      <c r="E26">
        <v>16</v>
      </c>
      <c r="F26">
        <v>5</v>
      </c>
      <c r="G26" t="s">
        <v>1236</v>
      </c>
      <c r="H26">
        <v>6</v>
      </c>
      <c r="L26">
        <v>5</v>
      </c>
      <c r="M26" t="s">
        <v>1235</v>
      </c>
      <c r="N26" s="1">
        <f>E26*100/66</f>
        <v>24.242424242424242</v>
      </c>
      <c r="O26">
        <v>5</v>
      </c>
      <c r="P26" t="s">
        <v>1236</v>
      </c>
      <c r="Q26" s="1">
        <f>H26*100/37</f>
        <v>16.216216216216218</v>
      </c>
    </row>
    <row r="30" spans="3:17" x14ac:dyDescent="0.3">
      <c r="C30" t="s">
        <v>1189</v>
      </c>
      <c r="D30" t="s">
        <v>1190</v>
      </c>
      <c r="E30" t="s">
        <v>1191</v>
      </c>
      <c r="F30" t="s">
        <v>1189</v>
      </c>
      <c r="G30" t="s">
        <v>1190</v>
      </c>
      <c r="H30" t="s">
        <v>1191</v>
      </c>
      <c r="L30" t="s">
        <v>1189</v>
      </c>
      <c r="M30" t="s">
        <v>1190</v>
      </c>
      <c r="N30" s="1" t="s">
        <v>1191</v>
      </c>
      <c r="O30" t="s">
        <v>1189</v>
      </c>
      <c r="P30" t="s">
        <v>1190</v>
      </c>
      <c r="Q30" s="1" t="s">
        <v>1191</v>
      </c>
    </row>
    <row r="31" spans="3:17" x14ac:dyDescent="0.3">
      <c r="C31" t="s">
        <v>1240</v>
      </c>
      <c r="F31" t="s">
        <v>1241</v>
      </c>
      <c r="L31" t="s">
        <v>1240</v>
      </c>
      <c r="O31" t="s">
        <v>1241</v>
      </c>
    </row>
    <row r="32" spans="3:17" x14ac:dyDescent="0.3">
      <c r="C32">
        <v>1</v>
      </c>
      <c r="D32" t="s">
        <v>1242</v>
      </c>
      <c r="E32">
        <v>16</v>
      </c>
      <c r="F32">
        <v>1</v>
      </c>
      <c r="G32" t="s">
        <v>1243</v>
      </c>
      <c r="H32">
        <v>20</v>
      </c>
      <c r="L32">
        <v>1</v>
      </c>
      <c r="M32" t="s">
        <v>1242</v>
      </c>
      <c r="N32" s="1">
        <v>100</v>
      </c>
      <c r="O32">
        <v>1</v>
      </c>
      <c r="P32" t="s">
        <v>1243</v>
      </c>
      <c r="Q32" s="1">
        <v>100</v>
      </c>
    </row>
    <row r="33" spans="3:17" x14ac:dyDescent="0.3">
      <c r="C33">
        <v>2</v>
      </c>
      <c r="D33" t="s">
        <v>1244</v>
      </c>
      <c r="E33">
        <v>10</v>
      </c>
      <c r="F33">
        <v>2</v>
      </c>
      <c r="G33" t="s">
        <v>1245</v>
      </c>
      <c r="H33">
        <v>18</v>
      </c>
      <c r="L33">
        <v>2</v>
      </c>
      <c r="M33" t="s">
        <v>1244</v>
      </c>
      <c r="N33" s="1">
        <f>E33*100/16</f>
        <v>62.5</v>
      </c>
      <c r="O33">
        <v>2</v>
      </c>
      <c r="P33" t="s">
        <v>1245</v>
      </c>
      <c r="Q33" s="1">
        <f>H33*100/20</f>
        <v>90</v>
      </c>
    </row>
    <row r="34" spans="3:17" x14ac:dyDescent="0.3">
      <c r="C34">
        <v>3</v>
      </c>
      <c r="D34" t="s">
        <v>1010</v>
      </c>
      <c r="E34">
        <v>9</v>
      </c>
      <c r="F34">
        <v>3</v>
      </c>
      <c r="G34" t="s">
        <v>1246</v>
      </c>
      <c r="H34">
        <v>15</v>
      </c>
      <c r="L34">
        <v>3</v>
      </c>
      <c r="M34" t="s">
        <v>1010</v>
      </c>
      <c r="N34" s="1">
        <f t="shared" ref="N34:N36" si="5">E34*100/16</f>
        <v>56.25</v>
      </c>
      <c r="O34">
        <v>3</v>
      </c>
      <c r="P34" t="s">
        <v>1246</v>
      </c>
      <c r="Q34" s="1">
        <f>H34*100/20</f>
        <v>75</v>
      </c>
    </row>
    <row r="35" spans="3:17" x14ac:dyDescent="0.3">
      <c r="C35">
        <v>4</v>
      </c>
      <c r="D35" t="s">
        <v>1247</v>
      </c>
      <c r="E35">
        <v>8</v>
      </c>
      <c r="F35">
        <v>4</v>
      </c>
      <c r="G35" t="s">
        <v>1248</v>
      </c>
      <c r="H35">
        <v>15</v>
      </c>
      <c r="L35">
        <v>4</v>
      </c>
      <c r="M35" t="s">
        <v>1247</v>
      </c>
      <c r="N35" s="1">
        <f t="shared" si="5"/>
        <v>50</v>
      </c>
      <c r="O35">
        <v>4</v>
      </c>
      <c r="P35" t="s">
        <v>1248</v>
      </c>
      <c r="Q35" s="1">
        <f>H35*100/20</f>
        <v>75</v>
      </c>
    </row>
    <row r="36" spans="3:17" x14ac:dyDescent="0.3">
      <c r="C36">
        <v>5</v>
      </c>
      <c r="D36" t="s">
        <v>1249</v>
      </c>
      <c r="E36">
        <v>6</v>
      </c>
      <c r="F36">
        <v>5</v>
      </c>
      <c r="G36" t="s">
        <v>1250</v>
      </c>
      <c r="H36">
        <v>14</v>
      </c>
      <c r="L36">
        <v>5</v>
      </c>
      <c r="M36" t="s">
        <v>1249</v>
      </c>
      <c r="N36" s="1">
        <f t="shared" si="5"/>
        <v>37.5</v>
      </c>
      <c r="O36">
        <v>5</v>
      </c>
      <c r="P36" t="s">
        <v>1250</v>
      </c>
      <c r="Q36" s="1">
        <f>H36*100/20</f>
        <v>70</v>
      </c>
    </row>
    <row r="37" spans="3:17" x14ac:dyDescent="0.3">
      <c r="C37" t="s">
        <v>1203</v>
      </c>
      <c r="F37" t="s">
        <v>1204</v>
      </c>
      <c r="L37" t="s">
        <v>1203</v>
      </c>
      <c r="O37" t="s">
        <v>1204</v>
      </c>
    </row>
    <row r="38" spans="3:17" x14ac:dyDescent="0.3">
      <c r="C38">
        <v>1</v>
      </c>
      <c r="D38" t="s">
        <v>1251</v>
      </c>
      <c r="E38">
        <v>135</v>
      </c>
      <c r="F38">
        <v>1</v>
      </c>
      <c r="G38" t="s">
        <v>1252</v>
      </c>
      <c r="H38">
        <v>6</v>
      </c>
      <c r="L38">
        <v>1</v>
      </c>
      <c r="M38" t="s">
        <v>1251</v>
      </c>
      <c r="N38" s="1">
        <v>100</v>
      </c>
      <c r="O38">
        <v>1</v>
      </c>
      <c r="P38" t="s">
        <v>1252</v>
      </c>
      <c r="Q38" s="1">
        <v>100</v>
      </c>
    </row>
    <row r="39" spans="3:17" x14ac:dyDescent="0.3">
      <c r="C39">
        <v>2</v>
      </c>
      <c r="D39" t="s">
        <v>1253</v>
      </c>
      <c r="E39">
        <v>13</v>
      </c>
      <c r="F39">
        <v>2</v>
      </c>
      <c r="G39" t="s">
        <v>1254</v>
      </c>
      <c r="H39">
        <v>4</v>
      </c>
      <c r="L39">
        <v>2</v>
      </c>
      <c r="M39" t="s">
        <v>1253</v>
      </c>
      <c r="N39" s="1">
        <f>E39*100/135</f>
        <v>9.6296296296296298</v>
      </c>
      <c r="O39">
        <v>2</v>
      </c>
      <c r="P39" t="s">
        <v>1254</v>
      </c>
      <c r="Q39" s="1">
        <f>H39*100/6</f>
        <v>66.666666666666671</v>
      </c>
    </row>
    <row r="40" spans="3:17" x14ac:dyDescent="0.3">
      <c r="C40">
        <v>3</v>
      </c>
      <c r="D40" t="s">
        <v>1255</v>
      </c>
      <c r="E40">
        <v>10</v>
      </c>
      <c r="F40">
        <v>3</v>
      </c>
      <c r="G40" t="s">
        <v>1256</v>
      </c>
      <c r="H40">
        <v>4</v>
      </c>
      <c r="L40">
        <v>3</v>
      </c>
      <c r="M40" t="s">
        <v>1255</v>
      </c>
      <c r="N40" s="1">
        <f t="shared" ref="N40:N42" si="6">E40*100/135</f>
        <v>7.4074074074074074</v>
      </c>
      <c r="O40">
        <v>3</v>
      </c>
      <c r="P40" t="s">
        <v>1256</v>
      </c>
      <c r="Q40" s="1">
        <f>H40*100/6</f>
        <v>66.666666666666671</v>
      </c>
    </row>
    <row r="41" spans="3:17" x14ac:dyDescent="0.3">
      <c r="C41">
        <v>4</v>
      </c>
      <c r="D41" t="s">
        <v>1257</v>
      </c>
      <c r="E41">
        <v>9</v>
      </c>
      <c r="F41">
        <v>4</v>
      </c>
      <c r="G41" t="s">
        <v>1258</v>
      </c>
      <c r="H41">
        <v>4</v>
      </c>
      <c r="L41">
        <v>4</v>
      </c>
      <c r="M41" t="s">
        <v>1257</v>
      </c>
      <c r="N41" s="1">
        <f t="shared" si="6"/>
        <v>6.666666666666667</v>
      </c>
      <c r="O41">
        <v>4</v>
      </c>
      <c r="P41" t="s">
        <v>1258</v>
      </c>
      <c r="Q41" s="1">
        <f>H41*100/6</f>
        <v>66.666666666666671</v>
      </c>
    </row>
    <row r="42" spans="3:17" x14ac:dyDescent="0.3">
      <c r="C42">
        <v>5</v>
      </c>
      <c r="D42" t="s">
        <v>1259</v>
      </c>
      <c r="E42">
        <v>7</v>
      </c>
      <c r="F42">
        <v>5</v>
      </c>
      <c r="G42" t="s">
        <v>1260</v>
      </c>
      <c r="H42">
        <v>4</v>
      </c>
      <c r="L42">
        <v>5</v>
      </c>
      <c r="M42" t="s">
        <v>1259</v>
      </c>
      <c r="N42" s="1">
        <f t="shared" si="6"/>
        <v>5.1851851851851851</v>
      </c>
      <c r="O42">
        <v>5</v>
      </c>
      <c r="P42" t="s">
        <v>1260</v>
      </c>
      <c r="Q42" s="1">
        <f>H42*100/6</f>
        <v>66.666666666666671</v>
      </c>
    </row>
    <row r="43" spans="3:17" x14ac:dyDescent="0.3">
      <c r="C43" t="s">
        <v>1215</v>
      </c>
      <c r="F43" t="s">
        <v>1216</v>
      </c>
      <c r="L43" t="s">
        <v>1215</v>
      </c>
      <c r="O43" t="s">
        <v>1216</v>
      </c>
    </row>
    <row r="44" spans="3:17" x14ac:dyDescent="0.3">
      <c r="C44">
        <v>1</v>
      </c>
      <c r="D44" t="s">
        <v>1217</v>
      </c>
      <c r="E44">
        <v>28</v>
      </c>
      <c r="F44">
        <v>1</v>
      </c>
      <c r="G44" t="s">
        <v>1261</v>
      </c>
      <c r="H44">
        <v>8</v>
      </c>
      <c r="L44">
        <v>1</v>
      </c>
      <c r="M44" t="s">
        <v>1217</v>
      </c>
      <c r="N44" s="1">
        <v>100</v>
      </c>
      <c r="O44">
        <v>1</v>
      </c>
      <c r="P44" t="s">
        <v>1261</v>
      </c>
      <c r="Q44" s="1">
        <v>100</v>
      </c>
    </row>
    <row r="45" spans="3:17" x14ac:dyDescent="0.3">
      <c r="C45">
        <v>2</v>
      </c>
      <c r="D45" t="s">
        <v>1262</v>
      </c>
      <c r="E45">
        <v>12</v>
      </c>
      <c r="F45">
        <v>2</v>
      </c>
      <c r="G45" t="s">
        <v>1263</v>
      </c>
      <c r="H45">
        <v>5</v>
      </c>
      <c r="L45">
        <v>2</v>
      </c>
      <c r="M45" t="s">
        <v>1262</v>
      </c>
      <c r="N45" s="1">
        <f>E45*100/28</f>
        <v>42.857142857142854</v>
      </c>
      <c r="O45">
        <v>2</v>
      </c>
      <c r="P45" t="s">
        <v>1263</v>
      </c>
      <c r="Q45" s="1">
        <f>H45*100/8</f>
        <v>62.5</v>
      </c>
    </row>
    <row r="46" spans="3:17" x14ac:dyDescent="0.3">
      <c r="C46">
        <v>3</v>
      </c>
      <c r="D46" t="s">
        <v>1264</v>
      </c>
      <c r="E46">
        <v>8</v>
      </c>
      <c r="F46">
        <v>3</v>
      </c>
      <c r="G46" t="s">
        <v>1265</v>
      </c>
      <c r="H46">
        <v>3</v>
      </c>
      <c r="L46">
        <v>3</v>
      </c>
      <c r="M46" t="s">
        <v>1264</v>
      </c>
      <c r="N46" s="1">
        <f t="shared" ref="N46:N48" si="7">E46*100/28</f>
        <v>28.571428571428573</v>
      </c>
      <c r="O46">
        <v>3</v>
      </c>
      <c r="P46" t="s">
        <v>1265</v>
      </c>
      <c r="Q46" s="1">
        <f>H46*100/8</f>
        <v>37.5</v>
      </c>
    </row>
    <row r="47" spans="3:17" x14ac:dyDescent="0.3">
      <c r="C47">
        <v>4</v>
      </c>
      <c r="D47" t="s">
        <v>1266</v>
      </c>
      <c r="E47">
        <v>6</v>
      </c>
      <c r="F47">
        <v>4</v>
      </c>
      <c r="G47" t="s">
        <v>1267</v>
      </c>
      <c r="H47">
        <v>3</v>
      </c>
      <c r="L47">
        <v>4</v>
      </c>
      <c r="M47" t="s">
        <v>1266</v>
      </c>
      <c r="N47" s="1">
        <f t="shared" si="7"/>
        <v>21.428571428571427</v>
      </c>
      <c r="O47">
        <v>4</v>
      </c>
      <c r="P47" t="s">
        <v>1267</v>
      </c>
      <c r="Q47" s="1">
        <f>H47*100/8</f>
        <v>37.5</v>
      </c>
    </row>
    <row r="48" spans="3:17" x14ac:dyDescent="0.3">
      <c r="C48">
        <v>5</v>
      </c>
      <c r="D48" t="s">
        <v>1268</v>
      </c>
      <c r="E48">
        <v>4</v>
      </c>
      <c r="F48">
        <v>5</v>
      </c>
      <c r="G48" t="s">
        <v>1269</v>
      </c>
      <c r="H48">
        <v>3</v>
      </c>
      <c r="L48">
        <v>5</v>
      </c>
      <c r="M48" t="s">
        <v>1268</v>
      </c>
      <c r="N48" s="1">
        <f t="shared" si="7"/>
        <v>14.285714285714286</v>
      </c>
      <c r="O48">
        <v>5</v>
      </c>
      <c r="P48" t="s">
        <v>1269</v>
      </c>
      <c r="Q48" s="1">
        <f>H48*100/8</f>
        <v>37.5</v>
      </c>
    </row>
    <row r="49" spans="3:17" x14ac:dyDescent="0.3">
      <c r="C49" t="s">
        <v>1226</v>
      </c>
      <c r="F49" t="s">
        <v>873</v>
      </c>
      <c r="L49" t="s">
        <v>1226</v>
      </c>
      <c r="O49" t="s">
        <v>873</v>
      </c>
    </row>
    <row r="50" spans="3:17" x14ac:dyDescent="0.3">
      <c r="C50">
        <v>1</v>
      </c>
      <c r="D50" t="s">
        <v>1270</v>
      </c>
      <c r="E50">
        <v>75</v>
      </c>
      <c r="F50">
        <v>1</v>
      </c>
      <c r="G50" t="s">
        <v>1271</v>
      </c>
      <c r="H50">
        <v>50</v>
      </c>
      <c r="L50">
        <v>1</v>
      </c>
      <c r="M50" t="s">
        <v>1270</v>
      </c>
      <c r="N50" s="1">
        <v>100</v>
      </c>
      <c r="O50">
        <v>1</v>
      </c>
      <c r="P50" t="s">
        <v>1271</v>
      </c>
      <c r="Q50" s="1">
        <v>100</v>
      </c>
    </row>
    <row r="51" spans="3:17" x14ac:dyDescent="0.3">
      <c r="C51">
        <v>2</v>
      </c>
      <c r="D51" t="s">
        <v>1272</v>
      </c>
      <c r="E51">
        <v>39</v>
      </c>
      <c r="F51">
        <v>2</v>
      </c>
      <c r="G51" t="s">
        <v>1230</v>
      </c>
      <c r="H51">
        <v>49</v>
      </c>
      <c r="L51">
        <v>2</v>
      </c>
      <c r="M51" t="s">
        <v>1272</v>
      </c>
      <c r="N51" s="1">
        <f>E51*100/75</f>
        <v>52</v>
      </c>
      <c r="O51">
        <v>2</v>
      </c>
      <c r="P51" t="s">
        <v>1230</v>
      </c>
      <c r="Q51" s="1">
        <f>H51*100/50</f>
        <v>98</v>
      </c>
    </row>
    <row r="52" spans="3:17" x14ac:dyDescent="0.3">
      <c r="C52">
        <v>3</v>
      </c>
      <c r="D52" t="s">
        <v>1273</v>
      </c>
      <c r="E52">
        <v>9</v>
      </c>
      <c r="F52">
        <v>3</v>
      </c>
      <c r="G52" t="s">
        <v>1274</v>
      </c>
      <c r="H52">
        <v>19</v>
      </c>
      <c r="L52">
        <v>3</v>
      </c>
      <c r="M52" t="s">
        <v>1273</v>
      </c>
      <c r="N52" s="1">
        <f t="shared" ref="N52:N54" si="8">E52*100/75</f>
        <v>12</v>
      </c>
      <c r="O52">
        <v>3</v>
      </c>
      <c r="P52" t="s">
        <v>1274</v>
      </c>
      <c r="Q52" s="1">
        <f>H52*100/50</f>
        <v>38</v>
      </c>
    </row>
    <row r="53" spans="3:17" x14ac:dyDescent="0.3">
      <c r="C53">
        <v>4</v>
      </c>
      <c r="D53" t="s">
        <v>1275</v>
      </c>
      <c r="E53">
        <v>8</v>
      </c>
      <c r="F53">
        <v>4</v>
      </c>
      <c r="G53" t="s">
        <v>1276</v>
      </c>
      <c r="H53">
        <v>13</v>
      </c>
      <c r="L53">
        <v>4</v>
      </c>
      <c r="M53" t="s">
        <v>1275</v>
      </c>
      <c r="N53" s="1">
        <f t="shared" si="8"/>
        <v>10.666666666666666</v>
      </c>
      <c r="O53">
        <v>4</v>
      </c>
      <c r="P53" t="s">
        <v>1276</v>
      </c>
      <c r="Q53" s="1">
        <f>H53*100/50</f>
        <v>26</v>
      </c>
    </row>
    <row r="54" spans="3:17" x14ac:dyDescent="0.3">
      <c r="C54">
        <v>5</v>
      </c>
      <c r="D54" t="s">
        <v>1277</v>
      </c>
      <c r="E54">
        <v>8</v>
      </c>
      <c r="F54">
        <v>5</v>
      </c>
      <c r="G54" t="s">
        <v>1278</v>
      </c>
      <c r="H54">
        <v>9</v>
      </c>
      <c r="L54">
        <v>5</v>
      </c>
      <c r="M54" t="s">
        <v>1277</v>
      </c>
      <c r="N54" s="1">
        <f t="shared" si="8"/>
        <v>10.666666666666666</v>
      </c>
      <c r="O54">
        <v>5</v>
      </c>
      <c r="P54" t="s">
        <v>1278</v>
      </c>
      <c r="Q54" s="1">
        <f>H54*100/50</f>
        <v>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Scientific terms</vt:lpstr>
      <vt:lpstr>Tweets' terms</vt:lpstr>
      <vt:lpstr>Comparison</vt:lpstr>
      <vt:lpstr>tweets</vt:lpstr>
      <vt:lpstr>papers</vt:lpstr>
      <vt:lpstr>tables</vt:lpstr>
      <vt:lpstr>'Tweets'' terms'!_Hlk103102134</vt:lpstr>
      <vt:lpstr>'Tweets'' terms'!_Hlk103110671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кц</cp:lastModifiedBy>
  <dcterms:created xsi:type="dcterms:W3CDTF">2015-06-05T18:19:34Z</dcterms:created>
  <dcterms:modified xsi:type="dcterms:W3CDTF">2022-12-08T10:04:08Z</dcterms:modified>
</cp:coreProperties>
</file>