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idasquadrito/Desktop/Progr.zione/EPICODE/Lez_1/"/>
    </mc:Choice>
  </mc:AlternateContent>
  <xr:revisionPtr revIDLastSave="0" documentId="13_ncr:1_{6CA62FD4-1EEC-FE48-97BA-D1DED9B3A736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0" hidden="1">Assoluti_Iva!$A$1:$D$337</definedName>
    <definedName name="_xlnm._FilterDatabase" localSheetId="2" hidden="1">Fatture!$A$1:$E$80</definedName>
    <definedName name="_xlnm._FilterDatabase" localSheetId="1" hidden="1">Giudizio!$A$1:$E$10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E337" i="1" l="1"/>
  <c r="E336" i="1"/>
  <c r="E335" i="1"/>
  <c r="E334" i="1"/>
  <c r="E333" i="1"/>
  <c r="E332" i="1"/>
  <c r="E331" i="1"/>
  <c r="E330" i="1"/>
  <c r="E329" i="1"/>
  <c r="E328" i="1"/>
  <c r="E327" i="1"/>
  <c r="E326" i="1"/>
  <c r="E324" i="1"/>
  <c r="E323" i="1"/>
  <c r="E322" i="1"/>
  <c r="E321" i="1"/>
  <c r="E320" i="1"/>
  <c r="E319" i="1"/>
  <c r="E318" i="1"/>
  <c r="E317" i="1"/>
  <c r="E316" i="1"/>
  <c r="E315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7" i="1"/>
  <c r="E226" i="1"/>
  <c r="E225" i="1"/>
  <c r="E224" i="1"/>
  <c r="E222" i="1"/>
  <c r="E220" i="1"/>
  <c r="E219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61" i="1"/>
  <c r="E160" i="1"/>
  <c r="E159" i="1"/>
  <c r="E158" i="1"/>
  <c r="E157" i="1"/>
  <c r="E156" i="1"/>
  <c r="E155" i="1"/>
  <c r="E154" i="1"/>
  <c r="E153" i="1"/>
  <c r="E152" i="1"/>
  <c r="E151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27" i="1"/>
  <c r="E126" i="1"/>
  <c r="E125" i="1"/>
  <c r="E124" i="1"/>
  <c r="E123" i="1"/>
  <c r="E122" i="1"/>
  <c r="E121" i="1"/>
  <c r="E120" i="1"/>
  <c r="E119" i="1"/>
  <c r="E118" i="1"/>
  <c r="E117" i="1"/>
  <c r="E115" i="1"/>
  <c r="E114" i="1"/>
  <c r="E113" i="1"/>
  <c r="E112" i="1"/>
  <c r="E111" i="1"/>
  <c r="E110" i="1"/>
  <c r="E109" i="1"/>
  <c r="E108" i="1"/>
  <c r="E105" i="1"/>
  <c r="E104" i="1"/>
  <c r="E102" i="1"/>
  <c r="E101" i="1"/>
  <c r="E100" i="1"/>
  <c r="E99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1" i="1"/>
  <c r="E70" i="1"/>
  <c r="E69" i="1"/>
  <c r="E68" i="1"/>
  <c r="E67" i="1"/>
  <c r="E66" i="1"/>
  <c r="E65" i="1"/>
  <c r="E64" i="1"/>
  <c r="E63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6" i="3"/>
  <c r="D2" i="1"/>
  <c r="I12" i="3"/>
  <c r="I11" i="3"/>
  <c r="I10" i="3"/>
  <c r="I9" i="3"/>
  <c r="I8" i="3"/>
  <c r="I7" i="3"/>
  <c r="I3" i="3"/>
  <c r="I4" i="3"/>
  <c r="I5" i="3"/>
  <c r="I2" i="3"/>
  <c r="G12" i="3"/>
  <c r="G10" i="3"/>
  <c r="H12" i="3"/>
  <c r="H11" i="3"/>
  <c r="G11" i="3"/>
  <c r="H10" i="3"/>
  <c r="H9" i="3"/>
  <c r="G9" i="3"/>
  <c r="H8" i="3"/>
  <c r="G8" i="3"/>
  <c r="H7" i="3"/>
  <c r="G7" i="3"/>
  <c r="I6" i="3"/>
  <c r="C3" i="2"/>
  <c r="H6" i="3"/>
  <c r="H3" i="3"/>
  <c r="H4" i="3"/>
  <c r="H5" i="3"/>
  <c r="H2" i="3"/>
  <c r="C4" i="2"/>
  <c r="C5" i="2"/>
  <c r="C6" i="2"/>
  <c r="C7" i="2"/>
  <c r="C8" i="2"/>
  <c r="C9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</calcChain>
</file>

<file path=xl/sharedStrings.xml><?xml version="1.0" encoding="utf-8"?>
<sst xmlns="http://schemas.openxmlformats.org/spreadsheetml/2006/main" count="828" uniqueCount="585">
  <si>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</si>
  <si>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</si>
  <si>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</si>
  <si>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</si>
  <si>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</si>
  <si>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</si>
  <si>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</si>
  <si>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</si>
  <si>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</si>
  <si>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</si>
  <si>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</si>
  <si>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</si>
  <si>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</si>
  <si>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</si>
  <si>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</si>
  <si>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</si>
  <si>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</si>
  <si>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</si>
  <si>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</si>
  <si>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</si>
  <si>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</si>
  <si>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</si>
  <si>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</si>
  <si>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</si>
  <si>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</si>
  <si>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</si>
  <si>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</si>
  <si>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</si>
  <si>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</si>
  <si>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</si>
  <si>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</si>
  <si>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</si>
  <si>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</si>
  <si>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</si>
  <si>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</si>
  <si>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</si>
  <si>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</si>
  <si>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</si>
  <si>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</si>
  <si>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</si>
  <si>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</si>
  <si>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</si>
  <si>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</si>
  <si>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</si>
  <si>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</si>
  <si>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</si>
  <si>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</si>
  <si>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</si>
  <si>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</si>
  <si>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</si>
  <si>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</si>
  <si>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</si>
  <si>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</si>
  <si>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</si>
  <si>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</si>
  <si>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</si>
  <si>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</si>
  <si>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</si>
  <si>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</si>
  <si>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</si>
  <si>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</si>
  <si>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</si>
  <si>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</si>
  <si>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</si>
  <si>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</si>
  <si>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</si>
  <si>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</si>
  <si>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</si>
  <si>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</si>
  <si>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</si>
  <si>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</si>
  <si>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</si>
  <si>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</si>
  <si>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</si>
  <si>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</si>
  <si>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</si>
  <si>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</si>
  <si>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</si>
  <si>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</si>
  <si>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</si>
  <si>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</si>
  <si>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</si>
  <si>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</si>
  <si>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</si>
  <si>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</si>
  <si>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</si>
  <si>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</si>
  <si>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</si>
  <si>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</si>
  <si>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</si>
  <si>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</si>
  <si>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</si>
  <si>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</si>
  <si>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</si>
  <si>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</si>
  <si>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</si>
  <si>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</si>
  <si>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</si>
  <si>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</si>
  <si>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</si>
  <si>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</si>
  <si>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</si>
  <si>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</si>
  <si>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</si>
  <si>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</si>
  <si>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</si>
  <si>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</si>
  <si>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</si>
  <si>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</si>
  <si>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</si>
  <si>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</si>
  <si>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</si>
  <si>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</si>
  <si>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</si>
  <si>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</si>
  <si>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</si>
  <si>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</si>
  <si>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</si>
  <si>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</si>
  <si>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</si>
  <si>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</si>
  <si>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</si>
  <si>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</si>
  <si>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</si>
  <si>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</si>
  <si>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</si>
  <si>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</si>
  <si>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</si>
  <si>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</si>
  <si>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</si>
  <si>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</si>
  <si>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</si>
  <si>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</si>
  <si>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</si>
  <si>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</si>
  <si>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</si>
  <si>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</si>
  <si>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</si>
  <si>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</si>
  <si>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</si>
  <si>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</si>
  <si>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</si>
  <si>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</si>
  <si>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</si>
  <si>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</si>
  <si>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</si>
  <si>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</si>
  <si>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</si>
  <si>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</si>
  <si>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</si>
  <si>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</si>
  <si>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</si>
  <si>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</si>
  <si>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</si>
  <si>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</si>
  <si>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</si>
  <si>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</si>
  <si>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</si>
  <si>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</si>
  <si>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</si>
  <si>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</si>
  <si>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</si>
  <si>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</si>
  <si>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</si>
  <si>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</si>
  <si>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</si>
  <si>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</si>
  <si>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</si>
  <si>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</si>
  <si>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</si>
  <si>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</si>
  <si>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</si>
  <si>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</si>
  <si>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</si>
  <si>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</si>
  <si>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</si>
  <si>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</si>
  <si>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</si>
  <si>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</si>
  <si>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</si>
  <si>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</si>
  <si>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</si>
  <si>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</si>
  <si>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</si>
  <si>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</si>
  <si>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</si>
  <si>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</si>
  <si>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</si>
  <si>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</si>
  <si>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</si>
  <si>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</si>
  <si>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</si>
  <si>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</si>
  <si>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</si>
  <si>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</si>
  <si>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</si>
  <si>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</si>
  <si>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</si>
  <si>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</si>
  <si>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</si>
  <si>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</si>
  <si>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</si>
  <si>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</si>
  <si>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</si>
  <si>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</si>
  <si>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</si>
  <si>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</si>
  <si>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</si>
  <si>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</si>
  <si>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</si>
  <si>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</si>
  <si>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</si>
  <si>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</si>
  <si>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</si>
  <si>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</si>
  <si>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</si>
  <si>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</si>
  <si>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</si>
  <si>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</si>
  <si>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</si>
  <si>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</si>
  <si>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</si>
  <si>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</si>
  <si>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</si>
  <si>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</si>
  <si>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</si>
  <si>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</si>
  <si>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</si>
  <si>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</si>
  <si>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</si>
  <si>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</si>
  <si>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</si>
  <si>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</si>
  <si>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</si>
  <si>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</si>
  <si>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</si>
  <si>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</si>
  <si>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</si>
  <si>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</si>
  <si>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</si>
  <si>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</si>
  <si>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</si>
  <si>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</si>
  <si>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</si>
  <si>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</si>
  <si>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</si>
  <si>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</si>
  <si>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</si>
  <si>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</si>
  <si>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</si>
  <si>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</si>
  <si>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</si>
  <si>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</si>
  <si>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</si>
  <si>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</si>
  <si>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</si>
  <si>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</si>
  <si>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</si>
  <si>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</si>
  <si>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</si>
  <si>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</si>
  <si>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</si>
  <si>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</si>
  <si>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</si>
  <si>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</si>
  <si>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</si>
  <si>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</si>
  <si>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</si>
  <si>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</si>
  <si>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</si>
  <si>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</si>
  <si>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</si>
  <si>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</si>
  <si>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</si>
  <si>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</si>
  <si>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</si>
  <si>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</si>
  <si>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</si>
  <si>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</si>
  <si>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</si>
  <si>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</si>
  <si>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</si>
  <si>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</si>
  <si>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</si>
  <si>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</si>
  <si>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</si>
  <si>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</si>
  <si>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</si>
  <si>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</si>
  <si>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</si>
  <si>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</si>
  <si>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</si>
  <si>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</si>
  <si>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</si>
  <si>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</si>
  <si>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</si>
  <si>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</si>
  <si>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</si>
  <si>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</si>
  <si>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</si>
  <si>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</si>
  <si>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</si>
  <si>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</si>
  <si>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</si>
  <si>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</si>
  <si>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</si>
  <si>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</si>
  <si>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</si>
  <si>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</si>
  <si>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</si>
  <si>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</si>
  <si>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</si>
  <si>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</si>
  <si>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</si>
  <si>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</si>
  <si>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</si>
  <si>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</si>
  <si>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</si>
  <si>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</si>
  <si>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</si>
  <si>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</si>
  <si>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</si>
  <si>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</si>
  <si>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</si>
  <si>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</si>
  <si>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</si>
  <si>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</si>
  <si>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</si>
  <si>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</si>
  <si>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</si>
  <si>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</si>
  <si>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</si>
  <si>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</si>
  <si>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</si>
  <si>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</si>
  <si>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</si>
  <si>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</si>
  <si>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</si>
  <si>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</si>
  <si>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</si>
  <si>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</si>
  <si>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</si>
  <si>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</si>
  <si>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</si>
  <si>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</si>
  <si>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</si>
  <si>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</si>
  <si>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</si>
  <si>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</si>
  <si>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</si>
  <si>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</si>
  <si>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</si>
  <si>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</si>
  <si>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</si>
  <si>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</si>
  <si>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</si>
  <si>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</si>
  <si>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</si>
  <si>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</si>
  <si>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</si>
  <si>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</si>
  <si>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</si>
  <si>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</si>
  <si>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</si>
  <si>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</si>
  <si>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</si>
  <si>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</si>
  <si>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</si>
  <si>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</si>
  <si>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</si>
  <si>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</si>
  <si>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</si>
  <si>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</si>
  <si>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</si>
  <si>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</si>
  <si>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</si>
  <si>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</si>
  <si>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</si>
  <si>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</si>
  <si>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</si>
  <si>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</si>
  <si>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</si>
  <si>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</si>
  <si>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</si>
  <si>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</si>
  <si>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</si>
  <si>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</si>
  <si>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</si>
  <si>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</si>
  <si>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</si>
  <si>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</si>
  <si>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</si>
  <si>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</si>
  <si>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</si>
  <si>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</si>
  <si>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</si>
  <si>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</si>
  <si>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</si>
  <si>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</si>
  <si>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</si>
  <si>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</si>
  <si>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</si>
  <si>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</si>
  <si>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</si>
  <si>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</si>
  <si>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</si>
  <si>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</si>
  <si>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</si>
  <si>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</si>
  <si>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</si>
  <si>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</si>
  <si>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</si>
  <si>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</si>
  <si>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</si>
  <si>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</si>
  <si>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</si>
  <si>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</si>
  <si>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</si>
  <si>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</si>
  <si>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</si>
  <si>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</si>
  <si>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</si>
  <si>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</si>
  <si>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</si>
  <si>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</si>
  <si>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</si>
  <si>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</si>
  <si>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</si>
  <si>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</si>
  <si>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</si>
  <si>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</si>
  <si>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</si>
  <si>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</si>
  <si>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</si>
  <si>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</si>
  <si>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</si>
  <si>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</si>
  <si>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</si>
  <si>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</si>
  <si>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</si>
  <si>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</si>
  <si>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</si>
  <si>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</si>
  <si>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</si>
  <si>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</si>
  <si>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</si>
  <si>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</si>
  <si>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</si>
  <si>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</si>
  <si>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</si>
  <si>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</si>
  <si>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</si>
  <si>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</si>
  <si>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</si>
  <si>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</si>
  <si>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</si>
  <si>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</si>
  <si>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</si>
  <si>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</si>
  <si>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</si>
  <si>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</si>
  <si>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</si>
  <si>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</si>
  <si>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</si>
  <si>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</si>
  <si>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</si>
  <si>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</si>
  <si>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</si>
  <si>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</si>
  <si>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</si>
  <si>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</si>
  <si>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</si>
  <si>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</si>
  <si>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</si>
  <si>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</si>
  <si>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</si>
  <si>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</si>
  <si>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</si>
  <si>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</si>
  <si>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</si>
  <si>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</si>
  <si>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</si>
  <si>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</si>
  <si>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</si>
  <si>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</si>
  <si>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</si>
  <si>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</si>
  <si>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</si>
  <si>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</si>
  <si>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</si>
  <si>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</si>
  <si>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</si>
  <si>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</si>
  <si>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</si>
  <si>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</si>
  <si>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</si>
  <si>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</si>
  <si>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</si>
  <si>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</si>
  <si>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</si>
  <si>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</si>
  <si>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</si>
  <si>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</si>
  <si>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</si>
  <si>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</si>
  <si>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</si>
  <si>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</si>
  <si>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</si>
  <si>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</si>
  <si>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</si>
  <si>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</si>
  <si>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</si>
  <si>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</si>
  <si>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</si>
  <si>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</si>
  <si>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</si>
  <si>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</si>
  <si>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</si>
  <si>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</si>
  <si>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</si>
  <si>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</si>
  <si>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</si>
  <si>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</si>
  <si>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</si>
  <si>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</si>
  <si>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</si>
  <si>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</si>
  <si>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</si>
  <si>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</si>
  <si>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</si>
  <si>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</si>
  <si>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</si>
  <si>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</si>
  <si>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</si>
  <si>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</si>
  <si>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</si>
  <si>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</si>
  <si>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</si>
  <si>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</si>
  <si>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</si>
  <si>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</si>
  <si>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</si>
  <si>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</si>
  <si>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</si>
  <si>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</si>
  <si>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</si>
  <si>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</si>
  <si>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</si>
  <si>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</si>
  <si>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</si>
  <si>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</si>
  <si>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</si>
  <si>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</si>
  <si>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</si>
  <si>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</si>
  <si>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</si>
  <si>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</si>
  <si>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</si>
  <si>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</si>
  <si>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</si>
  <si>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</si>
  <si>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</si>
  <si>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</si>
  <si>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</si>
  <si>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</si>
  <si>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</si>
  <si>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</si>
  <si>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</si>
  <si>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</si>
  <si>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</t>
  </si>
  <si>
    <t>IMPONIBILE</t>
  </si>
  <si>
    <t>CONCATENAZIONE</t>
  </si>
  <si>
    <t>Column1</t>
  </si>
  <si>
    <t>Column2</t>
  </si>
  <si>
    <t>Column3</t>
  </si>
  <si>
    <t>Valutazione</t>
  </si>
  <si>
    <t>Respinto</t>
  </si>
  <si>
    <t>Sufficiente</t>
  </si>
  <si>
    <t>Column4</t>
  </si>
  <si>
    <t>Column5</t>
  </si>
  <si>
    <t>Discreto</t>
  </si>
  <si>
    <t>Buono</t>
  </si>
  <si>
    <t>N°</t>
  </si>
  <si>
    <t>FATTURATO</t>
  </si>
  <si>
    <t>Per la colonna E ho concatenato con "&amp;" per comprendere quando inzia la seconda cella.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</si>
</sst>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</numFmts>
  <fonts count="12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i/>
      <sz val="12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44" fontId="2" fillId="0" borderId="0" xfId="0" applyNumberFormat="1" applyFont="1"/>
    <xf numFmtId="0" fontId="0" fillId="4" borderId="0" xfId="0" applyFill="1"/>
    <xf numFmtId="0" fontId="9" fillId="0" borderId="0" xfId="0" applyFont="1"/>
    <xf numFmtId="0" fontId="8" fillId="0" borderId="0" xfId="0" applyFont="1"/>
    <xf numFmtId="0" fontId="0" fillId="0" borderId="2" xfId="0" applyBorder="1"/>
    <xf numFmtId="0" fontId="8" fillId="0" borderId="2" xfId="0" applyFont="1" applyBorder="1"/>
    <xf numFmtId="44" fontId="0" fillId="0" borderId="0" xfId="0" applyNumberFormat="1"/>
    <xf numFmtId="44" fontId="0" fillId="0" borderId="2" xfId="0" applyNumberFormat="1" applyBorder="1"/>
    <xf numFmtId="0" fontId="2" fillId="4" borderId="0" xfId="0" applyFont="1" applyFill="1"/>
    <xf numFmtId="0" fontId="11" fillId="0" borderId="0" xfId="1"/>
  </cellXfs>
  <cellStyles count="2">
    <cellStyle name="Normale" xfId="0" builtinId="0"/>
    <cellStyle name="Testo descrittivo" xfId="1" builtinId="53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zoomScale="125" workbookViewId="0">
      <pane ySplit="1" topLeftCell="A2" activePane="bottomLeft" state="frozen"/>
      <selection pane="bottomLeft" activeCell="D10" sqref="D10"/>
    </sheetView>
  </sheetViews>
  <sheetFormatPr baseColWidth="10" defaultColWidth="14.3984375" defaultRowHeight="15" customHeight="1" x14ac:dyDescent="0.2"/>
  <cols>
    <col min="1" max="1" width="41.19921875" customWidth="1"/>
    <col min="2" max="2" width="54.3984375" customWidth="1"/>
    <col min="3" max="3" width="27.19921875" customWidth="1"/>
    <col min="4" max="4" width="18.59765625" style="17" customWidth="1"/>
    <col min="5" max="5" width="85.19921875" bestFit="1" customWidth="1"/>
    <col min="6" max="6" width="10" bestFit="1" customWidth="1"/>
    <col min="7" max="7" width="3.59765625" customWidth="1"/>
    <col min="8" max="26" width="8.7968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570</v>
      </c>
      <c r="E1" s="2" t="s">
        <v>571</v>
      </c>
      <c r="F1" s="1" t="s">
        <v>569</v>
      </c>
      <c r="G1" s="3"/>
      <c r="H1" s="27" t="s">
        <v>584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18">
        <f>C2/(1+F$2)</f>
        <v>234166.66666666669</v>
      </c>
      <c r="E2" t="str">
        <f>CONCATENATE(A2," &amp; ",B2)</f>
        <v>MON.SVGA 0,28 14" AOC 4VLR &amp; 1024 x 768, MPR II, N.I.,  Energy Star Digital</v>
      </c>
      <c r="F2" s="15">
        <v>0.2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18">
        <f t="shared" ref="D3:D66" si="0">C3/(1+F$2)</f>
        <v>269166.66666666669</v>
      </c>
      <c r="E3" t="str">
        <f t="shared" ref="E3:E15" si="1">CONCATENATE(A3," &amp; ",B3)</f>
        <v>MON.SVGA 0,28 15" AOC 5VLR &amp; 1280 x 1024, MPR II, N.I., Energy Star Digital</v>
      </c>
      <c r="F3" s="4"/>
      <c r="G3" s="1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18">
        <f t="shared" si="0"/>
        <v>286666.66666666669</v>
      </c>
      <c r="E4" t="str">
        <f t="shared" si="1"/>
        <v>MON.SVGA 0,28 15" AOC 5NLR OSD &amp;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18">
        <f t="shared" si="0"/>
        <v>300833.33333333337</v>
      </c>
      <c r="E5" t="str">
        <f t="shared" si="1"/>
        <v>MON.SVGA 0,28 15" AOC 5GLR+ OSD &amp;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18">
        <f t="shared" si="0"/>
        <v>434166.66666666669</v>
      </c>
      <c r="E6" t="str">
        <f t="shared" si="1"/>
        <v>MON. 15" 0.23 CM500ET HITACHI &amp;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18">
        <f t="shared" si="0"/>
        <v>439166.66666666669</v>
      </c>
      <c r="E7" t="str">
        <f t="shared" si="1"/>
        <v>MON. 15" 0.28 A500 NEC &amp;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18">
        <f t="shared" si="0"/>
        <v>521666.66666666669</v>
      </c>
      <c r="E8" t="str">
        <f t="shared" si="1"/>
        <v>MON.SVGA 0,28 17" AOC 7VLR &amp;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18">
        <f t="shared" si="0"/>
        <v>546666.66666666674</v>
      </c>
      <c r="E9" t="str">
        <f t="shared" si="1"/>
        <v>MON. 15" 0.25 E500 NEC, Croma Clear &amp;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18">
        <f t="shared" si="0"/>
        <v>555000</v>
      </c>
      <c r="E10" t="str">
        <f t="shared" si="1"/>
        <v>MON.SVGA 0,26 17" AOC 7GLR OSD &amp;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18">
        <f t="shared" si="0"/>
        <v>735000</v>
      </c>
      <c r="E11" t="str">
        <f t="shared" si="1"/>
        <v>MON. 17" 0.28 A700 NEC &amp;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18">
        <f t="shared" si="0"/>
        <v>923333.33333333337</v>
      </c>
      <c r="E12" t="str">
        <f t="shared" si="1"/>
        <v xml:space="preserve">MON. 17" 0.21 CM630ET HITACHI &amp;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18">
        <f t="shared" si="0"/>
        <v>1096666.6666666667</v>
      </c>
      <c r="E13" t="str">
        <f t="shared" si="1"/>
        <v>MON. 17" 0.25 P750 NEC, Croma Clear &amp;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18">
        <f t="shared" si="0"/>
        <v>1328333.3333333335</v>
      </c>
      <c r="E14" t="str">
        <f t="shared" si="1"/>
        <v xml:space="preserve">MON. 19" 0.22 CM751ET HITACHI &amp;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18">
        <f t="shared" si="0"/>
        <v>2265833.3333333335</v>
      </c>
      <c r="E15" t="str">
        <f t="shared" si="1"/>
        <v xml:space="preserve">MON. 21" 0.21 CM802ETM HITACHI &amp;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18">
        <f t="shared" si="0"/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18">
        <f t="shared" si="0"/>
        <v>3410000</v>
      </c>
      <c r="E17" t="str">
        <f t="shared" ref="E17:E18" si="2">CONCATENATE(A17," &amp; ",B17)</f>
        <v>MON. 14" LCD 0.28 LCD400V NEC &amp;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18">
        <f t="shared" si="0"/>
        <v>11549166.666666668</v>
      </c>
      <c r="E18" t="str">
        <f t="shared" si="2"/>
        <v>MON. 20" LCD 0.31 LCD2000sf NEC &amp;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18">
        <f t="shared" si="0"/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18">
        <f t="shared" si="0"/>
        <v>139166.66666666669</v>
      </c>
      <c r="E20" t="str">
        <f t="shared" ref="E20:E35" si="3">CONCATENATE(A20," &amp; ",B20)</f>
        <v>M/B ASUS SP97-V SVGA SHARE MEMORY &amp;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18">
        <f t="shared" si="0"/>
        <v>168333.33333333334</v>
      </c>
      <c r="E21" t="str">
        <f t="shared" si="3"/>
        <v>M/B ASUS TXP4 &amp;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18">
        <f t="shared" si="0"/>
        <v>169166.66666666669</v>
      </c>
      <c r="E22" t="str">
        <f t="shared" si="3"/>
        <v>M/B ASUS SP98AGP-X ATX &amp;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18">
        <f t="shared" si="0"/>
        <v>195000</v>
      </c>
      <c r="E23" t="str">
        <f t="shared" si="3"/>
        <v>M/B ASUS TX-97 - E  &amp;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18">
        <f t="shared" si="0"/>
        <v>210000</v>
      </c>
      <c r="E24" t="str">
        <f t="shared" si="3"/>
        <v>M/B ASUS TX-97  &amp;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18">
        <f t="shared" si="0"/>
        <v>215833.33333333334</v>
      </c>
      <c r="E25" t="str">
        <f t="shared" si="3"/>
        <v>M/B ASUS TX-97 - XE ATX NO AUDIO &amp;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18">
        <f t="shared" si="0"/>
        <v>224166.66666666669</v>
      </c>
      <c r="E26" t="str">
        <f t="shared" si="3"/>
        <v>M/B ASUS P2L97-B &amp;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18">
        <f t="shared" si="0"/>
        <v>225833.33333333334</v>
      </c>
      <c r="E27" t="str">
        <f t="shared" si="3"/>
        <v>M/B ASUS  P55T2P4 430HX 512K P5 &amp;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18">
        <f t="shared" si="0"/>
        <v>243333.33333333334</v>
      </c>
      <c r="E28" t="str">
        <f t="shared" si="3"/>
        <v>M/B ASUS P2L97 ATX &amp;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18">
        <f t="shared" si="0"/>
        <v>244166.66666666669</v>
      </c>
      <c r="E29" t="str">
        <f t="shared" si="3"/>
        <v>M/B ASUS XP55T2P4 512K ATX P5 &amp;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18">
        <f t="shared" si="0"/>
        <v>255833.33333333334</v>
      </c>
      <c r="E30" t="str">
        <f t="shared" si="3"/>
        <v>M/B ASUS TX-97 -XE ATX -CREATIVE VIBRA16 &amp;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18">
        <f t="shared" si="0"/>
        <v>366666.66666666669</v>
      </c>
      <c r="E31" t="str">
        <f t="shared" si="3"/>
        <v>M/B ASUS P2L97-A ATX+VGA AGP 4MB &amp;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18">
        <f t="shared" si="0"/>
        <v>405833.33333333337</v>
      </c>
      <c r="E32" t="str">
        <f t="shared" si="3"/>
        <v>M/B ASUS P2L97-S ADAPTEC ATX &amp;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18">
        <f t="shared" si="0"/>
        <v>471666.66666666669</v>
      </c>
      <c r="E33" t="str">
        <f t="shared" si="3"/>
        <v>M/B ASUS P65UP5+P55T2D 512K DUAL P5 &amp;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18">
        <f t="shared" si="0"/>
        <v>668333.33333333337</v>
      </c>
      <c r="E34" t="str">
        <f t="shared" si="3"/>
        <v>M/B ASUS P2L97-DS DUAL P II &amp;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18">
        <f t="shared" si="0"/>
        <v>1315833.3333333335</v>
      </c>
      <c r="E35" t="str">
        <f t="shared" si="3"/>
        <v>M/B ASUS P65UP8+PKND DUAL PII &amp;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18">
        <f t="shared" si="0"/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18">
        <f t="shared" si="0"/>
        <v>58333.333333333336</v>
      </c>
      <c r="E37" t="str">
        <f t="shared" ref="E37:E61" si="4">CONCATENATE(A37," &amp; ",B37)</f>
        <v>SVGA S3 3D PRO VIRGE 2MB &amp;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18">
        <f t="shared" si="0"/>
        <v>86666.666666666672</v>
      </c>
      <c r="E38" t="str">
        <f t="shared" si="4"/>
        <v>CREATIVE ECLIPSE 4MB &amp;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18">
        <f t="shared" si="0"/>
        <v>105833.33333333334</v>
      </c>
      <c r="E39" t="str">
        <f t="shared" si="4"/>
        <v>ADD-ON MATROX m3D 4MB &amp;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18">
        <f t="shared" si="0"/>
        <v>135000</v>
      </c>
      <c r="E40" t="str">
        <f t="shared" si="4"/>
        <v>ASUS 3DP-V264GT2 4MB TV-OUT &amp;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18">
        <f t="shared" si="0"/>
        <v>149166.66666666669</v>
      </c>
      <c r="E41" t="str">
        <f t="shared" si="4"/>
        <v>SVGA MYSTIQUE 220 "BULK" 4MB &amp;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18">
        <f t="shared" si="0"/>
        <v>155000</v>
      </c>
      <c r="E42" t="str">
        <f t="shared" si="4"/>
        <v>ASUS 3DP-V385GX2 4MB TV-OUT  &amp;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18">
        <f t="shared" si="0"/>
        <v>155000</v>
      </c>
      <c r="E43" t="str">
        <f t="shared" si="4"/>
        <v>ASUS V385GX2 AGP 4MB TV-OUT &amp;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18">
        <f t="shared" si="0"/>
        <v>169166.66666666669</v>
      </c>
      <c r="E44" t="str">
        <f t="shared" si="4"/>
        <v>CREATIVE GRAPHIC EXXTREME 4MB &amp;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18">
        <f t="shared" si="0"/>
        <v>176666.66666666669</v>
      </c>
      <c r="E45" t="str">
        <f t="shared" si="4"/>
        <v>SVGA MYSTIQUE 220  4MB &amp;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18">
        <f t="shared" si="0"/>
        <v>185000</v>
      </c>
      <c r="E46" t="str">
        <f t="shared" si="4"/>
        <v>SVGA ACC. 3D/FX VOODO RUSH 4MB &amp;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18">
        <f t="shared" si="0"/>
        <v>204166.66666666669</v>
      </c>
      <c r="E47" t="str">
        <f t="shared" si="4"/>
        <v>SVGA ACC. 3D/FX VOODO RUSH 6MB &amp;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18">
        <f t="shared" si="0"/>
        <v>209166.66666666669</v>
      </c>
      <c r="E48" t="str">
        <f t="shared" si="4"/>
        <v>RAINBOW R. TV &amp;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18">
        <f t="shared" si="0"/>
        <v>214166.66666666669</v>
      </c>
      <c r="E49" t="str">
        <f t="shared" si="4"/>
        <v>ASUS 3D EXPLORER AGP 4MB TV-OUT &amp;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18">
        <f t="shared" si="0"/>
        <v>224166.66666666669</v>
      </c>
      <c r="E50" t="str">
        <f t="shared" si="4"/>
        <v>ASUS 3D EXPLORER PCI 4MB TV-OUT &amp;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18">
        <f t="shared" si="0"/>
        <v>261666.66666666669</v>
      </c>
      <c r="E51" t="str">
        <f t="shared" si="4"/>
        <v xml:space="preserve">SVGA MILLENNIUM II 4MB "BULK" &amp;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18">
        <f t="shared" si="0"/>
        <v>270833.33333333337</v>
      </c>
      <c r="E52" t="str">
        <f t="shared" si="4"/>
        <v>SVGA MILLENNIUM II 4MB AGP &amp;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18">
        <f t="shared" si="0"/>
        <v>289166.66666666669</v>
      </c>
      <c r="E53" t="str">
        <f t="shared" si="4"/>
        <v>RAINBOW R. STUDIO &amp;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18">
        <f t="shared" si="0"/>
        <v>307500</v>
      </c>
      <c r="E54" t="str">
        <f t="shared" si="4"/>
        <v xml:space="preserve">SVGA MILLENNIUM II 4MB &amp;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18">
        <f t="shared" si="0"/>
        <v>335000</v>
      </c>
      <c r="E55" t="str">
        <f t="shared" si="4"/>
        <v>CREATIVE VOODO-2 8MB Add-on &amp;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18">
        <f t="shared" si="0"/>
        <v>392500</v>
      </c>
      <c r="E56" t="str">
        <f t="shared" si="4"/>
        <v xml:space="preserve">SVGA MILLENNIUM II 8MB "BULK" &amp;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18">
        <f t="shared" si="0"/>
        <v>396666.66666666669</v>
      </c>
      <c r="E57" t="str">
        <f t="shared" si="4"/>
        <v>SVGA MILLENNIUM II 8MB AGP &amp;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18">
        <f t="shared" si="0"/>
        <v>410000</v>
      </c>
      <c r="E58" t="str">
        <f t="shared" si="4"/>
        <v>CREATIVE VOODO-2 12MB Add-on &amp;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18">
        <f t="shared" si="0"/>
        <v>442500</v>
      </c>
      <c r="E59" t="str">
        <f t="shared" si="4"/>
        <v>VIDEO &amp; GRAPHIC KIT &amp;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18">
        <f t="shared" si="0"/>
        <v>460000</v>
      </c>
      <c r="E60" t="str">
        <f t="shared" si="4"/>
        <v xml:space="preserve">SVGA MILLENNIUM II 8MB &amp;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18">
        <f t="shared" si="0"/>
        <v>1239166.6666666667</v>
      </c>
      <c r="E61" t="str">
        <f t="shared" si="4"/>
        <v>ASUS 3DP- V500TX 16MB Work.Prof.3d &amp;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18">
        <f t="shared" si="0"/>
        <v>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18">
        <f t="shared" si="0"/>
        <v>84166.666666666672</v>
      </c>
      <c r="E63" t="str">
        <f t="shared" ref="E63:E71" si="5">CONCATENATE(A63," &amp; ",B63)</f>
        <v>Contr. PCI SCSI &amp;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18">
        <f t="shared" si="0"/>
        <v>31666.666666666668</v>
      </c>
      <c r="E64" t="str">
        <f t="shared" si="5"/>
        <v>Contr. PCI EIDE &amp;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18">
        <f t="shared" si="0"/>
        <v>114166.66666666667</v>
      </c>
      <c r="E65" t="str">
        <f t="shared" si="5"/>
        <v>Contr. PCI SC200 SCSI-2 &amp;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18">
        <f t="shared" si="0"/>
        <v>185000</v>
      </c>
      <c r="E66" t="str">
        <f t="shared" si="5"/>
        <v>Contr. PCI SC875 Wide SCSI, SCSI-2 &amp;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18">
        <f t="shared" ref="D67:D130" si="6">C67/(1+F$2)</f>
        <v>417500</v>
      </c>
      <c r="E67" t="str">
        <f t="shared" si="5"/>
        <v>Contr. PCI AHA 2940AU SCSI-2 &amp;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18">
        <f t="shared" si="6"/>
        <v>356666.66666666669</v>
      </c>
      <c r="E68" t="str">
        <f t="shared" si="5"/>
        <v>Contr. PCI AHA 2940UW Wide SCSI OEM &amp;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18">
        <f t="shared" si="6"/>
        <v>467500</v>
      </c>
      <c r="E69" t="str">
        <f t="shared" si="5"/>
        <v>Contr. PCI AHA 2940UW Wide SCSI &amp;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18">
        <f t="shared" si="6"/>
        <v>1315000</v>
      </c>
      <c r="E70" t="str">
        <f t="shared" si="5"/>
        <v>Contr.PCI DA2100 Dual Wide SCSI &amp;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18">
        <f t="shared" si="6"/>
        <v>28333.333333333336</v>
      </c>
      <c r="E71" t="str">
        <f t="shared" si="5"/>
        <v>Scheda 2 porte seriali, 1 porta parallela &amp;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18">
        <f t="shared" si="6"/>
        <v>16666.666666666668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18">
        <f t="shared" si="6"/>
        <v>19166.666666666668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18">
        <f t="shared" si="6"/>
        <v>81666.666666666672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18">
        <f t="shared" si="6"/>
        <v>209166.66666666669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18">
        <f t="shared" si="6"/>
        <v>12500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18">
        <f t="shared" si="6"/>
        <v>11666.666666666668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18">
        <f t="shared" si="6"/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18">
        <f t="shared" si="6"/>
        <v>332500</v>
      </c>
      <c r="E79" t="str">
        <f t="shared" ref="E79:E96" si="7">CONCATENATE(A79," &amp; ",B79)</f>
        <v>HARD DISK 2.5"  2,1GB U.Dma &amp;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18">
        <f t="shared" si="6"/>
        <v>215833.33333333334</v>
      </c>
      <c r="E80" t="str">
        <f t="shared" si="7"/>
        <v xml:space="preserve">HD 2,1 GB Ultra DMA 5400rpm &amp;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18">
        <f t="shared" si="6"/>
        <v>270000</v>
      </c>
      <c r="E81" t="str">
        <f t="shared" si="7"/>
        <v xml:space="preserve">HD 3,2 GB Ultra DMA 5400rpm &amp;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18">
        <f t="shared" si="6"/>
        <v>315000</v>
      </c>
      <c r="E82" t="str">
        <f t="shared" si="7"/>
        <v xml:space="preserve">HD 4,3 GB Ultra DMA 5400rpm &amp;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18">
        <f t="shared" si="6"/>
        <v>390833.33333333337</v>
      </c>
      <c r="E83" t="str">
        <f t="shared" si="7"/>
        <v xml:space="preserve">HD 5,2 GB Ultra DMA 5400rpm &amp;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18">
        <f t="shared" si="6"/>
        <v>463333.33333333337</v>
      </c>
      <c r="E84" t="str">
        <f t="shared" si="7"/>
        <v xml:space="preserve">HD 6,4 GB Ultra DMA 5400rpm &amp;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18">
        <f t="shared" si="6"/>
        <v>396666.66666666669</v>
      </c>
      <c r="E85" t="str">
        <f t="shared" si="7"/>
        <v>HD 2 GB SCSI III 5400 rpm &amp;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18">
        <f t="shared" si="6"/>
        <v>397500</v>
      </c>
      <c r="E86" t="str">
        <f t="shared" si="7"/>
        <v>HD 3,2 GB SCSI III 5400rpm &amp;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18">
        <f t="shared" si="6"/>
        <v>463333.33333333337</v>
      </c>
      <c r="E87" t="str">
        <f t="shared" si="7"/>
        <v>HD 4,3 GB SCSI 5400 rpm &amp;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18">
        <f t="shared" si="6"/>
        <v>579166.66666666674</v>
      </c>
      <c r="E88" t="str">
        <f t="shared" si="7"/>
        <v>HD 4,5 GB SCSI ULTRA WIDE 7200rpm &amp;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18">
        <f t="shared" si="6"/>
        <v>1065833.3333333335</v>
      </c>
      <c r="E89" t="str">
        <f t="shared" si="7"/>
        <v>HD 4,5 GB SCSI ULTRA WIDE 10.000rpm &amp;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18">
        <f t="shared" si="6"/>
        <v>29166.666666666668</v>
      </c>
      <c r="E90" t="str">
        <f t="shared" si="7"/>
        <v>FDD 1,44MB &amp;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18">
        <f t="shared" si="6"/>
        <v>145833.33333333334</v>
      </c>
      <c r="E91" t="str">
        <f t="shared" si="7"/>
        <v>FLOPPY DRIVE 120MB &amp;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18">
        <f t="shared" si="6"/>
        <v>226666.66666666669</v>
      </c>
      <c r="E92" t="str">
        <f t="shared" si="7"/>
        <v>ZIP DRIVE 100MB PARALL. &amp;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18">
        <f t="shared" si="6"/>
        <v>165000</v>
      </c>
      <c r="E93" t="str">
        <f t="shared" si="7"/>
        <v>ZIP ATAPI 100MB INTERNO &amp;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18">
        <f t="shared" si="6"/>
        <v>241666.66666666669</v>
      </c>
      <c r="E94" t="str">
        <f t="shared" si="7"/>
        <v>ZIP DRIVE 100MB SCSI &amp;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18">
        <f t="shared" si="6"/>
        <v>490833.33333333337</v>
      </c>
      <c r="E95" t="str">
        <f t="shared" si="7"/>
        <v>JAZ DRIVE 1GB INT. &amp;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18">
        <f t="shared" si="6"/>
        <v>619166.66666666674</v>
      </c>
      <c r="E96" t="str">
        <f t="shared" si="7"/>
        <v>JAZ DRIVE 1GB EXT. &amp;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18">
        <f t="shared" si="6"/>
        <v>225833.33333333334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18">
        <f t="shared" si="6"/>
        <v>526666.66666666674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18">
        <f t="shared" si="6"/>
        <v>75000</v>
      </c>
      <c r="E99" t="str">
        <f t="shared" ref="E99:E102" si="8">CONCATENATE(A99," &amp; ",B99)</f>
        <v>KIT 3 CARTUCCE 120MB 3M &amp;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18">
        <f t="shared" si="6"/>
        <v>3333.3333333333335</v>
      </c>
      <c r="E100" t="str">
        <f t="shared" si="8"/>
        <v>FRAME HDD  &amp;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18">
        <f t="shared" si="6"/>
        <v>4166.666666666667</v>
      </c>
      <c r="E101" t="str">
        <f t="shared" si="8"/>
        <v>FRAME FDD  &amp;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18">
        <f t="shared" si="6"/>
        <v>34166.666666666672</v>
      </c>
      <c r="E102" t="str">
        <f t="shared" si="8"/>
        <v>FRAME REMOVIBILE 3.5" &amp;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18">
        <f t="shared" si="6"/>
        <v>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18">
        <f t="shared" si="6"/>
        <v>614166.66666666674</v>
      </c>
      <c r="E104" t="str">
        <f t="shared" ref="E104:E105" si="9">CONCATENATE(A104," &amp; ",B104)</f>
        <v>M.O. + CD 4X,  PD 2000 INT. 650 MB &amp;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18">
        <f t="shared" si="6"/>
        <v>758333.33333333337</v>
      </c>
      <c r="E105" t="str">
        <f t="shared" si="9"/>
        <v>M.O. + CD 4X,  PD 2000 EXT. 650 MB &amp;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18">
        <f t="shared" si="6"/>
        <v>200833.33333333334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18">
        <f t="shared" si="6"/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18">
        <f t="shared" si="6"/>
        <v>93333.333333333343</v>
      </c>
      <c r="E108" t="str">
        <f t="shared" ref="E108:E115" si="10">CONCATENATE(A108," &amp; ",B108)</f>
        <v>CD ROM 24X HITACHI CDR 8330 &amp;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18">
        <f t="shared" si="6"/>
        <v>94166.666666666672</v>
      </c>
      <c r="E109" t="str">
        <f t="shared" si="10"/>
        <v>CD ROM 24X CREATIVE &amp;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18">
        <f t="shared" si="6"/>
        <v>100833.33333333334</v>
      </c>
      <c r="E110" t="str">
        <f t="shared" si="10"/>
        <v>CD ROM 24X PIONEER 502-S Bulk &amp;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18">
        <f t="shared" si="6"/>
        <v>133333.33333333334</v>
      </c>
      <c r="E111" t="str">
        <f t="shared" si="10"/>
        <v>CD ROM 34X ASUS &amp;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18">
        <f t="shared" si="6"/>
        <v>162500</v>
      </c>
      <c r="E112" t="str">
        <f t="shared" si="10"/>
        <v>CD ROM 24X SCSI NEC &amp;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18">
        <f t="shared" si="6"/>
        <v>179166.66666666669</v>
      </c>
      <c r="E113" t="str">
        <f t="shared" si="10"/>
        <v>CD ROM 32X SCSI WAITEC &amp;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18">
        <f t="shared" si="6"/>
        <v>267500</v>
      </c>
      <c r="E114" t="str">
        <f t="shared" si="10"/>
        <v>CD ROM PLEXTOR PX-32TSI &amp;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18">
        <f t="shared" si="6"/>
        <v>511666.66666666669</v>
      </c>
      <c r="E115" t="str">
        <f t="shared" si="10"/>
        <v>DVD CREATIVE KIT ENCORE DXR2 &amp;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18">
        <f t="shared" si="6"/>
        <v>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18">
        <f t="shared" si="6"/>
        <v>25000</v>
      </c>
      <c r="E117" t="str">
        <f t="shared" ref="E117:E127" si="11">CONCATENATE(A117," &amp; ",B117)</f>
        <v>CONFEZIONE 10 CDR 74' &amp;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18">
        <f t="shared" si="6"/>
        <v>28333.333333333336</v>
      </c>
      <c r="E118" t="str">
        <f t="shared" si="11"/>
        <v>CD RISCRIVIBILE 74' &amp;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18">
        <f t="shared" si="6"/>
        <v>29166.666666666668</v>
      </c>
      <c r="E119" t="str">
        <f t="shared" si="11"/>
        <v>CONFEZIONE 10 CDR 74' KODAK &amp;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18">
        <f t="shared" si="6"/>
        <v>64166.666666666672</v>
      </c>
      <c r="E120" t="str">
        <f t="shared" si="11"/>
        <v>SOFTWARE LABELLER CD KIT &amp;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18">
        <f t="shared" si="6"/>
        <v>602500</v>
      </c>
      <c r="E121" t="str">
        <f t="shared" si="11"/>
        <v>WAITEC WT48/1 - GEAR - &amp;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18">
        <f t="shared" si="6"/>
        <v>618333.33333333337</v>
      </c>
      <c r="E122" t="str">
        <f t="shared" si="11"/>
        <v>WAITEC 2036EI/1 - SOFTWARE  &amp;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18">
        <f t="shared" si="6"/>
        <v>648333.33333333337</v>
      </c>
      <c r="E123" t="str">
        <f t="shared" si="11"/>
        <v>RICOH MP6200ADP + SOFT.+5 CDR &amp;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18">
        <f t="shared" si="6"/>
        <v>731666.66666666674</v>
      </c>
      <c r="E124" t="str">
        <f t="shared" si="11"/>
        <v>RICOH MP6200SR - SOFTWARE SCSI &amp;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18">
        <f t="shared" si="6"/>
        <v>735833.33333333337</v>
      </c>
      <c r="E125" t="str">
        <f t="shared" si="11"/>
        <v>WAITEC 2026/1 - SOFTWARE SCSI &amp;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18">
        <f t="shared" si="6"/>
        <v>760833.33333333337</v>
      </c>
      <c r="E126" t="str">
        <f t="shared" si="11"/>
        <v>CDR 480i PLASMON EASY CD &amp;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18">
        <f t="shared" si="6"/>
        <v>937500</v>
      </c>
      <c r="E127" t="str">
        <f t="shared" si="11"/>
        <v>CDR 480e PLASMON EASY CD &amp;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18">
        <f t="shared" si="6"/>
        <v>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18">
        <f t="shared" si="6"/>
        <v>27500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18">
        <f t="shared" si="6"/>
        <v>43333.333333333336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18">
        <f t="shared" ref="D131:D194" si="12">C131/(1+F$2)</f>
        <v>80833.333333333343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18">
        <f t="shared" si="12"/>
        <v>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18">
        <f t="shared" si="12"/>
        <v>109166.66666666667</v>
      </c>
      <c r="E133" t="str">
        <f t="shared" ref="E133:E149" si="13">CONCATENATE(A133," &amp; ",B133)</f>
        <v>M/F MOTOROLA 3400PRO 28800 EXT &amp;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18">
        <f t="shared" si="12"/>
        <v>140833.33333333334</v>
      </c>
      <c r="E134" t="str">
        <f t="shared" si="13"/>
        <v>M/F LEONARDO PC 33600 INT OEM &amp;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18">
        <f t="shared" si="12"/>
        <v>158333.33333333334</v>
      </c>
      <c r="E135" t="str">
        <f t="shared" si="13"/>
        <v>M/F LEONARDO PC 33600 EXT &amp;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18">
        <f t="shared" si="12"/>
        <v>159166.66666666669</v>
      </c>
      <c r="E136" t="str">
        <f t="shared" si="13"/>
        <v>M/F MOTOROLA 56K  EXT BULK &amp;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18">
        <f t="shared" si="12"/>
        <v>164166.66666666669</v>
      </c>
      <c r="E137" t="str">
        <f t="shared" si="13"/>
        <v>M/F LEONARDO PC 33600 INT &amp;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18">
        <f t="shared" si="12"/>
        <v>167500</v>
      </c>
      <c r="E138" t="str">
        <f t="shared" si="13"/>
        <v>M/F TIZIANO 33600 EXT &amp;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18">
        <f t="shared" si="12"/>
        <v>183333.33333333334</v>
      </c>
      <c r="E139" t="str">
        <f t="shared" si="13"/>
        <v>M/F SPORTSTER FLASH 33600 EXT ITA  &amp;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18">
        <f t="shared" si="12"/>
        <v>208333.33333333334</v>
      </c>
      <c r="E140" t="str">
        <f t="shared" si="13"/>
        <v>M/F MOTOROLA 56K  EXT &amp;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18">
        <f t="shared" si="12"/>
        <v>214166.66666666669</v>
      </c>
      <c r="E141" t="str">
        <f t="shared" si="13"/>
        <v>M/F LEONARDO  56K  EXT &amp;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18">
        <f t="shared" si="12"/>
        <v>231666.66666666669</v>
      </c>
      <c r="E142" t="str">
        <f t="shared" si="13"/>
        <v>M/F TIZIANO 56K EXT &amp;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18">
        <f t="shared" si="12"/>
        <v>233333.33333333334</v>
      </c>
      <c r="E143" t="str">
        <f t="shared" si="13"/>
        <v>M/F SPORTSTER MESSAGE PLUS &amp;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18">
        <f t="shared" si="12"/>
        <v>250000</v>
      </c>
      <c r="E144" t="str">
        <f t="shared" si="13"/>
        <v>M/F LEONARDO PCMCIA 33600 &amp;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18">
        <f t="shared" si="12"/>
        <v>254166.66666666669</v>
      </c>
      <c r="E145" t="str">
        <f t="shared" si="13"/>
        <v>KIT VIDEOCONFERENZA "GALILEO" &amp;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18">
        <f t="shared" si="12"/>
        <v>279166.66666666669</v>
      </c>
      <c r="E146" t="str">
        <f t="shared" si="13"/>
        <v>MODEM ISDN TINTORETTO EXT. &amp;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18">
        <f t="shared" si="12"/>
        <v>300000</v>
      </c>
      <c r="E147" t="str">
        <f t="shared" si="13"/>
        <v>M/F LEONARDO PCMCIA 56K &amp;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18">
        <f t="shared" si="12"/>
        <v>357500</v>
      </c>
      <c r="E148" t="str">
        <f t="shared" si="13"/>
        <v>MODEM MOTOROLA ISDN  EXT.64/128K &amp;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18">
        <f t="shared" si="12"/>
        <v>584166.66666666674</v>
      </c>
      <c r="E149" t="str">
        <f t="shared" si="13"/>
        <v>M/F ISDN DONATELLO EXT. &amp;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18">
        <f t="shared" si="12"/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18">
        <f t="shared" si="12"/>
        <v>75000</v>
      </c>
      <c r="E151" t="str">
        <f t="shared" ref="E151:E161" si="14">CONCATENATE(A151," &amp; ",B151)</f>
        <v>SOUND AXP201/U PCI 64 &amp;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18">
        <f t="shared" si="12"/>
        <v>57500</v>
      </c>
      <c r="E152" t="str">
        <f t="shared" si="14"/>
        <v>SOUND BLASTER 16 PnP  O.E.M. &amp;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18">
        <f t="shared" si="12"/>
        <v>74166.666666666672</v>
      </c>
      <c r="E153" t="str">
        <f t="shared" si="14"/>
        <v>SOUND BLASTER 16 PnP NO IDE &amp;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18">
        <f t="shared" si="12"/>
        <v>115000</v>
      </c>
      <c r="E154" t="str">
        <f t="shared" si="14"/>
        <v>SOUND BLASTER AWE64 STD OEM &amp;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18">
        <f t="shared" si="12"/>
        <v>163333.33333333334</v>
      </c>
      <c r="E155" t="str">
        <f t="shared" si="14"/>
        <v>SOUND BLASTER AWE64 STANDARD &amp;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18">
        <f t="shared" si="12"/>
        <v>274166.66666666669</v>
      </c>
      <c r="E156" t="str">
        <f t="shared" si="14"/>
        <v>SOUND BLASTER AWE64 GOLD PNP  &amp;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18">
        <f t="shared" si="12"/>
        <v>245833.33333333334</v>
      </c>
      <c r="E157" t="str">
        <f t="shared" si="14"/>
        <v>KIT "DISCOVERY AWE64" 24X PNP &amp;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18">
        <f t="shared" si="12"/>
        <v>15833.333333333334</v>
      </c>
      <c r="E158" t="str">
        <f t="shared" si="14"/>
        <v>SPEAKERS MLI-699 &amp;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18">
        <f t="shared" si="12"/>
        <v>21666.666666666668</v>
      </c>
      <c r="E159" t="str">
        <f t="shared" si="14"/>
        <v>SPEAKER 25 W &amp;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18">
        <f t="shared" si="12"/>
        <v>23333.333333333336</v>
      </c>
      <c r="E160" t="str">
        <f t="shared" si="14"/>
        <v>SPEAKER PROFESSIONAL 70 W &amp;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18">
        <f t="shared" si="12"/>
        <v>46666.666666666672</v>
      </c>
      <c r="E161" t="str">
        <f t="shared" si="14"/>
        <v>ULTRA SPEAKER 130W &amp;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18">
        <f t="shared" si="12"/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18">
        <f t="shared" si="12"/>
        <v>180000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18">
        <f t="shared" si="12"/>
        <v>208333.33333333334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18">
        <f t="shared" si="12"/>
        <v>318333.33333333337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18">
        <f t="shared" si="12"/>
        <v>436666.66666666669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18">
        <f t="shared" si="12"/>
        <v>630833.33333333337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18">
        <f t="shared" si="12"/>
        <v>870833.33333333337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18">
        <f t="shared" si="12"/>
        <v>1306666.6666666667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18">
        <f t="shared" si="12"/>
        <v>97500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18">
        <f t="shared" si="12"/>
        <v>131666.66666666669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18">
        <f t="shared" si="12"/>
        <v>216666.66666666669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18">
        <f t="shared" si="12"/>
        <v>160833.33333333334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18">
        <f t="shared" si="12"/>
        <v>225000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18">
        <f t="shared" si="12"/>
        <v>261666.66666666669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18">
        <f t="shared" si="12"/>
        <v>745000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18">
        <f t="shared" si="12"/>
        <v>866666.66666666674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18">
        <f t="shared" si="12"/>
        <v>6666.666666666667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18">
        <f t="shared" si="12"/>
        <v>8333.3333333333339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18">
        <f t="shared" si="12"/>
        <v>20000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18">
        <f t="shared" si="12"/>
        <v>9166.6666666666679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18">
        <f t="shared" si="12"/>
        <v>8333.3333333333339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18">
        <f t="shared" si="12"/>
        <v>21666.666666666668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18">
        <f t="shared" si="12"/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18">
        <f t="shared" si="12"/>
        <v>18333.333333333336</v>
      </c>
      <c r="E185" t="str">
        <f t="shared" ref="E185:E191" si="15">CONCATENATE(A185," &amp; ",B185)</f>
        <v>TAST. ITA 105 TASTI WIN 95 &amp;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18">
        <f t="shared" si="12"/>
        <v>52500</v>
      </c>
      <c r="E186" t="str">
        <f t="shared" si="15"/>
        <v>TAST. ITA   79t &amp;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18">
        <f t="shared" si="12"/>
        <v>52500</v>
      </c>
      <c r="E187" t="str">
        <f t="shared" si="15"/>
        <v>TAST. USA 79t &amp;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18">
        <f t="shared" si="12"/>
        <v>21666.666666666668</v>
      </c>
      <c r="E188" t="str">
        <f t="shared" si="15"/>
        <v>TAST. USA 105 TASTI WIN95 &amp;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18">
        <f t="shared" si="12"/>
        <v>20833.333333333336</v>
      </c>
      <c r="E189" t="str">
        <f t="shared" si="15"/>
        <v>TAST. ITA  105 TASTI NMB, WIN95 &amp;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18">
        <f t="shared" si="12"/>
        <v>20833.333333333336</v>
      </c>
      <c r="E190" t="str">
        <f t="shared" si="15"/>
        <v>TAST. ITA  105 TASTI NMB, PS/2 WIN95 &amp;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18">
        <f t="shared" si="12"/>
        <v>38333.333333333336</v>
      </c>
      <c r="E191" t="str">
        <f t="shared" si="15"/>
        <v>TAST. ITA 105 TASTI "CYPRESS"  WIN95 &amp;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18">
        <f t="shared" si="12"/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18">
        <f t="shared" si="12"/>
        <v>30833.333333333336</v>
      </c>
      <c r="E193" t="str">
        <f t="shared" ref="E193:E213" si="16">CONCATENATE(A193," &amp; ",B193)</f>
        <v>MOUSE  PILOT SERIALE &amp;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18">
        <f t="shared" si="12"/>
        <v>30833.333333333336</v>
      </c>
      <c r="E194" t="str">
        <f t="shared" si="16"/>
        <v>MOUSE  PILOT P/S2 &amp;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18">
        <f t="shared" ref="D195:D258" si="17">C195/(1+F$2)</f>
        <v>9166.6666666666679</v>
      </c>
      <c r="E195" t="str">
        <f t="shared" si="16"/>
        <v>MOUSE SERIALE 3 TASTI &amp;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18">
        <f t="shared" si="17"/>
        <v>38333.333333333336</v>
      </c>
      <c r="E196" t="str">
        <f t="shared" si="16"/>
        <v>MOUSE TRACKBALL  &amp;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18">
        <f t="shared" si="17"/>
        <v>15833.333333333334</v>
      </c>
      <c r="E197" t="str">
        <f t="shared" si="16"/>
        <v>MOUSE "RAINBOW" SERIALE &amp;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18">
        <f t="shared" si="17"/>
        <v>10833.333333333334</v>
      </c>
      <c r="E198" t="str">
        <f t="shared" si="16"/>
        <v>MOUSE  ECHO PS/2 &amp;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18">
        <f t="shared" si="17"/>
        <v>21666.666666666668</v>
      </c>
      <c r="E199" t="str">
        <f t="shared" si="16"/>
        <v>VENUS MOUSE SERIALE &amp;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18">
        <f t="shared" si="17"/>
        <v>21666.666666666668</v>
      </c>
      <c r="E200" t="str">
        <f t="shared" si="16"/>
        <v>VENUS MOUSE PS/2 &amp;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18">
        <f t="shared" si="17"/>
        <v>16666.666666666668</v>
      </c>
      <c r="E201" t="str">
        <f t="shared" si="16"/>
        <v>JOYSTICK DIGITALE &amp;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18">
        <f t="shared" si="17"/>
        <v>40833.333333333336</v>
      </c>
      <c r="E202" t="str">
        <f t="shared" si="16"/>
        <v>JOYSTICK ULTRASTRIKER &amp;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18">
        <f t="shared" si="17"/>
        <v>27500</v>
      </c>
      <c r="E203" t="str">
        <f t="shared" si="16"/>
        <v>NAVIGATOR MOUSE &amp;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18">
        <f t="shared" si="17"/>
        <v>56666.666666666672</v>
      </c>
      <c r="E204" t="str">
        <f t="shared" si="16"/>
        <v>JOYSTICK EXCALIBUR &amp;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18">
        <f t="shared" si="17"/>
        <v>27500</v>
      </c>
      <c r="E205" t="str">
        <f t="shared" si="16"/>
        <v>GAMEPAD CONQUEROR &amp;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18">
        <f t="shared" si="17"/>
        <v>122500</v>
      </c>
      <c r="E206" t="str">
        <f t="shared" si="16"/>
        <v>COLOR HAND SCANNER &amp;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18">
        <f t="shared" si="17"/>
        <v>125833.33333333334</v>
      </c>
      <c r="E207" t="str">
        <f t="shared" si="16"/>
        <v>SCANNER COLORADO 4800 SW + OCR  &amp;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18">
        <f t="shared" si="17"/>
        <v>164166.66666666669</v>
      </c>
      <c r="E208" t="str">
        <f t="shared" si="16"/>
        <v>SCANNER COLORADO D600 SW + OCR  &amp;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18">
        <f t="shared" si="17"/>
        <v>258333.33333333334</v>
      </c>
      <c r="E209" t="str">
        <f t="shared" si="16"/>
        <v>SCANNER  DIRECT 9600 SW + OCR &amp;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18">
        <f t="shared" si="17"/>
        <v>225833.33333333334</v>
      </c>
      <c r="E210" t="str">
        <f t="shared" si="16"/>
        <v>SCANNER  JEWEL 4800 SCSI &amp;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18">
        <f t="shared" si="17"/>
        <v>381666.66666666669</v>
      </c>
      <c r="E211" t="str">
        <f t="shared" si="16"/>
        <v>SCANNER PROFI  9600 SCSI &amp;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18">
        <f t="shared" si="17"/>
        <v>343333.33333333337</v>
      </c>
      <c r="E212" t="str">
        <f t="shared" si="16"/>
        <v>SCANNER PHODOX U. S. 300 &amp;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18">
        <f t="shared" si="17"/>
        <v>672500</v>
      </c>
      <c r="E213" t="str">
        <f t="shared" si="16"/>
        <v>FILMSCAN-200PC &amp;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18">
        <f t="shared" si="17"/>
        <v>3333.3333333333335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18">
        <f t="shared" si="17"/>
        <v>67500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18">
        <f t="shared" si="17"/>
        <v>104166.66666666667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18">
        <f t="shared" si="17"/>
        <v>81666.666666666672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18">
        <f t="shared" si="17"/>
        <v>116666.66666666667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18">
        <f t="shared" si="17"/>
        <v>4166.666666666667</v>
      </c>
      <c r="E219" t="str">
        <f t="shared" ref="E219:E220" si="18">CONCATENATE(A219," &amp; ",B219)</f>
        <v>CAVO PARALLELO STAMP. MT 1,8 &amp;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18">
        <f t="shared" si="17"/>
        <v>5000</v>
      </c>
      <c r="E220" t="str">
        <f t="shared" si="18"/>
        <v>CAVO PARALLELO STAMP. MT 1,8 &amp;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18">
        <f t="shared" si="17"/>
        <v>7500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18">
        <f t="shared" si="17"/>
        <v>6666.666666666667</v>
      </c>
      <c r="E222" t="str">
        <f>CONCATENATE(A222," &amp; ",B222)</f>
        <v>CONNETTORE MOUSE PS/2 &amp;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18">
        <f t="shared" si="17"/>
        <v>9166.6666666666679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18">
        <f t="shared" si="17"/>
        <v>17500</v>
      </c>
      <c r="E224" t="str">
        <f t="shared" ref="E224:E227" si="19">CONCATENATE(A224," &amp; ",B224)</f>
        <v>CONNETTORE USB/MIR &amp;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18">
        <f t="shared" si="17"/>
        <v>11666.666666666668</v>
      </c>
      <c r="E225" t="str">
        <f t="shared" si="19"/>
        <v>DATA-SWITCH 2/1 MANUALE &amp;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18">
        <f t="shared" si="17"/>
        <v>19166.666666666668</v>
      </c>
      <c r="E226" t="str">
        <f t="shared" si="19"/>
        <v>DATA-SWITCH 2/2 MANUALE &amp;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18">
        <f t="shared" si="17"/>
        <v>42500</v>
      </c>
      <c r="E227" t="str">
        <f t="shared" si="19"/>
        <v>DATA-SWITCH 2/1 BIDIREZ. &amp;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18">
        <f t="shared" si="17"/>
        <v>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18">
        <f t="shared" si="17"/>
        <v>165000</v>
      </c>
      <c r="E229" t="str">
        <f t="shared" ref="E229:E241" si="20">CONCATENATE(A229," &amp; ",B229)</f>
        <v>COMBO DOS6.22+WIN3.11+DSK.MAN. &amp;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18">
        <f t="shared" si="17"/>
        <v>139166.66666666669</v>
      </c>
      <c r="E230" t="str">
        <f t="shared" si="20"/>
        <v>WINDOWS 95, MANUALI + CD &amp;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18">
        <f t="shared" si="17"/>
        <v>79166.666666666672</v>
      </c>
      <c r="E231" t="str">
        <f t="shared" si="20"/>
        <v>LICENZA STUDENTE SISTEMI  &amp;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18">
        <f t="shared" si="17"/>
        <v>117500</v>
      </c>
      <c r="E232" t="str">
        <f t="shared" si="20"/>
        <v>LICENZA STUDENTE APPLICAZIONI &amp;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18">
        <f t="shared" si="17"/>
        <v>292500</v>
      </c>
      <c r="E233" t="str">
        <f t="shared" si="20"/>
        <v>WIN NT WORKSTATION 4.0 &amp;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18">
        <f t="shared" si="17"/>
        <v>345000</v>
      </c>
      <c r="E234" t="str">
        <f t="shared" si="20"/>
        <v>OFFICE SMALL BUSINESS &amp;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18">
        <f t="shared" si="17"/>
        <v>50833.333333333336</v>
      </c>
      <c r="E235" t="str">
        <f t="shared" si="20"/>
        <v>WORKS 4.5 ITA, MANUALI + CD &amp;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18">
        <f t="shared" si="17"/>
        <v>744166.66666666674</v>
      </c>
      <c r="E236" t="str">
        <f t="shared" si="20"/>
        <v>FIVE PACK WIN 95 &amp;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18">
        <f t="shared" si="17"/>
        <v>820833.33333333337</v>
      </c>
      <c r="E237" t="str">
        <f t="shared" si="20"/>
        <v>FIVE PACK COMBO WIN3.11-DOS &amp;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18">
        <f t="shared" si="17"/>
        <v>246666.66666666669</v>
      </c>
      <c r="E238" t="str">
        <f t="shared" si="20"/>
        <v>FIVE PACK WORKS 4.5 &amp;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18">
        <f t="shared" si="17"/>
        <v>570833.33333333337</v>
      </c>
      <c r="E239" t="str">
        <f t="shared" si="20"/>
        <v>3-PACK  HOME ESSENTIALS 98 &amp;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18">
        <f t="shared" si="17"/>
        <v>948333.33333333337</v>
      </c>
      <c r="E240" t="str">
        <f t="shared" si="20"/>
        <v>3-PACK WIN NT WORKSTATION 4.0 &amp;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18">
        <f t="shared" si="17"/>
        <v>1111666.6666666667</v>
      </c>
      <c r="E241" t="str">
        <f t="shared" si="20"/>
        <v>3-PACK OFFICE SMALL BUSINESS &amp;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18">
        <f t="shared" si="17"/>
        <v>25000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18">
        <f t="shared" si="17"/>
        <v>25000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18">
        <f t="shared" si="17"/>
        <v>338333.33333333337</v>
      </c>
      <c r="E244" t="str">
        <f t="shared" ref="E244:E278" si="21">CONCATENATE(A244," &amp; ",B244)</f>
        <v>WINDOWS 95  &amp;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18">
        <f t="shared" si="17"/>
        <v>164166.66666666669</v>
      </c>
      <c r="E245" t="str">
        <f t="shared" si="21"/>
        <v>WINDOWS 95 Lic. Agg. &amp;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18">
        <f t="shared" si="17"/>
        <v>537500</v>
      </c>
      <c r="E246" t="str">
        <f t="shared" si="21"/>
        <v>EXCEL 7.0 &amp;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18">
        <f t="shared" si="17"/>
        <v>537500</v>
      </c>
      <c r="E247" t="str">
        <f t="shared" si="21"/>
        <v>EXCEL 97 &amp;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18">
        <f t="shared" si="17"/>
        <v>215833.33333333334</v>
      </c>
      <c r="E248" t="str">
        <f t="shared" si="21"/>
        <v>EXCEL 97 Agg. &amp;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18">
        <f t="shared" si="17"/>
        <v>538333.33333333337</v>
      </c>
      <c r="E249" t="str">
        <f t="shared" si="21"/>
        <v>WORD 97 &amp;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18">
        <f t="shared" si="17"/>
        <v>215833.33333333334</v>
      </c>
      <c r="E250" t="str">
        <f t="shared" si="21"/>
        <v>WORD 97 Agg. &amp;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18">
        <f t="shared" si="17"/>
        <v>537500</v>
      </c>
      <c r="E251" t="str">
        <f t="shared" si="21"/>
        <v>ACCESS 97 &amp;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18">
        <f t="shared" si="17"/>
        <v>732500</v>
      </c>
      <c r="E252" t="str">
        <f t="shared" si="21"/>
        <v>OFFICE 97 SMALL BUSINESS &amp;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18">
        <f t="shared" si="17"/>
        <v>215833.33333333334</v>
      </c>
      <c r="E253" t="str">
        <f t="shared" si="21"/>
        <v>HOME ESSENTIALS 98 &amp;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18">
        <f t="shared" si="17"/>
        <v>228333.33333333334</v>
      </c>
      <c r="E254" t="str">
        <f t="shared" si="21"/>
        <v>FRONTPAGE 98 &amp;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18">
        <f t="shared" si="17"/>
        <v>812500</v>
      </c>
      <c r="E255" t="str">
        <f t="shared" si="21"/>
        <v>OFFICE '97 &amp;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18">
        <f t="shared" si="17"/>
        <v>400000</v>
      </c>
      <c r="E256" t="str">
        <f t="shared" si="21"/>
        <v>OFFICE '97 Agg. &amp;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18">
        <f t="shared" si="17"/>
        <v>989166.66666666674</v>
      </c>
      <c r="E257" t="str">
        <f t="shared" si="21"/>
        <v>OFFICE '97 Professional &amp;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18">
        <f t="shared" si="17"/>
        <v>693333.33333333337</v>
      </c>
      <c r="E258" t="str">
        <f t="shared" si="21"/>
        <v>OFFICE '97 Professional Agg. &amp;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18">
        <f t="shared" ref="D259:D322" si="22">C259/(1+F$2)</f>
        <v>189166.66666666669</v>
      </c>
      <c r="E259" t="str">
        <f t="shared" si="21"/>
        <v>VISUAL BASIC 4.0 STD &amp;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18">
        <f t="shared" si="22"/>
        <v>81666.666666666672</v>
      </c>
      <c r="E260" t="str">
        <f t="shared" si="21"/>
        <v>VISUAL BASIC 4.0 Agg. &amp;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18">
        <f t="shared" si="22"/>
        <v>991666.66666666674</v>
      </c>
      <c r="E261" t="str">
        <f t="shared" si="21"/>
        <v>VISUAL BASIC 4.0 PROFESSIONAL &amp;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18">
        <f t="shared" si="22"/>
        <v>250000</v>
      </c>
      <c r="E262" t="str">
        <f t="shared" si="21"/>
        <v>VISUAL BASIC 4.0 PROF. Agg. &amp;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18">
        <f t="shared" si="22"/>
        <v>2005833.3333333335</v>
      </c>
      <c r="E263" t="str">
        <f t="shared" si="21"/>
        <v>VISUAL BASIC 4.0 ENTERPRICE &amp;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18">
        <f t="shared" si="22"/>
        <v>850833.33333333337</v>
      </c>
      <c r="E264" t="str">
        <f t="shared" si="21"/>
        <v>VISUAL BASIC 4.0 ENTERPRICE Agg. &amp;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18">
        <f t="shared" si="22"/>
        <v>538333.33333333337</v>
      </c>
      <c r="E265" t="str">
        <f t="shared" si="21"/>
        <v>POWERPOINT 97 &amp;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18">
        <f t="shared" si="22"/>
        <v>215833.33333333334</v>
      </c>
      <c r="E266" t="str">
        <f t="shared" si="21"/>
        <v>POWERPOINT 97 Agg. &amp;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18">
        <f t="shared" si="22"/>
        <v>160833.33333333334</v>
      </c>
      <c r="E267" t="str">
        <f t="shared" si="21"/>
        <v>PUBLISHER 3.0 &amp;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18">
        <f t="shared" si="22"/>
        <v>80000</v>
      </c>
      <c r="E268" t="str">
        <f t="shared" si="21"/>
        <v>PUBLISHER 3.0 Agg. &amp;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18">
        <f t="shared" si="22"/>
        <v>495000</v>
      </c>
      <c r="E269" t="str">
        <f t="shared" si="21"/>
        <v>WINDOWS NT 4.0 WORKSTATION &amp;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18">
        <f t="shared" si="22"/>
        <v>235000</v>
      </c>
      <c r="E270" t="str">
        <f t="shared" si="21"/>
        <v>WINDOWS NT 4.0 Agg. WORKSTATION &amp;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18">
        <f t="shared" si="22"/>
        <v>1511666.6666666667</v>
      </c>
      <c r="E271" t="str">
        <f t="shared" si="21"/>
        <v>WINDOWS NT 4.0 SERVER 5 client &amp;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18">
        <f t="shared" si="22"/>
        <v>160833.33333333334</v>
      </c>
      <c r="E272" t="str">
        <f t="shared" si="21"/>
        <v>WINDOWS 3.1 &amp;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18">
        <f t="shared" si="22"/>
        <v>545000</v>
      </c>
      <c r="E273" t="str">
        <f t="shared" si="21"/>
        <v>POWERPOINT 4.0 &amp;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18">
        <f t="shared" si="22"/>
        <v>607500</v>
      </c>
      <c r="E274" t="str">
        <f t="shared" si="21"/>
        <v>EXCEL 5.0 &amp;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18">
        <f t="shared" si="22"/>
        <v>526666.66666666674</v>
      </c>
      <c r="E275" t="str">
        <f t="shared" si="21"/>
        <v>ACCESS 2.0 &amp;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18">
        <f t="shared" si="22"/>
        <v>200000</v>
      </c>
      <c r="E276" t="str">
        <f t="shared" si="21"/>
        <v>ACCESS 2.0 Competitivo &amp;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18">
        <f t="shared" si="22"/>
        <v>795833.33333333337</v>
      </c>
      <c r="E277" t="str">
        <f t="shared" si="21"/>
        <v xml:space="preserve">OFFICE 4.2 &amp;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18">
        <f t="shared" si="22"/>
        <v>938333.33333333337</v>
      </c>
      <c r="E278" t="str">
        <f t="shared" si="21"/>
        <v xml:space="preserve">OFFICE 4.3 PROFESSIONAL &amp;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18">
        <f t="shared" si="22"/>
        <v>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18">
        <f t="shared" si="22"/>
        <v>247500</v>
      </c>
      <c r="E280" t="str">
        <f t="shared" ref="E280:E313" si="23">CONCATENATE(A280," &amp; ",B280)</f>
        <v>STAMP.EPSON LX300 &amp;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18">
        <f t="shared" si="22"/>
        <v>538333.33333333337</v>
      </c>
      <c r="E281" t="str">
        <f t="shared" si="23"/>
        <v>STAMP.EPSON LX1050+ &amp;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18">
        <f t="shared" si="22"/>
        <v>595000</v>
      </c>
      <c r="E282" t="str">
        <f t="shared" si="23"/>
        <v>STAMP.EPSON FX870 &amp;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18">
        <f t="shared" si="22"/>
        <v>672500</v>
      </c>
      <c r="E283" t="str">
        <f t="shared" si="23"/>
        <v>STAMP.EPSON FX1170 &amp;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18">
        <f t="shared" si="22"/>
        <v>492500</v>
      </c>
      <c r="E284" t="str">
        <f t="shared" si="23"/>
        <v>STAMP.EPSON LQ570+ &amp;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18">
        <f t="shared" si="22"/>
        <v>765000</v>
      </c>
      <c r="E285" t="str">
        <f t="shared" si="23"/>
        <v>STAMP.EPSON LQ2070+ &amp;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18">
        <f t="shared" si="22"/>
        <v>1054166.6666666667</v>
      </c>
      <c r="E286" t="str">
        <f t="shared" si="23"/>
        <v>STAMP.EPSON LQ 2170 &amp;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18">
        <f t="shared" si="22"/>
        <v>213333.33333333334</v>
      </c>
      <c r="E287" t="str">
        <f t="shared" si="23"/>
        <v>STAMP.EPSON STYLUS 300COLOR &amp;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18">
        <f t="shared" si="22"/>
        <v>309166.66666666669</v>
      </c>
      <c r="E288" t="str">
        <f t="shared" si="23"/>
        <v>STAMP.EPSON STYLUS 400COLOR &amp;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18">
        <f t="shared" si="22"/>
        <v>380833.33333333337</v>
      </c>
      <c r="E289" t="str">
        <f t="shared" si="23"/>
        <v>STAMP.EPSON STYLUS 600COLOR &amp;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18">
        <f t="shared" si="22"/>
        <v>535000</v>
      </c>
      <c r="E290" t="str">
        <f t="shared" si="23"/>
        <v>STAMP.EPSON STYLUS 800COLOR &amp;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18">
        <f t="shared" si="22"/>
        <v>1309166.6666666667</v>
      </c>
      <c r="E291" t="str">
        <f t="shared" si="23"/>
        <v>STAMP.EPSON STYLUS 1520COLOR &amp;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18">
        <f t="shared" si="22"/>
        <v>630000</v>
      </c>
      <c r="E292" t="str">
        <f t="shared" si="23"/>
        <v>STAMP.EPSON STYLUS 1000 &amp;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18">
        <f t="shared" si="22"/>
        <v>1309166.6666666667</v>
      </c>
      <c r="E293" t="str">
        <f t="shared" si="23"/>
        <v>STAMP.EPSON STYLUS PRO XL+ &amp;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18">
        <f t="shared" si="22"/>
        <v>2263333.3333333335</v>
      </c>
      <c r="E294" t="str">
        <f t="shared" si="23"/>
        <v xml:space="preserve">STAMP.EPSON STYLUS  3000 &amp;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18">
        <f t="shared" si="22"/>
        <v>533333.33333333337</v>
      </c>
      <c r="E295" t="str">
        <f t="shared" si="23"/>
        <v xml:space="preserve">STAMP.EPSON STYLUS PHOTO &amp;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18">
        <f t="shared" si="22"/>
        <v>212500</v>
      </c>
      <c r="E296" t="str">
        <f t="shared" si="23"/>
        <v>STAMP. CANON BJ-250 COLOR &amp;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18">
        <f t="shared" si="22"/>
        <v>344166.66666666669</v>
      </c>
      <c r="E297" t="str">
        <f t="shared" si="23"/>
        <v>STAMP. CANON BJC-80 COLOR &amp;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18">
        <f t="shared" si="22"/>
        <v>300833.33333333337</v>
      </c>
      <c r="E298" t="str">
        <f t="shared" si="23"/>
        <v>STAMP. CANON BJC-4300 COLOR &amp;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18">
        <f t="shared" si="22"/>
        <v>453333.33333333337</v>
      </c>
      <c r="E299" t="str">
        <f t="shared" si="23"/>
        <v>STAMP. CANON BJC-4550 COLOR &amp;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18">
        <f t="shared" si="22"/>
        <v>565000</v>
      </c>
      <c r="E300" t="str">
        <f t="shared" si="23"/>
        <v>STAMP. CANON BJC-4650 COLOR &amp;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18">
        <f t="shared" si="22"/>
        <v>878333.33333333337</v>
      </c>
      <c r="E301" t="str">
        <f t="shared" si="23"/>
        <v>STAMP. CANON BJC-5500 COLOR &amp;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18">
        <f t="shared" si="22"/>
        <v>401666.66666666669</v>
      </c>
      <c r="E302" t="str">
        <f t="shared" si="23"/>
        <v>STAMP. CANON BJC-620 COLOR &amp;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18">
        <f t="shared" si="22"/>
        <v>601666.66666666674</v>
      </c>
      <c r="E303" t="str">
        <f t="shared" si="23"/>
        <v>STAMP. CANON BJC-7000 COLOR &amp;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18">
        <f t="shared" si="22"/>
        <v>224166.66666666669</v>
      </c>
      <c r="E304" t="str">
        <f t="shared" si="23"/>
        <v>STAMP. HP 400L &amp;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18">
        <f t="shared" si="22"/>
        <v>309166.66666666669</v>
      </c>
      <c r="E305" t="str">
        <f t="shared" si="23"/>
        <v>STAMP. HP 670 &amp;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18">
        <f t="shared" si="22"/>
        <v>385000</v>
      </c>
      <c r="E306" t="str">
        <f t="shared" si="23"/>
        <v>STAMP. HP 690+ &amp;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18">
        <f t="shared" si="22"/>
        <v>450833.33333333337</v>
      </c>
      <c r="E307" t="str">
        <f t="shared" si="23"/>
        <v>STAMP. HP 720C &amp;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18">
        <f t="shared" si="22"/>
        <v>540000</v>
      </c>
      <c r="E308" t="str">
        <f t="shared" si="23"/>
        <v>STAMP. HP 870 CXI &amp;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18">
        <f t="shared" si="22"/>
        <v>536666.66666666674</v>
      </c>
      <c r="E309" t="str">
        <f t="shared" si="23"/>
        <v>STAMP. HP 890C &amp;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18">
        <f t="shared" si="22"/>
        <v>751666.66666666674</v>
      </c>
      <c r="E310" t="str">
        <f t="shared" si="23"/>
        <v>STAMP. HP 1100C &amp;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18">
        <f t="shared" si="22"/>
        <v>601666.66666666674</v>
      </c>
      <c r="E311" t="str">
        <f t="shared" si="23"/>
        <v>STAMP. HP 6L &amp;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18">
        <f t="shared" si="22"/>
        <v>1214166.6666666667</v>
      </c>
      <c r="E312" t="str">
        <f t="shared" si="23"/>
        <v>STAMP. HP 6P &amp;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18">
        <f t="shared" si="22"/>
        <v>1488333.3333333335</v>
      </c>
      <c r="E313" t="str">
        <f t="shared" si="23"/>
        <v>STAMP. HP 6MP &amp;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18">
        <f t="shared" si="22"/>
        <v>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18">
        <f t="shared" si="22"/>
        <v>70833.333333333343</v>
      </c>
      <c r="E315" t="str">
        <f t="shared" ref="E315:E324" si="24">CONCATENATE(A315," &amp; ",B315)</f>
        <v>CASE DESKTOP   CE CK 131-6 &amp;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18">
        <f t="shared" si="22"/>
        <v>70000</v>
      </c>
      <c r="E316" t="str">
        <f t="shared" si="24"/>
        <v>CASE MINITOWER CE CK 136-1 &amp;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18">
        <f t="shared" si="22"/>
        <v>95833.333333333343</v>
      </c>
      <c r="E317" t="str">
        <f t="shared" si="24"/>
        <v xml:space="preserve">CASE MIDITOWER CE CK 135-1 &amp;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18">
        <f t="shared" si="22"/>
        <v>126666.66666666667</v>
      </c>
      <c r="E318" t="str">
        <f t="shared" si="24"/>
        <v xml:space="preserve">CASE BIG TOWER CE   CK139-1 &amp;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18">
        <f t="shared" si="22"/>
        <v>68333.333333333343</v>
      </c>
      <c r="E319" t="str">
        <f t="shared" si="24"/>
        <v>CASE DESKTOP CE CK 131-8 &amp;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18">
        <f t="shared" si="22"/>
        <v>70000</v>
      </c>
      <c r="E320" t="str">
        <f t="shared" si="24"/>
        <v>CASE SUB-MIDITOWER CE  CK 132-3 &amp;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18">
        <f t="shared" si="22"/>
        <v>95833.333333333343</v>
      </c>
      <c r="E321" t="str">
        <f t="shared" si="24"/>
        <v>CASE  MIDITOWER CE  CK 135-2 &amp;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18">
        <f t="shared" si="22"/>
        <v>127500</v>
      </c>
      <c r="E322" t="str">
        <f t="shared" si="24"/>
        <v>CASE TOWER CE CK 139-2 &amp;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18">
        <f t="shared" ref="D323:D337" si="25">C323/(1+F$2)</f>
        <v>66666.666666666672</v>
      </c>
      <c r="E323" t="str">
        <f t="shared" si="24"/>
        <v>CASE MIDITOWER BC VIP 432 &amp;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18">
        <f t="shared" si="25"/>
        <v>85000</v>
      </c>
      <c r="E324" t="str">
        <f t="shared" si="24"/>
        <v>CASE TOWER BC VIP 730 &amp;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18">
        <f t="shared" si="25"/>
        <v>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18">
        <f t="shared" si="25"/>
        <v>165000</v>
      </c>
      <c r="E326" t="str">
        <f t="shared" ref="E326:E337" si="26">CONCATENATE(A326," &amp; ",B326)</f>
        <v>GR.CONT.REVOLUTION E300  &amp;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18">
        <f t="shared" si="25"/>
        <v>194166.66666666669</v>
      </c>
      <c r="E327" t="str">
        <f t="shared" si="26"/>
        <v>GR.CONT.REVOLUTION F450 &amp;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18">
        <f t="shared" si="25"/>
        <v>232500</v>
      </c>
      <c r="E328" t="str">
        <f t="shared" si="26"/>
        <v>GR.CONT.REVOLUTION L600 &amp;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18">
        <f t="shared" si="25"/>
        <v>248333.33333333334</v>
      </c>
      <c r="E329" t="str">
        <f t="shared" si="26"/>
        <v>GR.CONT.POWER PRO 600 &amp;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18">
        <f t="shared" si="25"/>
        <v>398333.33333333337</v>
      </c>
      <c r="E330" t="str">
        <f t="shared" si="26"/>
        <v>GR.CONT.POWER PRO 750 &amp;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18">
        <f t="shared" si="25"/>
        <v>521666.66666666669</v>
      </c>
      <c r="E331" t="str">
        <f t="shared" si="26"/>
        <v>GR.CONT.POWER PRO 900 &amp;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18">
        <f t="shared" si="25"/>
        <v>630833.33333333337</v>
      </c>
      <c r="E332" t="str">
        <f t="shared" si="26"/>
        <v>GR.CONT.POWER PRO 1000 &amp;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18">
        <f t="shared" si="25"/>
        <v>940000</v>
      </c>
      <c r="E333" t="str">
        <f t="shared" si="26"/>
        <v>GR.CONT.POWER PRO 1600 &amp;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18">
        <f t="shared" si="25"/>
        <v>1272500</v>
      </c>
      <c r="E334" t="str">
        <f t="shared" si="26"/>
        <v>GR.CONT.POWER PRO 2400 &amp;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18">
        <f t="shared" si="25"/>
        <v>3445000</v>
      </c>
      <c r="E335" t="str">
        <f t="shared" si="26"/>
        <v>GR.CONT.POWERSAVE 4000 &amp;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18">
        <f t="shared" si="25"/>
        <v>5708333.333333334</v>
      </c>
      <c r="E336" t="str">
        <f t="shared" si="26"/>
        <v>GR.CONT.POWERSAVE 7500 &amp;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18">
        <f t="shared" si="25"/>
        <v>9760000</v>
      </c>
      <c r="E337" t="str">
        <f t="shared" si="26"/>
        <v>GR.CONT.POWERSAVE 12500 &amp;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16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16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16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16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16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16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16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16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1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16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16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16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16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16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16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16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16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16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1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16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16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16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16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16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16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16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16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16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1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16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16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16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16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16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16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16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16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16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1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16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16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16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16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16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16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16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16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16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1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16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16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16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16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16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16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16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16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16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1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16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16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16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16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16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16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16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16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16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16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16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16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16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16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16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16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16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16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16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16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16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16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16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16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16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16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16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16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16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16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16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16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16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16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16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16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16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16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16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16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16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16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16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16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16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16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16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1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1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16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16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16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16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16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16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16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16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16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16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16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16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16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16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16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16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16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16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16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16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16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16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16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16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16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16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16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16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16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16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16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16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16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16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16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16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16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16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16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16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16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16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16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16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16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16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16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16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16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16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16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16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16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16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16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16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16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16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16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16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16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16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16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16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16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16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16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16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16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16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16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16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16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16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16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16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16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16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16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16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16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16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16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16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16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16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16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16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16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16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16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16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16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16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16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16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16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16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16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16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16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16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16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16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16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16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16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16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16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16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16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16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16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16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16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16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16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16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16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16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16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16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16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16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16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16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16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16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16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16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16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16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16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16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16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16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16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16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16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16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16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16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16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16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16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16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16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16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16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16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16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16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16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16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16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16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16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16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16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16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16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16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16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16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16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16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16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16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16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16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16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16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16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16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16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16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16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16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16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16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16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16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16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16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16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16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16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16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16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16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16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16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16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16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16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16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16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16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16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16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16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16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16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16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16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16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16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16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16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16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16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16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16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16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16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16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16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16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16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16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16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16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16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16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16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16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16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16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16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16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16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16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16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16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16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16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16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16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16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16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16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16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16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16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16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16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16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16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16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16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16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16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16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16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16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16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16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16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16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16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16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16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16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16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16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16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16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16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16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16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16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16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16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16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16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16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16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16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16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16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16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16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16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16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16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16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16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16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16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16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16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16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16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16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16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16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16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16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16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16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16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16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16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16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16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16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16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16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16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16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16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16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16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16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16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16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16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16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16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16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16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16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16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16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16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16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16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16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16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16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16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16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16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16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16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16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16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16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16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16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16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16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16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16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16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16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16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16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16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16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16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16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16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16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16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16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16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16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16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16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16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16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16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16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16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16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16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16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16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16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16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16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16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16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16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16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16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16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16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16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16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16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16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16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16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16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16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16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16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16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16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16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16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16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16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16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16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16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16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16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16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16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16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16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16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16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16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16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16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16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16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16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16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16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16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16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16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16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16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16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16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16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16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16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16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16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16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16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16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16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16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16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16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16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16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16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16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16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16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16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16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16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16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16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16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16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16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16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16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16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16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16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16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16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16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16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16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16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16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16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16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16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16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16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16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16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16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16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16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16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16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16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16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16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16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16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16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16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16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16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16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16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16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16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16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16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16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16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16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16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16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16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16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16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16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16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16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16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16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16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16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16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16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16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16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16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16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16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16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16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16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16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16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16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16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16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16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16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16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16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16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16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16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16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16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16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16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16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16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16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16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16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16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16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16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16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16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16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16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16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16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16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16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16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16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16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16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16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16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16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16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16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autoFilter ref="A1:D337" xr:uid="{00000000-0001-0000-0000-000000000000}"/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zoomScale="149" workbookViewId="0">
      <selection activeCell="C3" sqref="C3"/>
    </sheetView>
  </sheetViews>
  <sheetFormatPr baseColWidth="10" defaultColWidth="14.3984375" defaultRowHeight="15" customHeight="1" x14ac:dyDescent="0.2"/>
  <cols>
    <col min="1" max="1" width="16.19921875" customWidth="1"/>
    <col min="2" max="2" width="18.59765625" customWidth="1"/>
    <col min="3" max="3" width="19.19921875" customWidth="1"/>
    <col min="4" max="4" width="14" customWidth="1"/>
    <col min="5" max="5" width="14.796875" bestFit="1" customWidth="1"/>
    <col min="6" max="6" width="7.19921875" customWidth="1"/>
    <col min="7" max="7" width="14.19921875" customWidth="1"/>
    <col min="8" max="8" width="8" customWidth="1"/>
    <col min="9" max="26" width="9.19921875" customWidth="1"/>
  </cols>
  <sheetData>
    <row r="1" spans="1:26" ht="12.75" customHeight="1" x14ac:dyDescent="0.2">
      <c r="A1" s="19" t="s">
        <v>572</v>
      </c>
      <c r="B1" s="19" t="s">
        <v>573</v>
      </c>
      <c r="C1" s="19" t="s">
        <v>574</v>
      </c>
      <c r="D1" s="26" t="s">
        <v>578</v>
      </c>
      <c r="E1" s="26" t="s">
        <v>579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6" t="s">
        <v>484</v>
      </c>
      <c r="B2" s="6" t="s">
        <v>485</v>
      </c>
      <c r="C2" s="6" t="s">
        <v>575</v>
      </c>
      <c r="D2" s="6" t="s">
        <v>485</v>
      </c>
      <c r="E2" s="6" t="s">
        <v>575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7" t="s">
        <v>486</v>
      </c>
      <c r="B3" s="7">
        <v>40</v>
      </c>
      <c r="C3" s="7" t="str">
        <f>VLOOKUP(Giudizio!$B3,D$3:E$6,2,FALSE)</f>
        <v>Sufficiente</v>
      </c>
      <c r="D3" s="7">
        <v>0</v>
      </c>
      <c r="E3" s="7" t="s">
        <v>576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7" t="s">
        <v>487</v>
      </c>
      <c r="B4" s="7">
        <v>60</v>
      </c>
      <c r="C4" s="7" t="str">
        <f>VLOOKUP(Giudizio!$B4,D$3:E$6,2,FALSE)</f>
        <v>Discreto</v>
      </c>
      <c r="D4" s="7">
        <v>40</v>
      </c>
      <c r="E4" s="7" t="s">
        <v>577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7" t="s">
        <v>488</v>
      </c>
      <c r="B5" s="7">
        <v>60</v>
      </c>
      <c r="C5" s="7" t="str">
        <f>VLOOKUP(Giudizio!$B5,D$3:E$6,2,FALSE)</f>
        <v>Discreto</v>
      </c>
      <c r="D5" s="7">
        <v>60</v>
      </c>
      <c r="E5" s="7" t="s">
        <v>580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7" t="s">
        <v>489</v>
      </c>
      <c r="B6" s="7">
        <v>40</v>
      </c>
      <c r="C6" s="7" t="str">
        <f>VLOOKUP(Giudizio!$B6,D$3:E$6,2,FALSE)</f>
        <v>Sufficiente</v>
      </c>
      <c r="D6" s="7">
        <v>70</v>
      </c>
      <c r="E6" s="7" t="s">
        <v>581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7" t="s">
        <v>490</v>
      </c>
      <c r="B7" s="7">
        <v>70</v>
      </c>
      <c r="C7" s="7" t="str">
        <f>VLOOKUP(Giudizio!$B7,D$3:E$6,2,FALSE)</f>
        <v>Buono</v>
      </c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7" t="s">
        <v>491</v>
      </c>
      <c r="B8" s="7">
        <v>0</v>
      </c>
      <c r="C8" s="7" t="str">
        <f>VLOOKUP(Giudizio!$B8,D$3:E$6,2,FALSE)</f>
        <v>Respinto</v>
      </c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7" t="s">
        <v>492</v>
      </c>
      <c r="B9" s="7">
        <v>0</v>
      </c>
      <c r="C9" s="7" t="str">
        <f>VLOOKUP(Giudizio!$B9,D$3:E$6,2,FALSE)</f>
        <v>Respinto</v>
      </c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0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" customHeight="1" x14ac:dyDescent="0.2">
      <c r="A994" s="4"/>
      <c r="B994" s="4"/>
      <c r="C994" s="4"/>
    </row>
  </sheetData>
  <autoFilter ref="A1:E10" xr:uid="{00000000-0001-0000-0100-000000000000}"/>
  <phoneticPr fontId="10" type="noConversion"/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opLeftCell="E1" zoomScale="150" workbookViewId="0">
      <selection activeCell="G3" sqref="G3"/>
    </sheetView>
  </sheetViews>
  <sheetFormatPr baseColWidth="10" defaultColWidth="14.3984375" defaultRowHeight="15" customHeight="1" x14ac:dyDescent="0.2"/>
  <cols>
    <col min="1" max="1" width="11" bestFit="1" customWidth="1"/>
    <col min="2" max="2" width="28.19921875" customWidth="1"/>
    <col min="3" max="3" width="21.19921875" customWidth="1"/>
    <col min="4" max="4" width="18" customWidth="1"/>
    <col min="5" max="5" width="21.796875" customWidth="1"/>
    <col min="6" max="6" width="3.796875" customWidth="1"/>
    <col min="7" max="7" width="18.3984375" bestFit="1" customWidth="1"/>
    <col min="8" max="8" width="8.796875" customWidth="1"/>
    <col min="9" max="9" width="14.796875" bestFit="1" customWidth="1"/>
    <col min="10" max="10" width="13.59765625" bestFit="1" customWidth="1"/>
    <col min="11" max="24" width="8.796875" customWidth="1"/>
  </cols>
  <sheetData>
    <row r="1" spans="1:24" ht="13.5" customHeight="1" thickBot="1" x14ac:dyDescent="0.2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9" t="s">
        <v>495</v>
      </c>
      <c r="H1" s="9" t="s">
        <v>582</v>
      </c>
      <c r="I1" s="9" t="s">
        <v>583</v>
      </c>
      <c r="J1" s="9" t="s">
        <v>494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thickTop="1" x14ac:dyDescent="0.2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21" t="s">
        <v>499</v>
      </c>
      <c r="H2">
        <f>COUNTIF(C$2:C$80,G2)</f>
        <v>11</v>
      </c>
      <c r="I2" s="24">
        <f>SUMIF(C:C,G2,D:D)</f>
        <v>611780</v>
      </c>
    </row>
    <row r="3" spans="1:24" ht="13.5" customHeight="1" x14ac:dyDescent="0.2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21" t="s">
        <v>558</v>
      </c>
      <c r="H3">
        <f t="shared" ref="H3:H5" si="0">COUNTIF(C$2:C$80,G3)</f>
        <v>5</v>
      </c>
      <c r="I3" s="24">
        <f t="shared" ref="I3:I5" si="1">SUMIF(C:C,G3,D:D)</f>
        <v>30860</v>
      </c>
    </row>
    <row r="4" spans="1:24" ht="13.5" customHeight="1" x14ac:dyDescent="0.2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21" t="s">
        <v>506</v>
      </c>
      <c r="H4">
        <f t="shared" si="0"/>
        <v>4</v>
      </c>
      <c r="I4" s="24">
        <f t="shared" si="1"/>
        <v>54000</v>
      </c>
    </row>
    <row r="5" spans="1:24" ht="13.5" customHeight="1" x14ac:dyDescent="0.2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21" t="s">
        <v>547</v>
      </c>
      <c r="H5">
        <f t="shared" si="0"/>
        <v>4</v>
      </c>
      <c r="I5" s="24">
        <f t="shared" si="1"/>
        <v>6765600</v>
      </c>
    </row>
    <row r="6" spans="1:24" ht="13.5" customHeight="1" x14ac:dyDescent="0.2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23" t="str">
        <f>VLOOKUP("H&amp;B",B:C,2,FALSE)</f>
        <v>Svago</v>
      </c>
      <c r="H6" s="22">
        <f>COUNTIF(B:B,"H&amp;B")</f>
        <v>2</v>
      </c>
      <c r="I6" s="25">
        <f>SUMIFS(D:D,B:B,"H&amp;B",C:C,G6)</f>
        <v>73450</v>
      </c>
      <c r="J6" s="21" t="s">
        <v>501</v>
      </c>
    </row>
    <row r="7" spans="1:24" ht="13.5" customHeight="1" x14ac:dyDescent="0.2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21" t="str">
        <f>VLOOKUP("Allstate",B:C,2,FALSE)</f>
        <v>Assicurazione</v>
      </c>
      <c r="H7">
        <f>COUNTIF(B:B,"Allstate")</f>
        <v>1</v>
      </c>
      <c r="I7" s="24">
        <f>SUMIFS(D:D,B:B,"Allstate",C:C,G7)</f>
        <v>50800</v>
      </c>
      <c r="J7" s="21" t="s">
        <v>507</v>
      </c>
    </row>
    <row r="8" spans="1:24" ht="13.5" customHeight="1" x14ac:dyDescent="0.2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21" t="str">
        <f>VLOOKUP("Canon USA",B:C,2,FALSE)</f>
        <v>Ufficio</v>
      </c>
      <c r="H8">
        <f>COUNTIF(B:B,"Canon USA")</f>
        <v>1</v>
      </c>
      <c r="I8" s="24">
        <f>SUMIFS(D:D,B:B,"Canon USA",C:C,G8)</f>
        <v>98450</v>
      </c>
      <c r="J8" s="21" t="s">
        <v>509</v>
      </c>
    </row>
    <row r="9" spans="1:24" ht="13.5" customHeight="1" x14ac:dyDescent="0.2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21" t="str">
        <f>VLOOKUP("America Online",B:C,2,FALSE)</f>
        <v>Posta elettronica</v>
      </c>
      <c r="H9">
        <f>COUNTIF(B:B,"America Online")</f>
        <v>1</v>
      </c>
      <c r="I9" s="24">
        <f>SUMIFS(D:D,B:B,"America Online",C:C,G9)</f>
        <v>7950</v>
      </c>
      <c r="J9" s="21" t="s">
        <v>511</v>
      </c>
    </row>
    <row r="10" spans="1:24" ht="13.5" customHeight="1" x14ac:dyDescent="0.2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21" t="str">
        <f>VLOOKUP("Biobottoms",B:C,2,FALSE)</f>
        <v>Abbigliamento</v>
      </c>
      <c r="H10">
        <f>COUNTIF(B:B,"Biobottoms")</f>
        <v>4</v>
      </c>
      <c r="I10" s="24">
        <f>SUMIFS(D:D,B:B,"Biobottoms",C:C,G10)</f>
        <v>283000</v>
      </c>
      <c r="J10" t="s">
        <v>525</v>
      </c>
    </row>
    <row r="11" spans="1:24" ht="13.5" customHeight="1" x14ac:dyDescent="0.2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21" t="str">
        <f>VLOOKUP("Epcot Center",B:C,2,FALSE)</f>
        <v>Svago</v>
      </c>
      <c r="H11">
        <f>COUNTIF(B:B,"Epcot Center")</f>
        <v>2</v>
      </c>
      <c r="I11" s="24">
        <f>SUMIFS(D:D,B:B,"Epcot Center",C:C,G11)</f>
        <v>107700</v>
      </c>
      <c r="J11" s="21" t="s">
        <v>528</v>
      </c>
    </row>
    <row r="12" spans="1:24" ht="13.5" customHeight="1" x14ac:dyDescent="0.2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21" t="str">
        <f>VLOOKUP("Biergarten",B:C,2,FALSE)</f>
        <v>Viaggio d'affari: pasti</v>
      </c>
      <c r="H12">
        <f>COUNTIF(B:B,"Biergarten")</f>
        <v>1</v>
      </c>
      <c r="I12" s="24">
        <f>SUMIFS(D:D,B:B,"Biergarten",C:C,G12)</f>
        <v>27270</v>
      </c>
      <c r="J12" s="21" t="s">
        <v>529</v>
      </c>
    </row>
    <row r="13" spans="1:24" ht="13.5" customHeight="1" x14ac:dyDescent="0.2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</row>
    <row r="14" spans="1:24" ht="13.5" customHeight="1" x14ac:dyDescent="0.2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</row>
    <row r="15" spans="1:24" ht="13.5" customHeight="1" x14ac:dyDescent="0.2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</row>
    <row r="16" spans="1:24" ht="13.5" customHeight="1" x14ac:dyDescent="0.2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</row>
    <row r="17" spans="1:5" ht="13.5" customHeight="1" x14ac:dyDescent="0.2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</row>
    <row r="18" spans="1:5" ht="13.5" customHeight="1" x14ac:dyDescent="0.2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</row>
    <row r="19" spans="1:5" ht="13.5" customHeight="1" x14ac:dyDescent="0.2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</row>
    <row r="20" spans="1:5" ht="13.5" customHeight="1" x14ac:dyDescent="0.2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</row>
    <row r="21" spans="1:5" ht="13.5" customHeight="1" x14ac:dyDescent="0.2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</row>
    <row r="22" spans="1:5" ht="13.5" customHeight="1" x14ac:dyDescent="0.2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</row>
    <row r="23" spans="1:5" ht="13.5" customHeight="1" x14ac:dyDescent="0.2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</row>
    <row r="24" spans="1:5" ht="13.5" customHeight="1" x14ac:dyDescent="0.2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</row>
    <row r="25" spans="1:5" ht="13.5" customHeight="1" x14ac:dyDescent="0.2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</row>
    <row r="26" spans="1:5" ht="13.5" customHeight="1" x14ac:dyDescent="0.2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</row>
    <row r="27" spans="1:5" ht="13.5" customHeight="1" x14ac:dyDescent="0.2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</row>
    <row r="28" spans="1:5" ht="13.5" customHeight="1" x14ac:dyDescent="0.2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</row>
    <row r="29" spans="1:5" ht="13.5" customHeight="1" x14ac:dyDescent="0.2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</row>
    <row r="30" spans="1:5" ht="13.5" customHeight="1" x14ac:dyDescent="0.2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</row>
    <row r="31" spans="1:5" ht="13.5" customHeight="1" x14ac:dyDescent="0.2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</row>
    <row r="32" spans="1:5" ht="13.5" customHeight="1" x14ac:dyDescent="0.2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</row>
    <row r="33" spans="1:5" ht="13.5" customHeight="1" x14ac:dyDescent="0.2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</row>
    <row r="34" spans="1:5" ht="13.5" customHeight="1" x14ac:dyDescent="0.2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</row>
    <row r="35" spans="1:5" ht="13.5" customHeight="1" x14ac:dyDescent="0.2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</row>
    <row r="36" spans="1:5" ht="13.5" customHeight="1" x14ac:dyDescent="0.2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</row>
    <row r="37" spans="1:5" ht="13.5" customHeight="1" x14ac:dyDescent="0.2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</row>
    <row r="38" spans="1:5" ht="13.5" customHeight="1" x14ac:dyDescent="0.2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</row>
    <row r="39" spans="1:5" ht="13.5" customHeight="1" x14ac:dyDescent="0.2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</row>
    <row r="40" spans="1:5" ht="13.5" customHeight="1" x14ac:dyDescent="0.2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</row>
    <row r="41" spans="1:5" ht="13.5" customHeight="1" x14ac:dyDescent="0.2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</row>
    <row r="42" spans="1:5" ht="13.5" customHeight="1" x14ac:dyDescent="0.2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</row>
    <row r="43" spans="1:5" ht="13.5" customHeight="1" x14ac:dyDescent="0.2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</row>
    <row r="44" spans="1:5" ht="13.5" customHeight="1" x14ac:dyDescent="0.2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</row>
    <row r="45" spans="1:5" ht="13.5" customHeight="1" x14ac:dyDescent="0.2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</row>
    <row r="46" spans="1:5" ht="13.5" customHeight="1" x14ac:dyDescent="0.2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5" ht="13.5" customHeight="1" x14ac:dyDescent="0.2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5" ht="13.5" customHeight="1" x14ac:dyDescent="0.2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5" customHeight="1" x14ac:dyDescent="0.2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5" customHeight="1" x14ac:dyDescent="0.2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5" customHeight="1" x14ac:dyDescent="0.2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5" customHeight="1" x14ac:dyDescent="0.2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2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2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2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2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2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2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2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2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2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2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2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2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2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2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2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2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2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2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2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2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2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2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2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2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2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2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2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2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2">
      <c r="D81" s="14"/>
      <c r="E81" s="14"/>
    </row>
    <row r="82" spans="4:5" ht="13.5" customHeight="1" x14ac:dyDescent="0.2">
      <c r="D82" s="14"/>
      <c r="E82" s="14"/>
    </row>
    <row r="83" spans="4:5" ht="13.5" customHeight="1" x14ac:dyDescent="0.2">
      <c r="D83" s="14"/>
      <c r="E83" s="14"/>
    </row>
    <row r="84" spans="4:5" ht="13.5" customHeight="1" x14ac:dyDescent="0.2">
      <c r="D84" s="14"/>
      <c r="E84" s="14"/>
    </row>
    <row r="85" spans="4:5" ht="13.5" customHeight="1" x14ac:dyDescent="0.2">
      <c r="D85" s="14"/>
      <c r="E85" s="14"/>
    </row>
    <row r="86" spans="4:5" ht="13.5" customHeight="1" x14ac:dyDescent="0.2">
      <c r="D86" s="14"/>
      <c r="E86" s="14"/>
    </row>
    <row r="87" spans="4:5" ht="13.5" customHeight="1" x14ac:dyDescent="0.2">
      <c r="D87" s="14"/>
      <c r="E87" s="14"/>
    </row>
    <row r="88" spans="4:5" ht="13.5" customHeight="1" x14ac:dyDescent="0.2">
      <c r="D88" s="14"/>
      <c r="E88" s="14"/>
    </row>
    <row r="89" spans="4:5" ht="13.5" customHeight="1" x14ac:dyDescent="0.2">
      <c r="D89" s="14"/>
      <c r="E89" s="14"/>
    </row>
    <row r="90" spans="4:5" ht="13.5" customHeight="1" x14ac:dyDescent="0.2">
      <c r="D90" s="14"/>
      <c r="E90" s="14"/>
    </row>
    <row r="91" spans="4:5" ht="13.5" customHeight="1" x14ac:dyDescent="0.2">
      <c r="D91" s="14"/>
      <c r="E91" s="14"/>
    </row>
    <row r="92" spans="4:5" ht="13.5" customHeight="1" x14ac:dyDescent="0.2">
      <c r="D92" s="14"/>
      <c r="E92" s="14"/>
    </row>
    <row r="93" spans="4:5" ht="13.5" customHeight="1" x14ac:dyDescent="0.2">
      <c r="D93" s="14"/>
      <c r="E93" s="14"/>
    </row>
    <row r="94" spans="4:5" ht="13.5" customHeight="1" x14ac:dyDescent="0.2">
      <c r="D94" s="14"/>
      <c r="E94" s="14"/>
    </row>
    <row r="95" spans="4:5" ht="13.5" customHeight="1" x14ac:dyDescent="0.2">
      <c r="D95" s="14"/>
      <c r="E95" s="14"/>
    </row>
    <row r="96" spans="4:5" ht="13.5" customHeight="1" x14ac:dyDescent="0.2">
      <c r="D96" s="14"/>
      <c r="E96" s="14"/>
    </row>
    <row r="97" spans="4:5" ht="13.5" customHeight="1" x14ac:dyDescent="0.2">
      <c r="D97" s="14"/>
      <c r="E97" s="14"/>
    </row>
    <row r="98" spans="4:5" ht="13.5" customHeight="1" x14ac:dyDescent="0.2">
      <c r="D98" s="14"/>
      <c r="E98" s="14"/>
    </row>
    <row r="99" spans="4:5" ht="13.5" customHeight="1" x14ac:dyDescent="0.2">
      <c r="D99" s="14"/>
      <c r="E99" s="14"/>
    </row>
    <row r="100" spans="4:5" ht="13.5" customHeight="1" x14ac:dyDescent="0.2">
      <c r="D100" s="14"/>
      <c r="E100" s="14"/>
    </row>
    <row r="101" spans="4:5" ht="13.5" customHeight="1" x14ac:dyDescent="0.2">
      <c r="D101" s="14"/>
      <c r="E101" s="14"/>
    </row>
    <row r="102" spans="4:5" ht="13.5" customHeight="1" x14ac:dyDescent="0.2">
      <c r="D102" s="14"/>
      <c r="E102" s="14"/>
    </row>
    <row r="103" spans="4:5" ht="13.5" customHeight="1" x14ac:dyDescent="0.2">
      <c r="D103" s="14"/>
      <c r="E103" s="14"/>
    </row>
    <row r="104" spans="4:5" ht="13.5" customHeight="1" x14ac:dyDescent="0.2">
      <c r="D104" s="14"/>
      <c r="E104" s="14"/>
    </row>
    <row r="105" spans="4:5" ht="13.5" customHeight="1" x14ac:dyDescent="0.2">
      <c r="D105" s="14"/>
      <c r="E105" s="14"/>
    </row>
    <row r="106" spans="4:5" ht="13.5" customHeight="1" x14ac:dyDescent="0.2">
      <c r="D106" s="14"/>
      <c r="E106" s="14"/>
    </row>
    <row r="107" spans="4:5" ht="13.5" customHeight="1" x14ac:dyDescent="0.2">
      <c r="D107" s="14"/>
      <c r="E107" s="14"/>
    </row>
    <row r="108" spans="4:5" ht="13.5" customHeight="1" x14ac:dyDescent="0.2">
      <c r="D108" s="14"/>
      <c r="E108" s="14"/>
    </row>
    <row r="109" spans="4:5" ht="13.5" customHeight="1" x14ac:dyDescent="0.2">
      <c r="D109" s="14"/>
      <c r="E109" s="14"/>
    </row>
    <row r="110" spans="4:5" ht="13.5" customHeight="1" x14ac:dyDescent="0.2">
      <c r="D110" s="14"/>
      <c r="E110" s="14"/>
    </row>
    <row r="111" spans="4:5" ht="13.5" customHeight="1" x14ac:dyDescent="0.2">
      <c r="D111" s="14"/>
      <c r="E111" s="14"/>
    </row>
    <row r="112" spans="4:5" ht="13.5" customHeight="1" x14ac:dyDescent="0.2">
      <c r="D112" s="14"/>
      <c r="E112" s="14"/>
    </row>
    <row r="113" spans="4:5" ht="13.5" customHeight="1" x14ac:dyDescent="0.2">
      <c r="D113" s="14"/>
      <c r="E113" s="14"/>
    </row>
    <row r="114" spans="4:5" ht="13.5" customHeight="1" x14ac:dyDescent="0.2">
      <c r="D114" s="14"/>
      <c r="E114" s="14"/>
    </row>
    <row r="115" spans="4:5" ht="13.5" customHeight="1" x14ac:dyDescent="0.2">
      <c r="D115" s="14"/>
      <c r="E115" s="14"/>
    </row>
    <row r="116" spans="4:5" ht="13.5" customHeight="1" x14ac:dyDescent="0.2">
      <c r="D116" s="14"/>
      <c r="E116" s="14"/>
    </row>
    <row r="117" spans="4:5" ht="13.5" customHeight="1" x14ac:dyDescent="0.2">
      <c r="D117" s="14"/>
      <c r="E117" s="14"/>
    </row>
    <row r="118" spans="4:5" ht="13.5" customHeight="1" x14ac:dyDescent="0.2">
      <c r="D118" s="14"/>
      <c r="E118" s="14"/>
    </row>
    <row r="119" spans="4:5" ht="13.5" customHeight="1" x14ac:dyDescent="0.2">
      <c r="D119" s="14"/>
      <c r="E119" s="14"/>
    </row>
    <row r="120" spans="4:5" ht="13.5" customHeight="1" x14ac:dyDescent="0.2">
      <c r="D120" s="14"/>
      <c r="E120" s="14"/>
    </row>
    <row r="121" spans="4:5" ht="13.5" customHeight="1" x14ac:dyDescent="0.2">
      <c r="D121" s="14"/>
      <c r="E121" s="14"/>
    </row>
    <row r="122" spans="4:5" ht="13.5" customHeight="1" x14ac:dyDescent="0.2">
      <c r="D122" s="14"/>
      <c r="E122" s="14"/>
    </row>
    <row r="123" spans="4:5" ht="13.5" customHeight="1" x14ac:dyDescent="0.2">
      <c r="D123" s="14"/>
      <c r="E123" s="14"/>
    </row>
    <row r="124" spans="4:5" ht="13.5" customHeight="1" x14ac:dyDescent="0.2">
      <c r="D124" s="14"/>
      <c r="E124" s="14"/>
    </row>
    <row r="125" spans="4:5" ht="13.5" customHeight="1" x14ac:dyDescent="0.2">
      <c r="D125" s="14"/>
      <c r="E125" s="14"/>
    </row>
    <row r="126" spans="4:5" ht="13.5" customHeight="1" x14ac:dyDescent="0.2">
      <c r="D126" s="14"/>
      <c r="E126" s="14"/>
    </row>
    <row r="127" spans="4:5" ht="13.5" customHeight="1" x14ac:dyDescent="0.2">
      <c r="D127" s="14"/>
      <c r="E127" s="14"/>
    </row>
    <row r="128" spans="4:5" ht="13.5" customHeight="1" x14ac:dyDescent="0.2">
      <c r="D128" s="14"/>
      <c r="E128" s="14"/>
    </row>
    <row r="129" spans="4:5" ht="13.5" customHeight="1" x14ac:dyDescent="0.2">
      <c r="D129" s="14"/>
      <c r="E129" s="14"/>
    </row>
    <row r="130" spans="4:5" ht="13.5" customHeight="1" x14ac:dyDescent="0.2">
      <c r="D130" s="14"/>
      <c r="E130" s="14"/>
    </row>
    <row r="131" spans="4:5" ht="13.5" customHeight="1" x14ac:dyDescent="0.2">
      <c r="D131" s="14"/>
      <c r="E131" s="14"/>
    </row>
    <row r="132" spans="4:5" ht="13.5" customHeight="1" x14ac:dyDescent="0.2">
      <c r="D132" s="14"/>
      <c r="E132" s="14"/>
    </row>
    <row r="133" spans="4:5" ht="13.5" customHeight="1" x14ac:dyDescent="0.2">
      <c r="D133" s="14"/>
      <c r="E133" s="14"/>
    </row>
    <row r="134" spans="4:5" ht="13.5" customHeight="1" x14ac:dyDescent="0.2">
      <c r="D134" s="14"/>
      <c r="E134" s="14"/>
    </row>
    <row r="135" spans="4:5" ht="13.5" customHeight="1" x14ac:dyDescent="0.2">
      <c r="D135" s="14"/>
      <c r="E135" s="14"/>
    </row>
    <row r="136" spans="4:5" ht="13.5" customHeight="1" x14ac:dyDescent="0.2">
      <c r="D136" s="14"/>
      <c r="E136" s="14"/>
    </row>
    <row r="137" spans="4:5" ht="13.5" customHeight="1" x14ac:dyDescent="0.2">
      <c r="D137" s="14"/>
      <c r="E137" s="14"/>
    </row>
    <row r="138" spans="4:5" ht="13.5" customHeight="1" x14ac:dyDescent="0.2">
      <c r="D138" s="14"/>
      <c r="E138" s="14"/>
    </row>
    <row r="139" spans="4:5" ht="13.5" customHeight="1" x14ac:dyDescent="0.2">
      <c r="D139" s="14"/>
      <c r="E139" s="14"/>
    </row>
    <row r="140" spans="4:5" ht="13.5" customHeight="1" x14ac:dyDescent="0.2">
      <c r="D140" s="14"/>
      <c r="E140" s="14"/>
    </row>
    <row r="141" spans="4:5" ht="13.5" customHeight="1" x14ac:dyDescent="0.2">
      <c r="D141" s="14"/>
      <c r="E141" s="14"/>
    </row>
    <row r="142" spans="4:5" ht="13.5" customHeight="1" x14ac:dyDescent="0.2">
      <c r="D142" s="14"/>
      <c r="E142" s="14"/>
    </row>
    <row r="143" spans="4:5" ht="13.5" customHeight="1" x14ac:dyDescent="0.2">
      <c r="D143" s="14"/>
      <c r="E143" s="14"/>
    </row>
    <row r="144" spans="4:5" ht="13.5" customHeight="1" x14ac:dyDescent="0.2">
      <c r="D144" s="14"/>
      <c r="E144" s="14"/>
    </row>
    <row r="145" spans="4:5" ht="13.5" customHeight="1" x14ac:dyDescent="0.2">
      <c r="D145" s="14"/>
      <c r="E145" s="14"/>
    </row>
    <row r="146" spans="4:5" ht="13.5" customHeight="1" x14ac:dyDescent="0.2">
      <c r="D146" s="14"/>
      <c r="E146" s="14"/>
    </row>
    <row r="147" spans="4:5" ht="13.5" customHeight="1" x14ac:dyDescent="0.2">
      <c r="D147" s="14"/>
      <c r="E147" s="14"/>
    </row>
    <row r="148" spans="4:5" ht="13.5" customHeight="1" x14ac:dyDescent="0.2">
      <c r="D148" s="14"/>
      <c r="E148" s="14"/>
    </row>
    <row r="149" spans="4:5" ht="13.5" customHeight="1" x14ac:dyDescent="0.2">
      <c r="D149" s="14"/>
      <c r="E149" s="14"/>
    </row>
    <row r="150" spans="4:5" ht="13.5" customHeight="1" x14ac:dyDescent="0.2">
      <c r="D150" s="14"/>
      <c r="E150" s="14"/>
    </row>
    <row r="151" spans="4:5" ht="13.5" customHeight="1" x14ac:dyDescent="0.2">
      <c r="D151" s="14"/>
      <c r="E151" s="14"/>
    </row>
    <row r="152" spans="4:5" ht="13.5" customHeight="1" x14ac:dyDescent="0.2">
      <c r="D152" s="14"/>
      <c r="E152" s="14"/>
    </row>
    <row r="153" spans="4:5" ht="13.5" customHeight="1" x14ac:dyDescent="0.2">
      <c r="D153" s="14"/>
      <c r="E153" s="14"/>
    </row>
    <row r="154" spans="4:5" ht="13.5" customHeight="1" x14ac:dyDescent="0.2">
      <c r="D154" s="14"/>
      <c r="E154" s="14"/>
    </row>
    <row r="155" spans="4:5" ht="13.5" customHeight="1" x14ac:dyDescent="0.2">
      <c r="D155" s="14"/>
      <c r="E155" s="14"/>
    </row>
    <row r="156" spans="4:5" ht="13.5" customHeight="1" x14ac:dyDescent="0.2">
      <c r="D156" s="14"/>
      <c r="E156" s="14"/>
    </row>
    <row r="157" spans="4:5" ht="13.5" customHeight="1" x14ac:dyDescent="0.2">
      <c r="D157" s="14"/>
      <c r="E157" s="14"/>
    </row>
    <row r="158" spans="4:5" ht="13.5" customHeight="1" x14ac:dyDescent="0.2">
      <c r="D158" s="14"/>
      <c r="E158" s="14"/>
    </row>
    <row r="159" spans="4:5" ht="13.5" customHeight="1" x14ac:dyDescent="0.2">
      <c r="D159" s="14"/>
      <c r="E159" s="14"/>
    </row>
    <row r="160" spans="4:5" ht="13.5" customHeight="1" x14ac:dyDescent="0.2">
      <c r="D160" s="14"/>
      <c r="E160" s="14"/>
    </row>
    <row r="161" spans="4:5" ht="13.5" customHeight="1" x14ac:dyDescent="0.2">
      <c r="D161" s="14"/>
      <c r="E161" s="14"/>
    </row>
    <row r="162" spans="4:5" ht="13.5" customHeight="1" x14ac:dyDescent="0.2">
      <c r="D162" s="14"/>
      <c r="E162" s="14"/>
    </row>
    <row r="163" spans="4:5" ht="13.5" customHeight="1" x14ac:dyDescent="0.2">
      <c r="D163" s="14"/>
      <c r="E163" s="14"/>
    </row>
    <row r="164" spans="4:5" ht="13.5" customHeight="1" x14ac:dyDescent="0.2">
      <c r="D164" s="14"/>
      <c r="E164" s="14"/>
    </row>
    <row r="165" spans="4:5" ht="13.5" customHeight="1" x14ac:dyDescent="0.2">
      <c r="D165" s="14"/>
      <c r="E165" s="14"/>
    </row>
    <row r="166" spans="4:5" ht="13.5" customHeight="1" x14ac:dyDescent="0.2">
      <c r="D166" s="14"/>
      <c r="E166" s="14"/>
    </row>
    <row r="167" spans="4:5" ht="13.5" customHeight="1" x14ac:dyDescent="0.2">
      <c r="D167" s="14"/>
      <c r="E167" s="14"/>
    </row>
    <row r="168" spans="4:5" ht="13.5" customHeight="1" x14ac:dyDescent="0.2">
      <c r="D168" s="14"/>
      <c r="E168" s="14"/>
    </row>
    <row r="169" spans="4:5" ht="13.5" customHeight="1" x14ac:dyDescent="0.2">
      <c r="D169" s="14"/>
      <c r="E169" s="14"/>
    </row>
    <row r="170" spans="4:5" ht="13.5" customHeight="1" x14ac:dyDescent="0.2">
      <c r="D170" s="14"/>
      <c r="E170" s="14"/>
    </row>
    <row r="171" spans="4:5" ht="13.5" customHeight="1" x14ac:dyDescent="0.2">
      <c r="D171" s="14"/>
      <c r="E171" s="14"/>
    </row>
    <row r="172" spans="4:5" ht="13.5" customHeight="1" x14ac:dyDescent="0.2">
      <c r="D172" s="14"/>
      <c r="E172" s="14"/>
    </row>
    <row r="173" spans="4:5" ht="13.5" customHeight="1" x14ac:dyDescent="0.2">
      <c r="D173" s="14"/>
      <c r="E173" s="14"/>
    </row>
    <row r="174" spans="4:5" ht="13.5" customHeight="1" x14ac:dyDescent="0.2">
      <c r="D174" s="14"/>
      <c r="E174" s="14"/>
    </row>
    <row r="175" spans="4:5" ht="13.5" customHeight="1" x14ac:dyDescent="0.2">
      <c r="D175" s="14"/>
      <c r="E175" s="14"/>
    </row>
    <row r="176" spans="4:5" ht="13.5" customHeight="1" x14ac:dyDescent="0.2">
      <c r="D176" s="14"/>
      <c r="E176" s="14"/>
    </row>
    <row r="177" spans="4:5" ht="13.5" customHeight="1" x14ac:dyDescent="0.2">
      <c r="D177" s="14"/>
      <c r="E177" s="14"/>
    </row>
    <row r="178" spans="4:5" ht="13.5" customHeight="1" x14ac:dyDescent="0.2">
      <c r="D178" s="14"/>
      <c r="E178" s="14"/>
    </row>
    <row r="179" spans="4:5" ht="13.5" customHeight="1" x14ac:dyDescent="0.2">
      <c r="D179" s="14"/>
      <c r="E179" s="14"/>
    </row>
    <row r="180" spans="4:5" ht="13.5" customHeight="1" x14ac:dyDescent="0.2">
      <c r="D180" s="14"/>
      <c r="E180" s="14"/>
    </row>
    <row r="181" spans="4:5" ht="13.5" customHeight="1" x14ac:dyDescent="0.2">
      <c r="D181" s="14"/>
      <c r="E181" s="14"/>
    </row>
    <row r="182" spans="4:5" ht="13.5" customHeight="1" x14ac:dyDescent="0.2">
      <c r="D182" s="14"/>
      <c r="E182" s="14"/>
    </row>
    <row r="183" spans="4:5" ht="13.5" customHeight="1" x14ac:dyDescent="0.2">
      <c r="D183" s="14"/>
      <c r="E183" s="14"/>
    </row>
    <row r="184" spans="4:5" ht="13.5" customHeight="1" x14ac:dyDescent="0.2">
      <c r="D184" s="14"/>
      <c r="E184" s="14"/>
    </row>
    <row r="185" spans="4:5" ht="13.5" customHeight="1" x14ac:dyDescent="0.2">
      <c r="D185" s="14"/>
      <c r="E185" s="14"/>
    </row>
    <row r="186" spans="4:5" ht="13.5" customHeight="1" x14ac:dyDescent="0.2">
      <c r="D186" s="14"/>
      <c r="E186" s="14"/>
    </row>
    <row r="187" spans="4:5" ht="13.5" customHeight="1" x14ac:dyDescent="0.2">
      <c r="D187" s="14"/>
      <c r="E187" s="14"/>
    </row>
    <row r="188" spans="4:5" ht="13.5" customHeight="1" x14ac:dyDescent="0.2">
      <c r="D188" s="14"/>
      <c r="E188" s="14"/>
    </row>
    <row r="189" spans="4:5" ht="13.5" customHeight="1" x14ac:dyDescent="0.2">
      <c r="D189" s="14"/>
      <c r="E189" s="14"/>
    </row>
    <row r="190" spans="4:5" ht="13.5" customHeight="1" x14ac:dyDescent="0.2">
      <c r="D190" s="14"/>
      <c r="E190" s="14"/>
    </row>
    <row r="191" spans="4:5" ht="13.5" customHeight="1" x14ac:dyDescent="0.2">
      <c r="D191" s="14"/>
      <c r="E191" s="14"/>
    </row>
    <row r="192" spans="4:5" ht="13.5" customHeight="1" x14ac:dyDescent="0.2">
      <c r="D192" s="14"/>
      <c r="E192" s="14"/>
    </row>
    <row r="193" spans="4:5" ht="13.5" customHeight="1" x14ac:dyDescent="0.2">
      <c r="D193" s="14"/>
      <c r="E193" s="14"/>
    </row>
    <row r="194" spans="4:5" ht="13.5" customHeight="1" x14ac:dyDescent="0.2">
      <c r="D194" s="14"/>
      <c r="E194" s="14"/>
    </row>
    <row r="195" spans="4:5" ht="13.5" customHeight="1" x14ac:dyDescent="0.2">
      <c r="D195" s="14"/>
      <c r="E195" s="14"/>
    </row>
    <row r="196" spans="4:5" ht="13.5" customHeight="1" x14ac:dyDescent="0.2">
      <c r="D196" s="14"/>
      <c r="E196" s="14"/>
    </row>
    <row r="197" spans="4:5" ht="13.5" customHeight="1" x14ac:dyDescent="0.2">
      <c r="D197" s="14"/>
      <c r="E197" s="14"/>
    </row>
    <row r="198" spans="4:5" ht="13.5" customHeight="1" x14ac:dyDescent="0.2">
      <c r="D198" s="14"/>
      <c r="E198" s="14"/>
    </row>
    <row r="199" spans="4:5" ht="13.5" customHeight="1" x14ac:dyDescent="0.2">
      <c r="D199" s="14"/>
      <c r="E199" s="14"/>
    </row>
    <row r="200" spans="4:5" ht="13.5" customHeight="1" x14ac:dyDescent="0.2">
      <c r="D200" s="14"/>
      <c r="E200" s="14"/>
    </row>
    <row r="201" spans="4:5" ht="13.5" customHeight="1" x14ac:dyDescent="0.2">
      <c r="D201" s="14"/>
      <c r="E201" s="14"/>
    </row>
    <row r="202" spans="4:5" ht="13.5" customHeight="1" x14ac:dyDescent="0.2">
      <c r="D202" s="14"/>
      <c r="E202" s="14"/>
    </row>
    <row r="203" spans="4:5" ht="13.5" customHeight="1" x14ac:dyDescent="0.2">
      <c r="D203" s="14"/>
      <c r="E203" s="14"/>
    </row>
    <row r="204" spans="4:5" ht="13.5" customHeight="1" x14ac:dyDescent="0.2">
      <c r="D204" s="14"/>
      <c r="E204" s="14"/>
    </row>
    <row r="205" spans="4:5" ht="13.5" customHeight="1" x14ac:dyDescent="0.2">
      <c r="D205" s="14"/>
      <c r="E205" s="14"/>
    </row>
    <row r="206" spans="4:5" ht="13.5" customHeight="1" x14ac:dyDescent="0.2">
      <c r="D206" s="14"/>
      <c r="E206" s="14"/>
    </row>
    <row r="207" spans="4:5" ht="13.5" customHeight="1" x14ac:dyDescent="0.2">
      <c r="D207" s="14"/>
      <c r="E207" s="14"/>
    </row>
    <row r="208" spans="4:5" ht="13.5" customHeight="1" x14ac:dyDescent="0.2">
      <c r="D208" s="14"/>
      <c r="E208" s="14"/>
    </row>
    <row r="209" spans="4:5" ht="13.5" customHeight="1" x14ac:dyDescent="0.2">
      <c r="D209" s="14"/>
      <c r="E209" s="14"/>
    </row>
    <row r="210" spans="4:5" ht="13.5" customHeight="1" x14ac:dyDescent="0.2">
      <c r="D210" s="14"/>
      <c r="E210" s="14"/>
    </row>
    <row r="211" spans="4:5" ht="13.5" customHeight="1" x14ac:dyDescent="0.2">
      <c r="D211" s="14"/>
      <c r="E211" s="14"/>
    </row>
    <row r="212" spans="4:5" ht="13.5" customHeight="1" x14ac:dyDescent="0.2">
      <c r="D212" s="14"/>
      <c r="E212" s="14"/>
    </row>
    <row r="213" spans="4:5" ht="13.5" customHeight="1" x14ac:dyDescent="0.2">
      <c r="D213" s="14"/>
      <c r="E213" s="14"/>
    </row>
    <row r="214" spans="4:5" ht="13.5" customHeight="1" x14ac:dyDescent="0.2">
      <c r="D214" s="14"/>
      <c r="E214" s="14"/>
    </row>
    <row r="215" spans="4:5" ht="13.5" customHeight="1" x14ac:dyDescent="0.2">
      <c r="D215" s="14"/>
      <c r="E215" s="14"/>
    </row>
    <row r="216" spans="4:5" ht="13.5" customHeight="1" x14ac:dyDescent="0.2">
      <c r="D216" s="14"/>
      <c r="E216" s="14"/>
    </row>
    <row r="217" spans="4:5" ht="13.5" customHeight="1" x14ac:dyDescent="0.2">
      <c r="D217" s="14"/>
      <c r="E217" s="14"/>
    </row>
    <row r="218" spans="4:5" ht="13.5" customHeight="1" x14ac:dyDescent="0.2">
      <c r="D218" s="14"/>
      <c r="E218" s="14"/>
    </row>
    <row r="219" spans="4:5" ht="13.5" customHeight="1" x14ac:dyDescent="0.2">
      <c r="D219" s="14"/>
      <c r="E219" s="14"/>
    </row>
    <row r="220" spans="4:5" ht="13.5" customHeight="1" x14ac:dyDescent="0.2">
      <c r="D220" s="14"/>
      <c r="E220" s="14"/>
    </row>
    <row r="221" spans="4:5" ht="13.5" customHeight="1" x14ac:dyDescent="0.2">
      <c r="D221" s="14"/>
      <c r="E221" s="14"/>
    </row>
    <row r="222" spans="4:5" ht="13.5" customHeight="1" x14ac:dyDescent="0.2">
      <c r="D222" s="14"/>
      <c r="E222" s="14"/>
    </row>
    <row r="223" spans="4:5" ht="13.5" customHeight="1" x14ac:dyDescent="0.2">
      <c r="D223" s="14"/>
      <c r="E223" s="14"/>
    </row>
    <row r="224" spans="4:5" ht="13.5" customHeight="1" x14ac:dyDescent="0.2">
      <c r="D224" s="14"/>
      <c r="E224" s="14"/>
    </row>
    <row r="225" spans="4:5" ht="13.5" customHeight="1" x14ac:dyDescent="0.2">
      <c r="D225" s="14"/>
      <c r="E225" s="14"/>
    </row>
    <row r="226" spans="4:5" ht="13.5" customHeight="1" x14ac:dyDescent="0.2">
      <c r="D226" s="14"/>
      <c r="E226" s="14"/>
    </row>
    <row r="227" spans="4:5" ht="13.5" customHeight="1" x14ac:dyDescent="0.2">
      <c r="D227" s="14"/>
      <c r="E227" s="14"/>
    </row>
    <row r="228" spans="4:5" ht="13.5" customHeight="1" x14ac:dyDescent="0.2">
      <c r="D228" s="14"/>
      <c r="E228" s="14"/>
    </row>
    <row r="229" spans="4:5" ht="13.5" customHeight="1" x14ac:dyDescent="0.2">
      <c r="D229" s="14"/>
      <c r="E229" s="14"/>
    </row>
    <row r="230" spans="4:5" ht="13.5" customHeight="1" x14ac:dyDescent="0.2">
      <c r="D230" s="14"/>
      <c r="E230" s="14"/>
    </row>
    <row r="231" spans="4:5" ht="13.5" customHeight="1" x14ac:dyDescent="0.2">
      <c r="D231" s="14"/>
      <c r="E231" s="14"/>
    </row>
    <row r="232" spans="4:5" ht="13.5" customHeight="1" x14ac:dyDescent="0.2">
      <c r="D232" s="14"/>
      <c r="E232" s="14"/>
    </row>
    <row r="233" spans="4:5" ht="13.5" customHeight="1" x14ac:dyDescent="0.2">
      <c r="D233" s="14"/>
      <c r="E233" s="14"/>
    </row>
    <row r="234" spans="4:5" ht="13.5" customHeight="1" x14ac:dyDescent="0.2">
      <c r="D234" s="14"/>
      <c r="E234" s="14"/>
    </row>
    <row r="235" spans="4:5" ht="13.5" customHeight="1" x14ac:dyDescent="0.2">
      <c r="D235" s="14"/>
      <c r="E235" s="14"/>
    </row>
    <row r="236" spans="4:5" ht="13.5" customHeight="1" x14ac:dyDescent="0.2">
      <c r="D236" s="14"/>
      <c r="E236" s="14"/>
    </row>
    <row r="237" spans="4:5" ht="13.5" customHeight="1" x14ac:dyDescent="0.2">
      <c r="D237" s="14"/>
      <c r="E237" s="14"/>
    </row>
    <row r="238" spans="4:5" ht="13.5" customHeight="1" x14ac:dyDescent="0.2">
      <c r="D238" s="14"/>
      <c r="E238" s="14"/>
    </row>
    <row r="239" spans="4:5" ht="13.5" customHeight="1" x14ac:dyDescent="0.2">
      <c r="D239" s="14"/>
      <c r="E239" s="14"/>
    </row>
    <row r="240" spans="4:5" ht="13.5" customHeight="1" x14ac:dyDescent="0.2">
      <c r="D240" s="14"/>
      <c r="E240" s="14"/>
    </row>
    <row r="241" spans="4:5" ht="13.5" customHeight="1" x14ac:dyDescent="0.2">
      <c r="D241" s="14"/>
      <c r="E241" s="14"/>
    </row>
    <row r="242" spans="4:5" ht="13.5" customHeight="1" x14ac:dyDescent="0.2">
      <c r="D242" s="14"/>
      <c r="E242" s="14"/>
    </row>
    <row r="243" spans="4:5" ht="13.5" customHeight="1" x14ac:dyDescent="0.2">
      <c r="D243" s="14"/>
      <c r="E243" s="14"/>
    </row>
    <row r="244" spans="4:5" ht="13.5" customHeight="1" x14ac:dyDescent="0.2">
      <c r="D244" s="14"/>
      <c r="E244" s="14"/>
    </row>
    <row r="245" spans="4:5" ht="13.5" customHeight="1" x14ac:dyDescent="0.2">
      <c r="D245" s="14"/>
      <c r="E245" s="14"/>
    </row>
    <row r="246" spans="4:5" ht="13.5" customHeight="1" x14ac:dyDescent="0.2">
      <c r="D246" s="14"/>
      <c r="E246" s="14"/>
    </row>
    <row r="247" spans="4:5" ht="13.5" customHeight="1" x14ac:dyDescent="0.2">
      <c r="D247" s="14"/>
      <c r="E247" s="14"/>
    </row>
    <row r="248" spans="4:5" ht="13.5" customHeight="1" x14ac:dyDescent="0.2">
      <c r="D248" s="14"/>
      <c r="E248" s="14"/>
    </row>
    <row r="249" spans="4:5" ht="13.5" customHeight="1" x14ac:dyDescent="0.2">
      <c r="D249" s="14"/>
      <c r="E249" s="14"/>
    </row>
    <row r="250" spans="4:5" ht="13.5" customHeight="1" x14ac:dyDescent="0.2">
      <c r="D250" s="14"/>
      <c r="E250" s="14"/>
    </row>
    <row r="251" spans="4:5" ht="13.5" customHeight="1" x14ac:dyDescent="0.2">
      <c r="D251" s="14"/>
      <c r="E251" s="14"/>
    </row>
    <row r="252" spans="4:5" ht="13.5" customHeight="1" x14ac:dyDescent="0.2">
      <c r="D252" s="14"/>
      <c r="E252" s="14"/>
    </row>
    <row r="253" spans="4:5" ht="13.5" customHeight="1" x14ac:dyDescent="0.2">
      <c r="D253" s="14"/>
      <c r="E253" s="14"/>
    </row>
    <row r="254" spans="4:5" ht="13.5" customHeight="1" x14ac:dyDescent="0.2">
      <c r="D254" s="14"/>
      <c r="E254" s="14"/>
    </row>
    <row r="255" spans="4:5" ht="13.5" customHeight="1" x14ac:dyDescent="0.2">
      <c r="D255" s="14"/>
      <c r="E255" s="14"/>
    </row>
    <row r="256" spans="4:5" ht="13.5" customHeight="1" x14ac:dyDescent="0.2">
      <c r="D256" s="14"/>
      <c r="E256" s="14"/>
    </row>
    <row r="257" spans="4:5" ht="13.5" customHeight="1" x14ac:dyDescent="0.2">
      <c r="D257" s="14"/>
      <c r="E257" s="14"/>
    </row>
    <row r="258" spans="4:5" ht="13.5" customHeight="1" x14ac:dyDescent="0.2">
      <c r="D258" s="14"/>
      <c r="E258" s="14"/>
    </row>
    <row r="259" spans="4:5" ht="13.5" customHeight="1" x14ac:dyDescent="0.2">
      <c r="D259" s="14"/>
      <c r="E259" s="14"/>
    </row>
    <row r="260" spans="4:5" ht="13.5" customHeight="1" x14ac:dyDescent="0.2">
      <c r="D260" s="14"/>
      <c r="E260" s="14"/>
    </row>
    <row r="261" spans="4:5" ht="13.5" customHeight="1" x14ac:dyDescent="0.2">
      <c r="D261" s="14"/>
      <c r="E261" s="14"/>
    </row>
    <row r="262" spans="4:5" ht="13.5" customHeight="1" x14ac:dyDescent="0.2">
      <c r="D262" s="14"/>
      <c r="E262" s="14"/>
    </row>
    <row r="263" spans="4:5" ht="13.5" customHeight="1" x14ac:dyDescent="0.2">
      <c r="D263" s="14"/>
      <c r="E263" s="14"/>
    </row>
    <row r="264" spans="4:5" ht="13.5" customHeight="1" x14ac:dyDescent="0.2">
      <c r="D264" s="14"/>
      <c r="E264" s="14"/>
    </row>
    <row r="265" spans="4:5" ht="13.5" customHeight="1" x14ac:dyDescent="0.2">
      <c r="D265" s="14"/>
      <c r="E265" s="14"/>
    </row>
    <row r="266" spans="4:5" ht="13.5" customHeight="1" x14ac:dyDescent="0.2">
      <c r="D266" s="14"/>
      <c r="E266" s="14"/>
    </row>
    <row r="267" spans="4:5" ht="13.5" customHeight="1" x14ac:dyDescent="0.2">
      <c r="D267" s="14"/>
      <c r="E267" s="14"/>
    </row>
    <row r="268" spans="4:5" ht="13.5" customHeight="1" x14ac:dyDescent="0.2">
      <c r="D268" s="14"/>
      <c r="E268" s="14"/>
    </row>
    <row r="269" spans="4:5" ht="13.5" customHeight="1" x14ac:dyDescent="0.2">
      <c r="D269" s="14"/>
      <c r="E269" s="14"/>
    </row>
    <row r="270" spans="4:5" ht="13.5" customHeight="1" x14ac:dyDescent="0.2">
      <c r="D270" s="14"/>
      <c r="E270" s="14"/>
    </row>
    <row r="271" spans="4:5" ht="13.5" customHeight="1" x14ac:dyDescent="0.2">
      <c r="D271" s="14"/>
      <c r="E271" s="14"/>
    </row>
    <row r="272" spans="4:5" ht="13.5" customHeight="1" x14ac:dyDescent="0.2">
      <c r="D272" s="14"/>
      <c r="E272" s="14"/>
    </row>
    <row r="273" spans="4:5" ht="13.5" customHeight="1" x14ac:dyDescent="0.2">
      <c r="D273" s="14"/>
      <c r="E273" s="14"/>
    </row>
    <row r="274" spans="4:5" ht="13.5" customHeight="1" x14ac:dyDescent="0.2">
      <c r="D274" s="14"/>
      <c r="E274" s="14"/>
    </row>
    <row r="275" spans="4:5" ht="13.5" customHeight="1" x14ac:dyDescent="0.2">
      <c r="D275" s="14"/>
      <c r="E275" s="14"/>
    </row>
    <row r="276" spans="4:5" ht="13.5" customHeight="1" x14ac:dyDescent="0.2">
      <c r="D276" s="14"/>
      <c r="E276" s="14"/>
    </row>
    <row r="277" spans="4:5" ht="13.5" customHeight="1" x14ac:dyDescent="0.2">
      <c r="D277" s="14"/>
      <c r="E277" s="14"/>
    </row>
    <row r="278" spans="4:5" ht="13.5" customHeight="1" x14ac:dyDescent="0.2">
      <c r="D278" s="14"/>
      <c r="E278" s="14"/>
    </row>
    <row r="279" spans="4:5" ht="13.5" customHeight="1" x14ac:dyDescent="0.2">
      <c r="D279" s="14"/>
      <c r="E279" s="14"/>
    </row>
    <row r="280" spans="4:5" ht="13.5" customHeight="1" x14ac:dyDescent="0.2">
      <c r="D280" s="14"/>
      <c r="E280" s="14"/>
    </row>
    <row r="281" spans="4:5" ht="13.5" customHeight="1" x14ac:dyDescent="0.2">
      <c r="D281" s="14"/>
      <c r="E281" s="14"/>
    </row>
    <row r="282" spans="4:5" ht="13.5" customHeight="1" x14ac:dyDescent="0.2">
      <c r="D282" s="14"/>
      <c r="E282" s="14"/>
    </row>
    <row r="283" spans="4:5" ht="13.5" customHeight="1" x14ac:dyDescent="0.2">
      <c r="D283" s="14"/>
      <c r="E283" s="14"/>
    </row>
    <row r="284" spans="4:5" ht="13.5" customHeight="1" x14ac:dyDescent="0.2">
      <c r="D284" s="14"/>
      <c r="E284" s="14"/>
    </row>
    <row r="285" spans="4:5" ht="13.5" customHeight="1" x14ac:dyDescent="0.2">
      <c r="D285" s="14"/>
      <c r="E285" s="14"/>
    </row>
    <row r="286" spans="4:5" ht="13.5" customHeight="1" x14ac:dyDescent="0.2">
      <c r="D286" s="14"/>
      <c r="E286" s="14"/>
    </row>
    <row r="287" spans="4:5" ht="13.5" customHeight="1" x14ac:dyDescent="0.2">
      <c r="D287" s="14"/>
      <c r="E287" s="14"/>
    </row>
    <row r="288" spans="4:5" ht="13.5" customHeight="1" x14ac:dyDescent="0.2">
      <c r="D288" s="14"/>
      <c r="E288" s="14"/>
    </row>
    <row r="289" spans="4:5" ht="13.5" customHeight="1" x14ac:dyDescent="0.2">
      <c r="D289" s="14"/>
      <c r="E289" s="14"/>
    </row>
    <row r="290" spans="4:5" ht="13.5" customHeight="1" x14ac:dyDescent="0.2">
      <c r="D290" s="14"/>
      <c r="E290" s="14"/>
    </row>
    <row r="291" spans="4:5" ht="13.5" customHeight="1" x14ac:dyDescent="0.2">
      <c r="D291" s="14"/>
      <c r="E291" s="14"/>
    </row>
    <row r="292" spans="4:5" ht="13.5" customHeight="1" x14ac:dyDescent="0.2">
      <c r="D292" s="14"/>
      <c r="E292" s="14"/>
    </row>
    <row r="293" spans="4:5" ht="13.5" customHeight="1" x14ac:dyDescent="0.2">
      <c r="D293" s="14"/>
      <c r="E293" s="14"/>
    </row>
    <row r="294" spans="4:5" ht="13.5" customHeight="1" x14ac:dyDescent="0.2">
      <c r="D294" s="14"/>
      <c r="E294" s="14"/>
    </row>
    <row r="295" spans="4:5" ht="13.5" customHeight="1" x14ac:dyDescent="0.2">
      <c r="D295" s="14"/>
      <c r="E295" s="14"/>
    </row>
    <row r="296" spans="4:5" ht="13.5" customHeight="1" x14ac:dyDescent="0.2">
      <c r="D296" s="14"/>
      <c r="E296" s="14"/>
    </row>
    <row r="297" spans="4:5" ht="13.5" customHeight="1" x14ac:dyDescent="0.2">
      <c r="D297" s="14"/>
      <c r="E297" s="14"/>
    </row>
    <row r="298" spans="4:5" ht="13.5" customHeight="1" x14ac:dyDescent="0.2">
      <c r="D298" s="14"/>
      <c r="E298" s="14"/>
    </row>
    <row r="299" spans="4:5" ht="13.5" customHeight="1" x14ac:dyDescent="0.2">
      <c r="D299" s="14"/>
      <c r="E299" s="14"/>
    </row>
    <row r="300" spans="4:5" ht="13.5" customHeight="1" x14ac:dyDescent="0.2">
      <c r="D300" s="14"/>
      <c r="E300" s="14"/>
    </row>
    <row r="301" spans="4:5" ht="13.5" customHeight="1" x14ac:dyDescent="0.2">
      <c r="D301" s="14"/>
      <c r="E301" s="14"/>
    </row>
    <row r="302" spans="4:5" ht="13.5" customHeight="1" x14ac:dyDescent="0.2">
      <c r="D302" s="14"/>
      <c r="E302" s="14"/>
    </row>
    <row r="303" spans="4:5" ht="13.5" customHeight="1" x14ac:dyDescent="0.2">
      <c r="D303" s="14"/>
      <c r="E303" s="14"/>
    </row>
    <row r="304" spans="4:5" ht="13.5" customHeight="1" x14ac:dyDescent="0.2">
      <c r="D304" s="14"/>
      <c r="E304" s="14"/>
    </row>
    <row r="305" spans="4:5" ht="13.5" customHeight="1" x14ac:dyDescent="0.2">
      <c r="D305" s="14"/>
      <c r="E305" s="14"/>
    </row>
    <row r="306" spans="4:5" ht="13.5" customHeight="1" x14ac:dyDescent="0.2">
      <c r="D306" s="14"/>
      <c r="E306" s="14"/>
    </row>
    <row r="307" spans="4:5" ht="13.5" customHeight="1" x14ac:dyDescent="0.2">
      <c r="D307" s="14"/>
      <c r="E307" s="14"/>
    </row>
    <row r="308" spans="4:5" ht="13.5" customHeight="1" x14ac:dyDescent="0.2">
      <c r="D308" s="14"/>
      <c r="E308" s="14"/>
    </row>
    <row r="309" spans="4:5" ht="13.5" customHeight="1" x14ac:dyDescent="0.2">
      <c r="D309" s="14"/>
      <c r="E309" s="14"/>
    </row>
    <row r="310" spans="4:5" ht="13.5" customHeight="1" x14ac:dyDescent="0.2">
      <c r="D310" s="14"/>
      <c r="E310" s="14"/>
    </row>
    <row r="311" spans="4:5" ht="13.5" customHeight="1" x14ac:dyDescent="0.2">
      <c r="D311" s="14"/>
      <c r="E311" s="14"/>
    </row>
    <row r="312" spans="4:5" ht="13.5" customHeight="1" x14ac:dyDescent="0.2">
      <c r="D312" s="14"/>
      <c r="E312" s="14"/>
    </row>
    <row r="313" spans="4:5" ht="13.5" customHeight="1" x14ac:dyDescent="0.2">
      <c r="D313" s="14"/>
      <c r="E313" s="14"/>
    </row>
    <row r="314" spans="4:5" ht="13.5" customHeight="1" x14ac:dyDescent="0.2">
      <c r="D314" s="14"/>
      <c r="E314" s="14"/>
    </row>
    <row r="315" spans="4:5" ht="13.5" customHeight="1" x14ac:dyDescent="0.2">
      <c r="D315" s="14"/>
      <c r="E315" s="14"/>
    </row>
    <row r="316" spans="4:5" ht="13.5" customHeight="1" x14ac:dyDescent="0.2">
      <c r="D316" s="14"/>
      <c r="E316" s="14"/>
    </row>
    <row r="317" spans="4:5" ht="13.5" customHeight="1" x14ac:dyDescent="0.2">
      <c r="D317" s="14"/>
      <c r="E317" s="14"/>
    </row>
    <row r="318" spans="4:5" ht="13.5" customHeight="1" x14ac:dyDescent="0.2">
      <c r="D318" s="14"/>
      <c r="E318" s="14"/>
    </row>
    <row r="319" spans="4:5" ht="13.5" customHeight="1" x14ac:dyDescent="0.2">
      <c r="D319" s="14"/>
      <c r="E319" s="14"/>
    </row>
    <row r="320" spans="4:5" ht="13.5" customHeight="1" x14ac:dyDescent="0.2">
      <c r="D320" s="14"/>
      <c r="E320" s="14"/>
    </row>
    <row r="321" spans="4:5" ht="13.5" customHeight="1" x14ac:dyDescent="0.2">
      <c r="D321" s="14"/>
      <c r="E321" s="14"/>
    </row>
    <row r="322" spans="4:5" ht="13.5" customHeight="1" x14ac:dyDescent="0.2">
      <c r="D322" s="14"/>
      <c r="E322" s="14"/>
    </row>
    <row r="323" spans="4:5" ht="13.5" customHeight="1" x14ac:dyDescent="0.2">
      <c r="D323" s="14"/>
      <c r="E323" s="14"/>
    </row>
    <row r="324" spans="4:5" ht="13.5" customHeight="1" x14ac:dyDescent="0.2">
      <c r="D324" s="14"/>
      <c r="E324" s="14"/>
    </row>
    <row r="325" spans="4:5" ht="13.5" customHeight="1" x14ac:dyDescent="0.2">
      <c r="D325" s="14"/>
      <c r="E325" s="14"/>
    </row>
    <row r="326" spans="4:5" ht="13.5" customHeight="1" x14ac:dyDescent="0.2">
      <c r="D326" s="14"/>
      <c r="E326" s="14"/>
    </row>
    <row r="327" spans="4:5" ht="13.5" customHeight="1" x14ac:dyDescent="0.2">
      <c r="D327" s="14"/>
      <c r="E327" s="14"/>
    </row>
    <row r="328" spans="4:5" ht="13.5" customHeight="1" x14ac:dyDescent="0.2">
      <c r="D328" s="14"/>
      <c r="E328" s="14"/>
    </row>
    <row r="329" spans="4:5" ht="13.5" customHeight="1" x14ac:dyDescent="0.2">
      <c r="D329" s="14"/>
      <c r="E329" s="14"/>
    </row>
    <row r="330" spans="4:5" ht="13.5" customHeight="1" x14ac:dyDescent="0.2">
      <c r="D330" s="14"/>
      <c r="E330" s="14"/>
    </row>
    <row r="331" spans="4:5" ht="13.5" customHeight="1" x14ac:dyDescent="0.2">
      <c r="D331" s="14"/>
      <c r="E331" s="14"/>
    </row>
    <row r="332" spans="4:5" ht="13.5" customHeight="1" x14ac:dyDescent="0.2">
      <c r="D332" s="14"/>
      <c r="E332" s="14"/>
    </row>
    <row r="333" spans="4:5" ht="13.5" customHeight="1" x14ac:dyDescent="0.2">
      <c r="D333" s="14"/>
      <c r="E333" s="14"/>
    </row>
    <row r="334" spans="4:5" ht="13.5" customHeight="1" x14ac:dyDescent="0.2">
      <c r="D334" s="14"/>
      <c r="E334" s="14"/>
    </row>
    <row r="335" spans="4:5" ht="13.5" customHeight="1" x14ac:dyDescent="0.2">
      <c r="D335" s="14"/>
      <c r="E335" s="14"/>
    </row>
    <row r="336" spans="4:5" ht="13.5" customHeight="1" x14ac:dyDescent="0.2">
      <c r="D336" s="14"/>
      <c r="E336" s="14"/>
    </row>
    <row r="337" spans="4:5" ht="13.5" customHeight="1" x14ac:dyDescent="0.2">
      <c r="D337" s="14"/>
      <c r="E337" s="14"/>
    </row>
    <row r="338" spans="4:5" ht="13.5" customHeight="1" x14ac:dyDescent="0.2">
      <c r="D338" s="14"/>
      <c r="E338" s="14"/>
    </row>
    <row r="339" spans="4:5" ht="13.5" customHeight="1" x14ac:dyDescent="0.2">
      <c r="D339" s="14"/>
      <c r="E339" s="14"/>
    </row>
    <row r="340" spans="4:5" ht="13.5" customHeight="1" x14ac:dyDescent="0.2">
      <c r="D340" s="14"/>
      <c r="E340" s="14"/>
    </row>
    <row r="341" spans="4:5" ht="13.5" customHeight="1" x14ac:dyDescent="0.2">
      <c r="D341" s="14"/>
      <c r="E341" s="14"/>
    </row>
    <row r="342" spans="4:5" ht="13.5" customHeight="1" x14ac:dyDescent="0.2">
      <c r="D342" s="14"/>
      <c r="E342" s="14"/>
    </row>
    <row r="343" spans="4:5" ht="13.5" customHeight="1" x14ac:dyDescent="0.2">
      <c r="D343" s="14"/>
      <c r="E343" s="14"/>
    </row>
    <row r="344" spans="4:5" ht="13.5" customHeight="1" x14ac:dyDescent="0.2">
      <c r="D344" s="14"/>
      <c r="E344" s="14"/>
    </row>
    <row r="345" spans="4:5" ht="13.5" customHeight="1" x14ac:dyDescent="0.2">
      <c r="D345" s="14"/>
      <c r="E345" s="14"/>
    </row>
    <row r="346" spans="4:5" ht="13.5" customHeight="1" x14ac:dyDescent="0.2">
      <c r="D346" s="14"/>
      <c r="E346" s="14"/>
    </row>
    <row r="347" spans="4:5" ht="13.5" customHeight="1" x14ac:dyDescent="0.2">
      <c r="D347" s="14"/>
      <c r="E347" s="14"/>
    </row>
    <row r="348" spans="4:5" ht="13.5" customHeight="1" x14ac:dyDescent="0.2">
      <c r="D348" s="14"/>
      <c r="E348" s="14"/>
    </row>
    <row r="349" spans="4:5" ht="13.5" customHeight="1" x14ac:dyDescent="0.2">
      <c r="D349" s="14"/>
      <c r="E349" s="14"/>
    </row>
    <row r="350" spans="4:5" ht="13.5" customHeight="1" x14ac:dyDescent="0.2">
      <c r="D350" s="14"/>
      <c r="E350" s="14"/>
    </row>
    <row r="351" spans="4:5" ht="13.5" customHeight="1" x14ac:dyDescent="0.2">
      <c r="D351" s="14"/>
      <c r="E351" s="14"/>
    </row>
    <row r="352" spans="4:5" ht="13.5" customHeight="1" x14ac:dyDescent="0.2">
      <c r="D352" s="14"/>
      <c r="E352" s="14"/>
    </row>
    <row r="353" spans="4:5" ht="13.5" customHeight="1" x14ac:dyDescent="0.2">
      <c r="D353" s="14"/>
      <c r="E353" s="14"/>
    </row>
    <row r="354" spans="4:5" ht="13.5" customHeight="1" x14ac:dyDescent="0.2">
      <c r="D354" s="14"/>
      <c r="E354" s="14"/>
    </row>
    <row r="355" spans="4:5" ht="13.5" customHeight="1" x14ac:dyDescent="0.2">
      <c r="D355" s="14"/>
      <c r="E355" s="14"/>
    </row>
    <row r="356" spans="4:5" ht="13.5" customHeight="1" x14ac:dyDescent="0.2">
      <c r="D356" s="14"/>
      <c r="E356" s="14"/>
    </row>
    <row r="357" spans="4:5" ht="13.5" customHeight="1" x14ac:dyDescent="0.2">
      <c r="D357" s="14"/>
      <c r="E357" s="14"/>
    </row>
    <row r="358" spans="4:5" ht="13.5" customHeight="1" x14ac:dyDescent="0.2">
      <c r="D358" s="14"/>
      <c r="E358" s="14"/>
    </row>
    <row r="359" spans="4:5" ht="13.5" customHeight="1" x14ac:dyDescent="0.2">
      <c r="D359" s="14"/>
      <c r="E359" s="14"/>
    </row>
    <row r="360" spans="4:5" ht="13.5" customHeight="1" x14ac:dyDescent="0.2">
      <c r="D360" s="14"/>
      <c r="E360" s="14"/>
    </row>
    <row r="361" spans="4:5" ht="13.5" customHeight="1" x14ac:dyDescent="0.2">
      <c r="D361" s="14"/>
      <c r="E361" s="14"/>
    </row>
    <row r="362" spans="4:5" ht="13.5" customHeight="1" x14ac:dyDescent="0.2">
      <c r="D362" s="14"/>
      <c r="E362" s="14"/>
    </row>
    <row r="363" spans="4:5" ht="13.5" customHeight="1" x14ac:dyDescent="0.2">
      <c r="D363" s="14"/>
      <c r="E363" s="14"/>
    </row>
    <row r="364" spans="4:5" ht="13.5" customHeight="1" x14ac:dyDescent="0.2">
      <c r="D364" s="14"/>
      <c r="E364" s="14"/>
    </row>
    <row r="365" spans="4:5" ht="13.5" customHeight="1" x14ac:dyDescent="0.2">
      <c r="D365" s="14"/>
      <c r="E365" s="14"/>
    </row>
    <row r="366" spans="4:5" ht="13.5" customHeight="1" x14ac:dyDescent="0.2">
      <c r="D366" s="14"/>
      <c r="E366" s="14"/>
    </row>
    <row r="367" spans="4:5" ht="13.5" customHeight="1" x14ac:dyDescent="0.2">
      <c r="D367" s="14"/>
      <c r="E367" s="14"/>
    </row>
    <row r="368" spans="4:5" ht="13.5" customHeight="1" x14ac:dyDescent="0.2">
      <c r="D368" s="14"/>
      <c r="E368" s="14"/>
    </row>
    <row r="369" spans="4:5" ht="13.5" customHeight="1" x14ac:dyDescent="0.2">
      <c r="D369" s="14"/>
      <c r="E369" s="14"/>
    </row>
    <row r="370" spans="4:5" ht="13.5" customHeight="1" x14ac:dyDescent="0.2">
      <c r="D370" s="14"/>
      <c r="E370" s="14"/>
    </row>
    <row r="371" spans="4:5" ht="13.5" customHeight="1" x14ac:dyDescent="0.2">
      <c r="D371" s="14"/>
      <c r="E371" s="14"/>
    </row>
    <row r="372" spans="4:5" ht="13.5" customHeight="1" x14ac:dyDescent="0.2">
      <c r="D372" s="14"/>
      <c r="E372" s="14"/>
    </row>
    <row r="373" spans="4:5" ht="13.5" customHeight="1" x14ac:dyDescent="0.2">
      <c r="D373" s="14"/>
      <c r="E373" s="14"/>
    </row>
    <row r="374" spans="4:5" ht="13.5" customHeight="1" x14ac:dyDescent="0.2">
      <c r="D374" s="14"/>
      <c r="E374" s="14"/>
    </row>
    <row r="375" spans="4:5" ht="13.5" customHeight="1" x14ac:dyDescent="0.2">
      <c r="D375" s="14"/>
      <c r="E375" s="14"/>
    </row>
    <row r="376" spans="4:5" ht="13.5" customHeight="1" x14ac:dyDescent="0.2">
      <c r="D376" s="14"/>
      <c r="E376" s="14"/>
    </row>
    <row r="377" spans="4:5" ht="13.5" customHeight="1" x14ac:dyDescent="0.2">
      <c r="D377" s="14"/>
      <c r="E377" s="14"/>
    </row>
    <row r="378" spans="4:5" ht="13.5" customHeight="1" x14ac:dyDescent="0.2">
      <c r="D378" s="14"/>
      <c r="E378" s="14"/>
    </row>
    <row r="379" spans="4:5" ht="13.5" customHeight="1" x14ac:dyDescent="0.2">
      <c r="D379" s="14"/>
      <c r="E379" s="14"/>
    </row>
    <row r="380" spans="4:5" ht="13.5" customHeight="1" x14ac:dyDescent="0.2">
      <c r="D380" s="14"/>
      <c r="E380" s="14"/>
    </row>
    <row r="381" spans="4:5" ht="13.5" customHeight="1" x14ac:dyDescent="0.2">
      <c r="D381" s="14"/>
      <c r="E381" s="14"/>
    </row>
    <row r="382" spans="4:5" ht="13.5" customHeight="1" x14ac:dyDescent="0.2">
      <c r="D382" s="14"/>
      <c r="E382" s="14"/>
    </row>
    <row r="383" spans="4:5" ht="13.5" customHeight="1" x14ac:dyDescent="0.2">
      <c r="D383" s="14"/>
      <c r="E383" s="14"/>
    </row>
    <row r="384" spans="4:5" ht="13.5" customHeight="1" x14ac:dyDescent="0.2">
      <c r="D384" s="14"/>
      <c r="E384" s="14"/>
    </row>
    <row r="385" spans="4:5" ht="13.5" customHeight="1" x14ac:dyDescent="0.2">
      <c r="D385" s="14"/>
      <c r="E385" s="14"/>
    </row>
    <row r="386" spans="4:5" ht="13.5" customHeight="1" x14ac:dyDescent="0.2">
      <c r="D386" s="14"/>
      <c r="E386" s="14"/>
    </row>
    <row r="387" spans="4:5" ht="13.5" customHeight="1" x14ac:dyDescent="0.2">
      <c r="D387" s="14"/>
      <c r="E387" s="14"/>
    </row>
    <row r="388" spans="4:5" ht="13.5" customHeight="1" x14ac:dyDescent="0.2">
      <c r="D388" s="14"/>
      <c r="E388" s="14"/>
    </row>
    <row r="389" spans="4:5" ht="13.5" customHeight="1" x14ac:dyDescent="0.2">
      <c r="D389" s="14"/>
      <c r="E389" s="14"/>
    </row>
    <row r="390" spans="4:5" ht="13.5" customHeight="1" x14ac:dyDescent="0.2">
      <c r="D390" s="14"/>
      <c r="E390" s="14"/>
    </row>
    <row r="391" spans="4:5" ht="13.5" customHeight="1" x14ac:dyDescent="0.2">
      <c r="D391" s="14"/>
      <c r="E391" s="14"/>
    </row>
    <row r="392" spans="4:5" ht="13.5" customHeight="1" x14ac:dyDescent="0.2">
      <c r="D392" s="14"/>
      <c r="E392" s="14"/>
    </row>
    <row r="393" spans="4:5" ht="13.5" customHeight="1" x14ac:dyDescent="0.2">
      <c r="D393" s="14"/>
      <c r="E393" s="14"/>
    </row>
    <row r="394" spans="4:5" ht="13.5" customHeight="1" x14ac:dyDescent="0.2">
      <c r="D394" s="14"/>
      <c r="E394" s="14"/>
    </row>
    <row r="395" spans="4:5" ht="13.5" customHeight="1" x14ac:dyDescent="0.2">
      <c r="D395" s="14"/>
      <c r="E395" s="14"/>
    </row>
    <row r="396" spans="4:5" ht="13.5" customHeight="1" x14ac:dyDescent="0.2">
      <c r="D396" s="14"/>
      <c r="E396" s="14"/>
    </row>
    <row r="397" spans="4:5" ht="13.5" customHeight="1" x14ac:dyDescent="0.2">
      <c r="D397" s="14"/>
      <c r="E397" s="14"/>
    </row>
    <row r="398" spans="4:5" ht="13.5" customHeight="1" x14ac:dyDescent="0.2">
      <c r="D398" s="14"/>
      <c r="E398" s="14"/>
    </row>
    <row r="399" spans="4:5" ht="13.5" customHeight="1" x14ac:dyDescent="0.2">
      <c r="D399" s="14"/>
      <c r="E399" s="14"/>
    </row>
    <row r="400" spans="4:5" ht="13.5" customHeight="1" x14ac:dyDescent="0.2">
      <c r="D400" s="14"/>
      <c r="E400" s="14"/>
    </row>
    <row r="401" spans="4:5" ht="13.5" customHeight="1" x14ac:dyDescent="0.2">
      <c r="D401" s="14"/>
      <c r="E401" s="14"/>
    </row>
    <row r="402" spans="4:5" ht="13.5" customHeight="1" x14ac:dyDescent="0.2">
      <c r="D402" s="14"/>
      <c r="E402" s="14"/>
    </row>
    <row r="403" spans="4:5" ht="13.5" customHeight="1" x14ac:dyDescent="0.2">
      <c r="D403" s="14"/>
      <c r="E403" s="14"/>
    </row>
    <row r="404" spans="4:5" ht="13.5" customHeight="1" x14ac:dyDescent="0.2">
      <c r="D404" s="14"/>
      <c r="E404" s="14"/>
    </row>
    <row r="405" spans="4:5" ht="13.5" customHeight="1" x14ac:dyDescent="0.2">
      <c r="D405" s="14"/>
      <c r="E405" s="14"/>
    </row>
    <row r="406" spans="4:5" ht="13.5" customHeight="1" x14ac:dyDescent="0.2">
      <c r="D406" s="14"/>
      <c r="E406" s="14"/>
    </row>
    <row r="407" spans="4:5" ht="13.5" customHeight="1" x14ac:dyDescent="0.2">
      <c r="D407" s="14"/>
      <c r="E407" s="14"/>
    </row>
    <row r="408" spans="4:5" ht="13.5" customHeight="1" x14ac:dyDescent="0.2">
      <c r="D408" s="14"/>
      <c r="E408" s="14"/>
    </row>
    <row r="409" spans="4:5" ht="13.5" customHeight="1" x14ac:dyDescent="0.2">
      <c r="D409" s="14"/>
      <c r="E409" s="14"/>
    </row>
    <row r="410" spans="4:5" ht="13.5" customHeight="1" x14ac:dyDescent="0.2">
      <c r="D410" s="14"/>
      <c r="E410" s="14"/>
    </row>
    <row r="411" spans="4:5" ht="13.5" customHeight="1" x14ac:dyDescent="0.2">
      <c r="D411" s="14"/>
      <c r="E411" s="14"/>
    </row>
    <row r="412" spans="4:5" ht="13.5" customHeight="1" x14ac:dyDescent="0.2">
      <c r="D412" s="14"/>
      <c r="E412" s="14"/>
    </row>
    <row r="413" spans="4:5" ht="13.5" customHeight="1" x14ac:dyDescent="0.2">
      <c r="D413" s="14"/>
      <c r="E413" s="14"/>
    </row>
    <row r="414" spans="4:5" ht="13.5" customHeight="1" x14ac:dyDescent="0.2">
      <c r="D414" s="14"/>
      <c r="E414" s="14"/>
    </row>
    <row r="415" spans="4:5" ht="13.5" customHeight="1" x14ac:dyDescent="0.2">
      <c r="D415" s="14"/>
      <c r="E415" s="14"/>
    </row>
    <row r="416" spans="4:5" ht="13.5" customHeight="1" x14ac:dyDescent="0.2">
      <c r="D416" s="14"/>
      <c r="E416" s="14"/>
    </row>
    <row r="417" spans="4:5" ht="13.5" customHeight="1" x14ac:dyDescent="0.2">
      <c r="D417" s="14"/>
      <c r="E417" s="14"/>
    </row>
    <row r="418" spans="4:5" ht="13.5" customHeight="1" x14ac:dyDescent="0.2">
      <c r="D418" s="14"/>
      <c r="E418" s="14"/>
    </row>
    <row r="419" spans="4:5" ht="13.5" customHeight="1" x14ac:dyDescent="0.2">
      <c r="D419" s="14"/>
      <c r="E419" s="14"/>
    </row>
    <row r="420" spans="4:5" ht="13.5" customHeight="1" x14ac:dyDescent="0.2">
      <c r="D420" s="14"/>
      <c r="E420" s="14"/>
    </row>
    <row r="421" spans="4:5" ht="13.5" customHeight="1" x14ac:dyDescent="0.2">
      <c r="D421" s="14"/>
      <c r="E421" s="14"/>
    </row>
    <row r="422" spans="4:5" ht="13.5" customHeight="1" x14ac:dyDescent="0.2">
      <c r="D422" s="14"/>
      <c r="E422" s="14"/>
    </row>
    <row r="423" spans="4:5" ht="13.5" customHeight="1" x14ac:dyDescent="0.2">
      <c r="D423" s="14"/>
      <c r="E423" s="14"/>
    </row>
    <row r="424" spans="4:5" ht="13.5" customHeight="1" x14ac:dyDescent="0.2">
      <c r="D424" s="14"/>
      <c r="E424" s="14"/>
    </row>
    <row r="425" spans="4:5" ht="13.5" customHeight="1" x14ac:dyDescent="0.2">
      <c r="D425" s="14"/>
      <c r="E425" s="14"/>
    </row>
    <row r="426" spans="4:5" ht="13.5" customHeight="1" x14ac:dyDescent="0.2">
      <c r="D426" s="14"/>
      <c r="E426" s="14"/>
    </row>
    <row r="427" spans="4:5" ht="13.5" customHeight="1" x14ac:dyDescent="0.2">
      <c r="D427" s="14"/>
      <c r="E427" s="14"/>
    </row>
    <row r="428" spans="4:5" ht="13.5" customHeight="1" x14ac:dyDescent="0.2">
      <c r="D428" s="14"/>
      <c r="E428" s="14"/>
    </row>
    <row r="429" spans="4:5" ht="13.5" customHeight="1" x14ac:dyDescent="0.2">
      <c r="D429" s="14"/>
      <c r="E429" s="14"/>
    </row>
    <row r="430" spans="4:5" ht="13.5" customHeight="1" x14ac:dyDescent="0.2">
      <c r="D430" s="14"/>
      <c r="E430" s="14"/>
    </row>
    <row r="431" spans="4:5" ht="13.5" customHeight="1" x14ac:dyDescent="0.2">
      <c r="D431" s="14"/>
      <c r="E431" s="14"/>
    </row>
    <row r="432" spans="4:5" ht="13.5" customHeight="1" x14ac:dyDescent="0.2">
      <c r="D432" s="14"/>
      <c r="E432" s="14"/>
    </row>
    <row r="433" spans="4:5" ht="13.5" customHeight="1" x14ac:dyDescent="0.2">
      <c r="D433" s="14"/>
      <c r="E433" s="14"/>
    </row>
    <row r="434" spans="4:5" ht="13.5" customHeight="1" x14ac:dyDescent="0.2">
      <c r="D434" s="14"/>
      <c r="E434" s="14"/>
    </row>
    <row r="435" spans="4:5" ht="13.5" customHeight="1" x14ac:dyDescent="0.2">
      <c r="D435" s="14"/>
      <c r="E435" s="14"/>
    </row>
    <row r="436" spans="4:5" ht="13.5" customHeight="1" x14ac:dyDescent="0.2">
      <c r="D436" s="14"/>
      <c r="E436" s="14"/>
    </row>
    <row r="437" spans="4:5" ht="13.5" customHeight="1" x14ac:dyDescent="0.2">
      <c r="D437" s="14"/>
      <c r="E437" s="14"/>
    </row>
    <row r="438" spans="4:5" ht="13.5" customHeight="1" x14ac:dyDescent="0.2">
      <c r="D438" s="14"/>
      <c r="E438" s="14"/>
    </row>
    <row r="439" spans="4:5" ht="13.5" customHeight="1" x14ac:dyDescent="0.2">
      <c r="D439" s="14"/>
      <c r="E439" s="14"/>
    </row>
    <row r="440" spans="4:5" ht="13.5" customHeight="1" x14ac:dyDescent="0.2">
      <c r="D440" s="14"/>
      <c r="E440" s="14"/>
    </row>
    <row r="441" spans="4:5" ht="13.5" customHeight="1" x14ac:dyDescent="0.2">
      <c r="D441" s="14"/>
      <c r="E441" s="14"/>
    </row>
    <row r="442" spans="4:5" ht="13.5" customHeight="1" x14ac:dyDescent="0.2">
      <c r="D442" s="14"/>
      <c r="E442" s="14"/>
    </row>
    <row r="443" spans="4:5" ht="13.5" customHeight="1" x14ac:dyDescent="0.2">
      <c r="D443" s="14"/>
      <c r="E443" s="14"/>
    </row>
    <row r="444" spans="4:5" ht="13.5" customHeight="1" x14ac:dyDescent="0.2">
      <c r="D444" s="14"/>
      <c r="E444" s="14"/>
    </row>
    <row r="445" spans="4:5" ht="13.5" customHeight="1" x14ac:dyDescent="0.2">
      <c r="D445" s="14"/>
      <c r="E445" s="14"/>
    </row>
    <row r="446" spans="4:5" ht="13.5" customHeight="1" x14ac:dyDescent="0.2">
      <c r="D446" s="14"/>
      <c r="E446" s="14"/>
    </row>
    <row r="447" spans="4:5" ht="13.5" customHeight="1" x14ac:dyDescent="0.2">
      <c r="D447" s="14"/>
      <c r="E447" s="14"/>
    </row>
    <row r="448" spans="4:5" ht="13.5" customHeight="1" x14ac:dyDescent="0.2">
      <c r="D448" s="14"/>
      <c r="E448" s="14"/>
    </row>
    <row r="449" spans="4:5" ht="13.5" customHeight="1" x14ac:dyDescent="0.2">
      <c r="D449" s="14"/>
      <c r="E449" s="14"/>
    </row>
    <row r="450" spans="4:5" ht="13.5" customHeight="1" x14ac:dyDescent="0.2">
      <c r="D450" s="14"/>
      <c r="E450" s="14"/>
    </row>
    <row r="451" spans="4:5" ht="13.5" customHeight="1" x14ac:dyDescent="0.2">
      <c r="D451" s="14"/>
      <c r="E451" s="14"/>
    </row>
    <row r="452" spans="4:5" ht="13.5" customHeight="1" x14ac:dyDescent="0.2">
      <c r="D452" s="14"/>
      <c r="E452" s="14"/>
    </row>
    <row r="453" spans="4:5" ht="13.5" customHeight="1" x14ac:dyDescent="0.2">
      <c r="D453" s="14"/>
      <c r="E453" s="14"/>
    </row>
    <row r="454" spans="4:5" ht="13.5" customHeight="1" x14ac:dyDescent="0.2">
      <c r="D454" s="14"/>
      <c r="E454" s="14"/>
    </row>
    <row r="455" spans="4:5" ht="13.5" customHeight="1" x14ac:dyDescent="0.2">
      <c r="D455" s="14"/>
      <c r="E455" s="14"/>
    </row>
    <row r="456" spans="4:5" ht="13.5" customHeight="1" x14ac:dyDescent="0.2">
      <c r="D456" s="14"/>
      <c r="E456" s="14"/>
    </row>
    <row r="457" spans="4:5" ht="13.5" customHeight="1" x14ac:dyDescent="0.2">
      <c r="D457" s="14"/>
      <c r="E457" s="14"/>
    </row>
    <row r="458" spans="4:5" ht="13.5" customHeight="1" x14ac:dyDescent="0.2">
      <c r="D458" s="14"/>
      <c r="E458" s="14"/>
    </row>
    <row r="459" spans="4:5" ht="13.5" customHeight="1" x14ac:dyDescent="0.2">
      <c r="D459" s="14"/>
      <c r="E459" s="14"/>
    </row>
    <row r="460" spans="4:5" ht="13.5" customHeight="1" x14ac:dyDescent="0.2">
      <c r="D460" s="14"/>
      <c r="E460" s="14"/>
    </row>
    <row r="461" spans="4:5" ht="13.5" customHeight="1" x14ac:dyDescent="0.2">
      <c r="D461" s="14"/>
      <c r="E461" s="14"/>
    </row>
    <row r="462" spans="4:5" ht="13.5" customHeight="1" x14ac:dyDescent="0.2">
      <c r="D462" s="14"/>
      <c r="E462" s="14"/>
    </row>
    <row r="463" spans="4:5" ht="13.5" customHeight="1" x14ac:dyDescent="0.2">
      <c r="D463" s="14"/>
      <c r="E463" s="14"/>
    </row>
    <row r="464" spans="4:5" ht="13.5" customHeight="1" x14ac:dyDescent="0.2">
      <c r="D464" s="14"/>
      <c r="E464" s="14"/>
    </row>
    <row r="465" spans="4:5" ht="13.5" customHeight="1" x14ac:dyDescent="0.2">
      <c r="D465" s="14"/>
      <c r="E465" s="14"/>
    </row>
    <row r="466" spans="4:5" ht="13.5" customHeight="1" x14ac:dyDescent="0.2">
      <c r="D466" s="14"/>
      <c r="E466" s="14"/>
    </row>
    <row r="467" spans="4:5" ht="13.5" customHeight="1" x14ac:dyDescent="0.2">
      <c r="D467" s="14"/>
      <c r="E467" s="14"/>
    </row>
    <row r="468" spans="4:5" ht="13.5" customHeight="1" x14ac:dyDescent="0.2">
      <c r="D468" s="14"/>
      <c r="E468" s="14"/>
    </row>
    <row r="469" spans="4:5" ht="13.5" customHeight="1" x14ac:dyDescent="0.2">
      <c r="D469" s="14"/>
      <c r="E469" s="14"/>
    </row>
    <row r="470" spans="4:5" ht="13.5" customHeight="1" x14ac:dyDescent="0.2">
      <c r="D470" s="14"/>
      <c r="E470" s="14"/>
    </row>
    <row r="471" spans="4:5" ht="13.5" customHeight="1" x14ac:dyDescent="0.2">
      <c r="D471" s="14"/>
      <c r="E471" s="14"/>
    </row>
    <row r="472" spans="4:5" ht="13.5" customHeight="1" x14ac:dyDescent="0.2">
      <c r="D472" s="14"/>
      <c r="E472" s="14"/>
    </row>
    <row r="473" spans="4:5" ht="13.5" customHeight="1" x14ac:dyDescent="0.2">
      <c r="D473" s="14"/>
      <c r="E473" s="14"/>
    </row>
    <row r="474" spans="4:5" ht="13.5" customHeight="1" x14ac:dyDescent="0.2">
      <c r="D474" s="14"/>
      <c r="E474" s="14"/>
    </row>
    <row r="475" spans="4:5" ht="13.5" customHeight="1" x14ac:dyDescent="0.2">
      <c r="D475" s="14"/>
      <c r="E475" s="14"/>
    </row>
    <row r="476" spans="4:5" ht="13.5" customHeight="1" x14ac:dyDescent="0.2">
      <c r="D476" s="14"/>
      <c r="E476" s="14"/>
    </row>
    <row r="477" spans="4:5" ht="13.5" customHeight="1" x14ac:dyDescent="0.2">
      <c r="D477" s="14"/>
      <c r="E477" s="14"/>
    </row>
    <row r="478" spans="4:5" ht="13.5" customHeight="1" x14ac:dyDescent="0.2">
      <c r="D478" s="14"/>
      <c r="E478" s="14"/>
    </row>
    <row r="479" spans="4:5" ht="13.5" customHeight="1" x14ac:dyDescent="0.2">
      <c r="D479" s="14"/>
      <c r="E479" s="14"/>
    </row>
    <row r="480" spans="4:5" ht="13.5" customHeight="1" x14ac:dyDescent="0.2">
      <c r="D480" s="14"/>
      <c r="E480" s="14"/>
    </row>
    <row r="481" spans="4:5" ht="13.5" customHeight="1" x14ac:dyDescent="0.2">
      <c r="D481" s="14"/>
      <c r="E481" s="14"/>
    </row>
    <row r="482" spans="4:5" ht="13.5" customHeight="1" x14ac:dyDescent="0.2">
      <c r="D482" s="14"/>
      <c r="E482" s="14"/>
    </row>
    <row r="483" spans="4:5" ht="13.5" customHeight="1" x14ac:dyDescent="0.2">
      <c r="D483" s="14"/>
      <c r="E483" s="14"/>
    </row>
    <row r="484" spans="4:5" ht="13.5" customHeight="1" x14ac:dyDescent="0.2">
      <c r="D484" s="14"/>
      <c r="E484" s="14"/>
    </row>
    <row r="485" spans="4:5" ht="13.5" customHeight="1" x14ac:dyDescent="0.2">
      <c r="D485" s="14"/>
      <c r="E485" s="14"/>
    </row>
    <row r="486" spans="4:5" ht="13.5" customHeight="1" x14ac:dyDescent="0.2">
      <c r="D486" s="14"/>
      <c r="E486" s="14"/>
    </row>
    <row r="487" spans="4:5" ht="13.5" customHeight="1" x14ac:dyDescent="0.2">
      <c r="D487" s="14"/>
      <c r="E487" s="14"/>
    </row>
    <row r="488" spans="4:5" ht="13.5" customHeight="1" x14ac:dyDescent="0.2">
      <c r="D488" s="14"/>
      <c r="E488" s="14"/>
    </row>
    <row r="489" spans="4:5" ht="13.5" customHeight="1" x14ac:dyDescent="0.2">
      <c r="D489" s="14"/>
      <c r="E489" s="14"/>
    </row>
    <row r="490" spans="4:5" ht="13.5" customHeight="1" x14ac:dyDescent="0.2">
      <c r="D490" s="14"/>
      <c r="E490" s="14"/>
    </row>
    <row r="491" spans="4:5" ht="13.5" customHeight="1" x14ac:dyDescent="0.2">
      <c r="D491" s="14"/>
      <c r="E491" s="14"/>
    </row>
    <row r="492" spans="4:5" ht="13.5" customHeight="1" x14ac:dyDescent="0.2">
      <c r="D492" s="14"/>
      <c r="E492" s="14"/>
    </row>
    <row r="493" spans="4:5" ht="13.5" customHeight="1" x14ac:dyDescent="0.2">
      <c r="D493" s="14"/>
      <c r="E493" s="14"/>
    </row>
    <row r="494" spans="4:5" ht="13.5" customHeight="1" x14ac:dyDescent="0.2">
      <c r="D494" s="14"/>
      <c r="E494" s="14"/>
    </row>
    <row r="495" spans="4:5" ht="13.5" customHeight="1" x14ac:dyDescent="0.2">
      <c r="D495" s="14"/>
      <c r="E495" s="14"/>
    </row>
    <row r="496" spans="4:5" ht="13.5" customHeight="1" x14ac:dyDescent="0.2">
      <c r="D496" s="14"/>
      <c r="E496" s="14"/>
    </row>
    <row r="497" spans="4:5" ht="13.5" customHeight="1" x14ac:dyDescent="0.2">
      <c r="D497" s="14"/>
      <c r="E497" s="14"/>
    </row>
    <row r="498" spans="4:5" ht="13.5" customHeight="1" x14ac:dyDescent="0.2">
      <c r="D498" s="14"/>
      <c r="E498" s="14"/>
    </row>
    <row r="499" spans="4:5" ht="13.5" customHeight="1" x14ac:dyDescent="0.2">
      <c r="D499" s="14"/>
      <c r="E499" s="14"/>
    </row>
    <row r="500" spans="4:5" ht="13.5" customHeight="1" x14ac:dyDescent="0.2">
      <c r="D500" s="14"/>
      <c r="E500" s="14"/>
    </row>
    <row r="501" spans="4:5" ht="13.5" customHeight="1" x14ac:dyDescent="0.2">
      <c r="D501" s="14"/>
      <c r="E501" s="14"/>
    </row>
    <row r="502" spans="4:5" ht="13.5" customHeight="1" x14ac:dyDescent="0.2">
      <c r="D502" s="14"/>
      <c r="E502" s="14"/>
    </row>
    <row r="503" spans="4:5" ht="13.5" customHeight="1" x14ac:dyDescent="0.2">
      <c r="D503" s="14"/>
      <c r="E503" s="14"/>
    </row>
    <row r="504" spans="4:5" ht="13.5" customHeight="1" x14ac:dyDescent="0.2">
      <c r="D504" s="14"/>
      <c r="E504" s="14"/>
    </row>
    <row r="505" spans="4:5" ht="13.5" customHeight="1" x14ac:dyDescent="0.2">
      <c r="D505" s="14"/>
      <c r="E505" s="14"/>
    </row>
    <row r="506" spans="4:5" ht="13.5" customHeight="1" x14ac:dyDescent="0.2">
      <c r="D506" s="14"/>
      <c r="E506" s="14"/>
    </row>
    <row r="507" spans="4:5" ht="13.5" customHeight="1" x14ac:dyDescent="0.2">
      <c r="D507" s="14"/>
      <c r="E507" s="14"/>
    </row>
    <row r="508" spans="4:5" ht="13.5" customHeight="1" x14ac:dyDescent="0.2">
      <c r="D508" s="14"/>
      <c r="E508" s="14"/>
    </row>
    <row r="509" spans="4:5" ht="13.5" customHeight="1" x14ac:dyDescent="0.2">
      <c r="D509" s="14"/>
      <c r="E509" s="14"/>
    </row>
    <row r="510" spans="4:5" ht="13.5" customHeight="1" x14ac:dyDescent="0.2">
      <c r="D510" s="14"/>
      <c r="E510" s="14"/>
    </row>
    <row r="511" spans="4:5" ht="13.5" customHeight="1" x14ac:dyDescent="0.2">
      <c r="D511" s="14"/>
      <c r="E511" s="14"/>
    </row>
    <row r="512" spans="4:5" ht="13.5" customHeight="1" x14ac:dyDescent="0.2">
      <c r="D512" s="14"/>
      <c r="E512" s="14"/>
    </row>
    <row r="513" spans="4:5" ht="13.5" customHeight="1" x14ac:dyDescent="0.2">
      <c r="D513" s="14"/>
      <c r="E513" s="14"/>
    </row>
    <row r="514" spans="4:5" ht="13.5" customHeight="1" x14ac:dyDescent="0.2">
      <c r="D514" s="14"/>
      <c r="E514" s="14"/>
    </row>
    <row r="515" spans="4:5" ht="13.5" customHeight="1" x14ac:dyDescent="0.2">
      <c r="D515" s="14"/>
      <c r="E515" s="14"/>
    </row>
    <row r="516" spans="4:5" ht="13.5" customHeight="1" x14ac:dyDescent="0.2">
      <c r="D516" s="14"/>
      <c r="E516" s="14"/>
    </row>
    <row r="517" spans="4:5" ht="13.5" customHeight="1" x14ac:dyDescent="0.2">
      <c r="D517" s="14"/>
      <c r="E517" s="14"/>
    </row>
    <row r="518" spans="4:5" ht="13.5" customHeight="1" x14ac:dyDescent="0.2">
      <c r="D518" s="14"/>
      <c r="E518" s="14"/>
    </row>
    <row r="519" spans="4:5" ht="13.5" customHeight="1" x14ac:dyDescent="0.2">
      <c r="D519" s="14"/>
      <c r="E519" s="14"/>
    </row>
    <row r="520" spans="4:5" ht="13.5" customHeight="1" x14ac:dyDescent="0.2">
      <c r="D520" s="14"/>
      <c r="E520" s="14"/>
    </row>
    <row r="521" spans="4:5" ht="13.5" customHeight="1" x14ac:dyDescent="0.2">
      <c r="D521" s="14"/>
      <c r="E521" s="14"/>
    </row>
    <row r="522" spans="4:5" ht="13.5" customHeight="1" x14ac:dyDescent="0.2">
      <c r="D522" s="14"/>
      <c r="E522" s="14"/>
    </row>
    <row r="523" spans="4:5" ht="13.5" customHeight="1" x14ac:dyDescent="0.2">
      <c r="D523" s="14"/>
      <c r="E523" s="14"/>
    </row>
    <row r="524" spans="4:5" ht="13.5" customHeight="1" x14ac:dyDescent="0.2">
      <c r="D524" s="14"/>
      <c r="E524" s="14"/>
    </row>
    <row r="525" spans="4:5" ht="13.5" customHeight="1" x14ac:dyDescent="0.2">
      <c r="D525" s="14"/>
      <c r="E525" s="14"/>
    </row>
    <row r="526" spans="4:5" ht="13.5" customHeight="1" x14ac:dyDescent="0.2">
      <c r="D526" s="14"/>
      <c r="E526" s="14"/>
    </row>
    <row r="527" spans="4:5" ht="13.5" customHeight="1" x14ac:dyDescent="0.2">
      <c r="D527" s="14"/>
      <c r="E527" s="14"/>
    </row>
    <row r="528" spans="4:5" ht="13.5" customHeight="1" x14ac:dyDescent="0.2">
      <c r="D528" s="14"/>
      <c r="E528" s="14"/>
    </row>
    <row r="529" spans="4:5" ht="13.5" customHeight="1" x14ac:dyDescent="0.2">
      <c r="D529" s="14"/>
      <c r="E529" s="14"/>
    </row>
    <row r="530" spans="4:5" ht="13.5" customHeight="1" x14ac:dyDescent="0.2">
      <c r="D530" s="14"/>
      <c r="E530" s="14"/>
    </row>
    <row r="531" spans="4:5" ht="13.5" customHeight="1" x14ac:dyDescent="0.2">
      <c r="D531" s="14"/>
      <c r="E531" s="14"/>
    </row>
    <row r="532" spans="4:5" ht="13.5" customHeight="1" x14ac:dyDescent="0.2">
      <c r="D532" s="14"/>
      <c r="E532" s="14"/>
    </row>
    <row r="533" spans="4:5" ht="13.5" customHeight="1" x14ac:dyDescent="0.2">
      <c r="D533" s="14"/>
      <c r="E533" s="14"/>
    </row>
    <row r="534" spans="4:5" ht="13.5" customHeight="1" x14ac:dyDescent="0.2">
      <c r="D534" s="14"/>
      <c r="E534" s="14"/>
    </row>
    <row r="535" spans="4:5" ht="13.5" customHeight="1" x14ac:dyDescent="0.2">
      <c r="D535" s="14"/>
      <c r="E535" s="14"/>
    </row>
    <row r="536" spans="4:5" ht="13.5" customHeight="1" x14ac:dyDescent="0.2">
      <c r="D536" s="14"/>
      <c r="E536" s="14"/>
    </row>
    <row r="537" spans="4:5" ht="13.5" customHeight="1" x14ac:dyDescent="0.2">
      <c r="D537" s="14"/>
      <c r="E537" s="14"/>
    </row>
    <row r="538" spans="4:5" ht="13.5" customHeight="1" x14ac:dyDescent="0.2">
      <c r="D538" s="14"/>
      <c r="E538" s="14"/>
    </row>
    <row r="539" spans="4:5" ht="13.5" customHeight="1" x14ac:dyDescent="0.2">
      <c r="D539" s="14"/>
      <c r="E539" s="14"/>
    </row>
    <row r="540" spans="4:5" ht="13.5" customHeight="1" x14ac:dyDescent="0.2">
      <c r="D540" s="14"/>
      <c r="E540" s="14"/>
    </row>
    <row r="541" spans="4:5" ht="13.5" customHeight="1" x14ac:dyDescent="0.2">
      <c r="D541" s="14"/>
      <c r="E541" s="14"/>
    </row>
    <row r="542" spans="4:5" ht="13.5" customHeight="1" x14ac:dyDescent="0.2">
      <c r="D542" s="14"/>
      <c r="E542" s="14"/>
    </row>
    <row r="543" spans="4:5" ht="13.5" customHeight="1" x14ac:dyDescent="0.2">
      <c r="D543" s="14"/>
      <c r="E543" s="14"/>
    </row>
    <row r="544" spans="4:5" ht="13.5" customHeight="1" x14ac:dyDescent="0.2">
      <c r="D544" s="14"/>
      <c r="E544" s="14"/>
    </row>
    <row r="545" spans="4:5" ht="13.5" customHeight="1" x14ac:dyDescent="0.2">
      <c r="D545" s="14"/>
      <c r="E545" s="14"/>
    </row>
    <row r="546" spans="4:5" ht="13.5" customHeight="1" x14ac:dyDescent="0.2">
      <c r="D546" s="14"/>
      <c r="E546" s="14"/>
    </row>
    <row r="547" spans="4:5" ht="13.5" customHeight="1" x14ac:dyDescent="0.2">
      <c r="D547" s="14"/>
      <c r="E547" s="14"/>
    </row>
    <row r="548" spans="4:5" ht="13.5" customHeight="1" x14ac:dyDescent="0.2">
      <c r="D548" s="14"/>
      <c r="E548" s="14"/>
    </row>
    <row r="549" spans="4:5" ht="13.5" customHeight="1" x14ac:dyDescent="0.2">
      <c r="D549" s="14"/>
      <c r="E549" s="14"/>
    </row>
    <row r="550" spans="4:5" ht="13.5" customHeight="1" x14ac:dyDescent="0.2">
      <c r="D550" s="14"/>
      <c r="E550" s="14"/>
    </row>
    <row r="551" spans="4:5" ht="13.5" customHeight="1" x14ac:dyDescent="0.2">
      <c r="D551" s="14"/>
      <c r="E551" s="14"/>
    </row>
    <row r="552" spans="4:5" ht="13.5" customHeight="1" x14ac:dyDescent="0.2">
      <c r="D552" s="14"/>
      <c r="E552" s="14"/>
    </row>
    <row r="553" spans="4:5" ht="13.5" customHeight="1" x14ac:dyDescent="0.2">
      <c r="D553" s="14"/>
      <c r="E553" s="14"/>
    </row>
    <row r="554" spans="4:5" ht="13.5" customHeight="1" x14ac:dyDescent="0.2">
      <c r="D554" s="14"/>
      <c r="E554" s="14"/>
    </row>
    <row r="555" spans="4:5" ht="13.5" customHeight="1" x14ac:dyDescent="0.2">
      <c r="D555" s="14"/>
      <c r="E555" s="14"/>
    </row>
    <row r="556" spans="4:5" ht="13.5" customHeight="1" x14ac:dyDescent="0.2">
      <c r="D556" s="14"/>
      <c r="E556" s="14"/>
    </row>
    <row r="557" spans="4:5" ht="13.5" customHeight="1" x14ac:dyDescent="0.2">
      <c r="D557" s="14"/>
      <c r="E557" s="14"/>
    </row>
    <row r="558" spans="4:5" ht="13.5" customHeight="1" x14ac:dyDescent="0.2">
      <c r="D558" s="14"/>
      <c r="E558" s="14"/>
    </row>
    <row r="559" spans="4:5" ht="13.5" customHeight="1" x14ac:dyDescent="0.2">
      <c r="D559" s="14"/>
      <c r="E559" s="14"/>
    </row>
    <row r="560" spans="4:5" ht="13.5" customHeight="1" x14ac:dyDescent="0.2">
      <c r="D560" s="14"/>
      <c r="E560" s="14"/>
    </row>
    <row r="561" spans="4:5" ht="13.5" customHeight="1" x14ac:dyDescent="0.2">
      <c r="D561" s="14"/>
      <c r="E561" s="14"/>
    </row>
    <row r="562" spans="4:5" ht="13.5" customHeight="1" x14ac:dyDescent="0.2">
      <c r="D562" s="14"/>
      <c r="E562" s="14"/>
    </row>
    <row r="563" spans="4:5" ht="13.5" customHeight="1" x14ac:dyDescent="0.2">
      <c r="D563" s="14"/>
      <c r="E563" s="14"/>
    </row>
    <row r="564" spans="4:5" ht="13.5" customHeight="1" x14ac:dyDescent="0.2">
      <c r="D564" s="14"/>
      <c r="E564" s="14"/>
    </row>
    <row r="565" spans="4:5" ht="13.5" customHeight="1" x14ac:dyDescent="0.2">
      <c r="D565" s="14"/>
      <c r="E565" s="14"/>
    </row>
    <row r="566" spans="4:5" ht="13.5" customHeight="1" x14ac:dyDescent="0.2">
      <c r="D566" s="14"/>
      <c r="E566" s="14"/>
    </row>
    <row r="567" spans="4:5" ht="13.5" customHeight="1" x14ac:dyDescent="0.2">
      <c r="D567" s="14"/>
      <c r="E567" s="14"/>
    </row>
    <row r="568" spans="4:5" ht="13.5" customHeight="1" x14ac:dyDescent="0.2">
      <c r="D568" s="14"/>
      <c r="E568" s="14"/>
    </row>
    <row r="569" spans="4:5" ht="13.5" customHeight="1" x14ac:dyDescent="0.2">
      <c r="D569" s="14"/>
      <c r="E569" s="14"/>
    </row>
    <row r="570" spans="4:5" ht="13.5" customHeight="1" x14ac:dyDescent="0.2">
      <c r="D570" s="14"/>
      <c r="E570" s="14"/>
    </row>
    <row r="571" spans="4:5" ht="13.5" customHeight="1" x14ac:dyDescent="0.2">
      <c r="D571" s="14"/>
      <c r="E571" s="14"/>
    </row>
    <row r="572" spans="4:5" ht="13.5" customHeight="1" x14ac:dyDescent="0.2">
      <c r="D572" s="14"/>
      <c r="E572" s="14"/>
    </row>
    <row r="573" spans="4:5" ht="13.5" customHeight="1" x14ac:dyDescent="0.2">
      <c r="D573" s="14"/>
      <c r="E573" s="14"/>
    </row>
    <row r="574" spans="4:5" ht="13.5" customHeight="1" x14ac:dyDescent="0.2">
      <c r="D574" s="14"/>
      <c r="E574" s="14"/>
    </row>
    <row r="575" spans="4:5" ht="13.5" customHeight="1" x14ac:dyDescent="0.2">
      <c r="D575" s="14"/>
      <c r="E575" s="14"/>
    </row>
    <row r="576" spans="4:5" ht="13.5" customHeight="1" x14ac:dyDescent="0.2">
      <c r="D576" s="14"/>
      <c r="E576" s="14"/>
    </row>
    <row r="577" spans="4:5" ht="13.5" customHeight="1" x14ac:dyDescent="0.2">
      <c r="D577" s="14"/>
      <c r="E577" s="14"/>
    </row>
    <row r="578" spans="4:5" ht="13.5" customHeight="1" x14ac:dyDescent="0.2">
      <c r="D578" s="14"/>
      <c r="E578" s="14"/>
    </row>
    <row r="579" spans="4:5" ht="13.5" customHeight="1" x14ac:dyDescent="0.2">
      <c r="D579" s="14"/>
      <c r="E579" s="14"/>
    </row>
    <row r="580" spans="4:5" ht="13.5" customHeight="1" x14ac:dyDescent="0.2">
      <c r="D580" s="14"/>
      <c r="E580" s="14"/>
    </row>
    <row r="581" spans="4:5" ht="13.5" customHeight="1" x14ac:dyDescent="0.2">
      <c r="D581" s="14"/>
      <c r="E581" s="14"/>
    </row>
    <row r="582" spans="4:5" ht="13.5" customHeight="1" x14ac:dyDescent="0.2">
      <c r="D582" s="14"/>
      <c r="E582" s="14"/>
    </row>
    <row r="583" spans="4:5" ht="13.5" customHeight="1" x14ac:dyDescent="0.2">
      <c r="D583" s="14"/>
      <c r="E583" s="14"/>
    </row>
    <row r="584" spans="4:5" ht="13.5" customHeight="1" x14ac:dyDescent="0.2">
      <c r="D584" s="14"/>
      <c r="E584" s="14"/>
    </row>
    <row r="585" spans="4:5" ht="13.5" customHeight="1" x14ac:dyDescent="0.2">
      <c r="D585" s="14"/>
      <c r="E585" s="14"/>
    </row>
    <row r="586" spans="4:5" ht="13.5" customHeight="1" x14ac:dyDescent="0.2">
      <c r="D586" s="14"/>
      <c r="E586" s="14"/>
    </row>
    <row r="587" spans="4:5" ht="13.5" customHeight="1" x14ac:dyDescent="0.2">
      <c r="D587" s="14"/>
      <c r="E587" s="14"/>
    </row>
    <row r="588" spans="4:5" ht="13.5" customHeight="1" x14ac:dyDescent="0.2">
      <c r="D588" s="14"/>
      <c r="E588" s="14"/>
    </row>
    <row r="589" spans="4:5" ht="13.5" customHeight="1" x14ac:dyDescent="0.2">
      <c r="D589" s="14"/>
      <c r="E589" s="14"/>
    </row>
    <row r="590" spans="4:5" ht="13.5" customHeight="1" x14ac:dyDescent="0.2">
      <c r="D590" s="14"/>
      <c r="E590" s="14"/>
    </row>
    <row r="591" spans="4:5" ht="13.5" customHeight="1" x14ac:dyDescent="0.2">
      <c r="D591" s="14"/>
      <c r="E591" s="14"/>
    </row>
    <row r="592" spans="4:5" ht="13.5" customHeight="1" x14ac:dyDescent="0.2">
      <c r="D592" s="14"/>
      <c r="E592" s="14"/>
    </row>
    <row r="593" spans="4:5" ht="13.5" customHeight="1" x14ac:dyDescent="0.2">
      <c r="D593" s="14"/>
      <c r="E593" s="14"/>
    </row>
    <row r="594" spans="4:5" ht="13.5" customHeight="1" x14ac:dyDescent="0.2">
      <c r="D594" s="14"/>
      <c r="E594" s="14"/>
    </row>
    <row r="595" spans="4:5" ht="13.5" customHeight="1" x14ac:dyDescent="0.2">
      <c r="D595" s="14"/>
      <c r="E595" s="14"/>
    </row>
    <row r="596" spans="4:5" ht="13.5" customHeight="1" x14ac:dyDescent="0.2">
      <c r="D596" s="14"/>
      <c r="E596" s="14"/>
    </row>
    <row r="597" spans="4:5" ht="13.5" customHeight="1" x14ac:dyDescent="0.2">
      <c r="D597" s="14"/>
      <c r="E597" s="14"/>
    </row>
    <row r="598" spans="4:5" ht="13.5" customHeight="1" x14ac:dyDescent="0.2">
      <c r="D598" s="14"/>
      <c r="E598" s="14"/>
    </row>
    <row r="599" spans="4:5" ht="13.5" customHeight="1" x14ac:dyDescent="0.2">
      <c r="D599" s="14"/>
      <c r="E599" s="14"/>
    </row>
    <row r="600" spans="4:5" ht="13.5" customHeight="1" x14ac:dyDescent="0.2">
      <c r="D600" s="14"/>
      <c r="E600" s="14"/>
    </row>
    <row r="601" spans="4:5" ht="13.5" customHeight="1" x14ac:dyDescent="0.2">
      <c r="D601" s="14"/>
      <c r="E601" s="14"/>
    </row>
    <row r="602" spans="4:5" ht="13.5" customHeight="1" x14ac:dyDescent="0.2">
      <c r="D602" s="14"/>
      <c r="E602" s="14"/>
    </row>
    <row r="603" spans="4:5" ht="13.5" customHeight="1" x14ac:dyDescent="0.2">
      <c r="D603" s="14"/>
      <c r="E603" s="14"/>
    </row>
    <row r="604" spans="4:5" ht="13.5" customHeight="1" x14ac:dyDescent="0.2">
      <c r="D604" s="14"/>
      <c r="E604" s="14"/>
    </row>
    <row r="605" spans="4:5" ht="13.5" customHeight="1" x14ac:dyDescent="0.2">
      <c r="D605" s="14"/>
      <c r="E605" s="14"/>
    </row>
    <row r="606" spans="4:5" ht="13.5" customHeight="1" x14ac:dyDescent="0.2">
      <c r="D606" s="14"/>
      <c r="E606" s="14"/>
    </row>
    <row r="607" spans="4:5" ht="13.5" customHeight="1" x14ac:dyDescent="0.2">
      <c r="D607" s="14"/>
      <c r="E607" s="14"/>
    </row>
    <row r="608" spans="4:5" ht="13.5" customHeight="1" x14ac:dyDescent="0.2">
      <c r="D608" s="14"/>
      <c r="E608" s="14"/>
    </row>
    <row r="609" spans="4:5" ht="13.5" customHeight="1" x14ac:dyDescent="0.2">
      <c r="D609" s="14"/>
      <c r="E609" s="14"/>
    </row>
    <row r="610" spans="4:5" ht="13.5" customHeight="1" x14ac:dyDescent="0.2">
      <c r="D610" s="14"/>
      <c r="E610" s="14"/>
    </row>
    <row r="611" spans="4:5" ht="13.5" customHeight="1" x14ac:dyDescent="0.2">
      <c r="D611" s="14"/>
      <c r="E611" s="14"/>
    </row>
    <row r="612" spans="4:5" ht="13.5" customHeight="1" x14ac:dyDescent="0.2">
      <c r="D612" s="14"/>
      <c r="E612" s="14"/>
    </row>
    <row r="613" spans="4:5" ht="13.5" customHeight="1" x14ac:dyDescent="0.2">
      <c r="D613" s="14"/>
      <c r="E613" s="14"/>
    </row>
    <row r="614" spans="4:5" ht="13.5" customHeight="1" x14ac:dyDescent="0.2">
      <c r="D614" s="14"/>
      <c r="E614" s="14"/>
    </row>
    <row r="615" spans="4:5" ht="13.5" customHeight="1" x14ac:dyDescent="0.2">
      <c r="D615" s="14"/>
      <c r="E615" s="14"/>
    </row>
    <row r="616" spans="4:5" ht="13.5" customHeight="1" x14ac:dyDescent="0.2">
      <c r="D616" s="14"/>
      <c r="E616" s="14"/>
    </row>
    <row r="617" spans="4:5" ht="13.5" customHeight="1" x14ac:dyDescent="0.2">
      <c r="D617" s="14"/>
      <c r="E617" s="14"/>
    </row>
    <row r="618" spans="4:5" ht="13.5" customHeight="1" x14ac:dyDescent="0.2">
      <c r="D618" s="14"/>
      <c r="E618" s="14"/>
    </row>
    <row r="619" spans="4:5" ht="13.5" customHeight="1" x14ac:dyDescent="0.2">
      <c r="D619" s="14"/>
      <c r="E619" s="14"/>
    </row>
    <row r="620" spans="4:5" ht="13.5" customHeight="1" x14ac:dyDescent="0.2">
      <c r="D620" s="14"/>
      <c r="E620" s="14"/>
    </row>
    <row r="621" spans="4:5" ht="13.5" customHeight="1" x14ac:dyDescent="0.2">
      <c r="D621" s="14"/>
      <c r="E621" s="14"/>
    </row>
    <row r="622" spans="4:5" ht="13.5" customHeight="1" x14ac:dyDescent="0.2">
      <c r="D622" s="14"/>
      <c r="E622" s="14"/>
    </row>
    <row r="623" spans="4:5" ht="13.5" customHeight="1" x14ac:dyDescent="0.2">
      <c r="D623" s="14"/>
      <c r="E623" s="14"/>
    </row>
    <row r="624" spans="4:5" ht="13.5" customHeight="1" x14ac:dyDescent="0.2">
      <c r="D624" s="14"/>
      <c r="E624" s="14"/>
    </row>
    <row r="625" spans="4:5" ht="13.5" customHeight="1" x14ac:dyDescent="0.2">
      <c r="D625" s="14"/>
      <c r="E625" s="14"/>
    </row>
    <row r="626" spans="4:5" ht="13.5" customHeight="1" x14ac:dyDescent="0.2">
      <c r="D626" s="14"/>
      <c r="E626" s="14"/>
    </row>
    <row r="627" spans="4:5" ht="13.5" customHeight="1" x14ac:dyDescent="0.2">
      <c r="D627" s="14"/>
      <c r="E627" s="14"/>
    </row>
    <row r="628" spans="4:5" ht="13.5" customHeight="1" x14ac:dyDescent="0.2">
      <c r="D628" s="14"/>
      <c r="E628" s="14"/>
    </row>
    <row r="629" spans="4:5" ht="13.5" customHeight="1" x14ac:dyDescent="0.2">
      <c r="D629" s="14"/>
      <c r="E629" s="14"/>
    </row>
    <row r="630" spans="4:5" ht="13.5" customHeight="1" x14ac:dyDescent="0.2">
      <c r="D630" s="14"/>
      <c r="E630" s="14"/>
    </row>
    <row r="631" spans="4:5" ht="13.5" customHeight="1" x14ac:dyDescent="0.2">
      <c r="D631" s="14"/>
      <c r="E631" s="14"/>
    </row>
    <row r="632" spans="4:5" ht="13.5" customHeight="1" x14ac:dyDescent="0.2">
      <c r="D632" s="14"/>
      <c r="E632" s="14"/>
    </row>
    <row r="633" spans="4:5" ht="13.5" customHeight="1" x14ac:dyDescent="0.2">
      <c r="D633" s="14"/>
      <c r="E633" s="14"/>
    </row>
    <row r="634" spans="4:5" ht="13.5" customHeight="1" x14ac:dyDescent="0.2">
      <c r="D634" s="14"/>
      <c r="E634" s="14"/>
    </row>
    <row r="635" spans="4:5" ht="13.5" customHeight="1" x14ac:dyDescent="0.2">
      <c r="D635" s="14"/>
      <c r="E635" s="14"/>
    </row>
    <row r="636" spans="4:5" ht="13.5" customHeight="1" x14ac:dyDescent="0.2">
      <c r="D636" s="14"/>
      <c r="E636" s="14"/>
    </row>
    <row r="637" spans="4:5" ht="13.5" customHeight="1" x14ac:dyDescent="0.2">
      <c r="D637" s="14"/>
      <c r="E637" s="14"/>
    </row>
    <row r="638" spans="4:5" ht="13.5" customHeight="1" x14ac:dyDescent="0.2">
      <c r="D638" s="14"/>
      <c r="E638" s="14"/>
    </row>
    <row r="639" spans="4:5" ht="13.5" customHeight="1" x14ac:dyDescent="0.2">
      <c r="D639" s="14"/>
      <c r="E639" s="14"/>
    </row>
    <row r="640" spans="4:5" ht="13.5" customHeight="1" x14ac:dyDescent="0.2">
      <c r="D640" s="14"/>
      <c r="E640" s="14"/>
    </row>
    <row r="641" spans="4:5" ht="13.5" customHeight="1" x14ac:dyDescent="0.2">
      <c r="D641" s="14"/>
      <c r="E641" s="14"/>
    </row>
    <row r="642" spans="4:5" ht="13.5" customHeight="1" x14ac:dyDescent="0.2">
      <c r="D642" s="14"/>
      <c r="E642" s="14"/>
    </row>
    <row r="643" spans="4:5" ht="13.5" customHeight="1" x14ac:dyDescent="0.2">
      <c r="D643" s="14"/>
      <c r="E643" s="14"/>
    </row>
    <row r="644" spans="4:5" ht="13.5" customHeight="1" x14ac:dyDescent="0.2">
      <c r="D644" s="14"/>
      <c r="E644" s="14"/>
    </row>
    <row r="645" spans="4:5" ht="13.5" customHeight="1" x14ac:dyDescent="0.2">
      <c r="D645" s="14"/>
      <c r="E645" s="14"/>
    </row>
    <row r="646" spans="4:5" ht="13.5" customHeight="1" x14ac:dyDescent="0.2">
      <c r="D646" s="14"/>
      <c r="E646" s="14"/>
    </row>
    <row r="647" spans="4:5" ht="13.5" customHeight="1" x14ac:dyDescent="0.2">
      <c r="D647" s="14"/>
      <c r="E647" s="14"/>
    </row>
    <row r="648" spans="4:5" ht="13.5" customHeight="1" x14ac:dyDescent="0.2">
      <c r="D648" s="14"/>
      <c r="E648" s="14"/>
    </row>
    <row r="649" spans="4:5" ht="13.5" customHeight="1" x14ac:dyDescent="0.2">
      <c r="D649" s="14"/>
      <c r="E649" s="14"/>
    </row>
    <row r="650" spans="4:5" ht="13.5" customHeight="1" x14ac:dyDescent="0.2">
      <c r="D650" s="14"/>
      <c r="E650" s="14"/>
    </row>
    <row r="651" spans="4:5" ht="13.5" customHeight="1" x14ac:dyDescent="0.2">
      <c r="D651" s="14"/>
      <c r="E651" s="14"/>
    </row>
    <row r="652" spans="4:5" ht="13.5" customHeight="1" x14ac:dyDescent="0.2">
      <c r="D652" s="14"/>
      <c r="E652" s="14"/>
    </row>
    <row r="653" spans="4:5" ht="13.5" customHeight="1" x14ac:dyDescent="0.2">
      <c r="D653" s="14"/>
      <c r="E653" s="14"/>
    </row>
    <row r="654" spans="4:5" ht="13.5" customHeight="1" x14ac:dyDescent="0.2">
      <c r="D654" s="14"/>
      <c r="E654" s="14"/>
    </row>
    <row r="655" spans="4:5" ht="13.5" customHeight="1" x14ac:dyDescent="0.2">
      <c r="D655" s="14"/>
      <c r="E655" s="14"/>
    </row>
    <row r="656" spans="4:5" ht="13.5" customHeight="1" x14ac:dyDescent="0.2">
      <c r="D656" s="14"/>
      <c r="E656" s="14"/>
    </row>
    <row r="657" spans="4:5" ht="13.5" customHeight="1" x14ac:dyDescent="0.2">
      <c r="D657" s="14"/>
      <c r="E657" s="14"/>
    </row>
    <row r="658" spans="4:5" ht="13.5" customHeight="1" x14ac:dyDescent="0.2">
      <c r="D658" s="14"/>
      <c r="E658" s="14"/>
    </row>
    <row r="659" spans="4:5" ht="13.5" customHeight="1" x14ac:dyDescent="0.2">
      <c r="D659" s="14"/>
      <c r="E659" s="14"/>
    </row>
    <row r="660" spans="4:5" ht="13.5" customHeight="1" x14ac:dyDescent="0.2">
      <c r="D660" s="14"/>
      <c r="E660" s="14"/>
    </row>
    <row r="661" spans="4:5" ht="13.5" customHeight="1" x14ac:dyDescent="0.2">
      <c r="D661" s="14"/>
      <c r="E661" s="14"/>
    </row>
    <row r="662" spans="4:5" ht="13.5" customHeight="1" x14ac:dyDescent="0.2">
      <c r="D662" s="14"/>
      <c r="E662" s="14"/>
    </row>
    <row r="663" spans="4:5" ht="13.5" customHeight="1" x14ac:dyDescent="0.2">
      <c r="D663" s="14"/>
      <c r="E663" s="14"/>
    </row>
    <row r="664" spans="4:5" ht="13.5" customHeight="1" x14ac:dyDescent="0.2">
      <c r="D664" s="14"/>
      <c r="E664" s="14"/>
    </row>
    <row r="665" spans="4:5" ht="13.5" customHeight="1" x14ac:dyDescent="0.2">
      <c r="D665" s="14"/>
      <c r="E665" s="14"/>
    </row>
    <row r="666" spans="4:5" ht="13.5" customHeight="1" x14ac:dyDescent="0.2">
      <c r="D666" s="14"/>
      <c r="E666" s="14"/>
    </row>
    <row r="667" spans="4:5" ht="13.5" customHeight="1" x14ac:dyDescent="0.2">
      <c r="D667" s="14"/>
      <c r="E667" s="14"/>
    </row>
    <row r="668" spans="4:5" ht="13.5" customHeight="1" x14ac:dyDescent="0.2">
      <c r="D668" s="14"/>
      <c r="E668" s="14"/>
    </row>
    <row r="669" spans="4:5" ht="13.5" customHeight="1" x14ac:dyDescent="0.2">
      <c r="D669" s="14"/>
      <c r="E669" s="14"/>
    </row>
    <row r="670" spans="4:5" ht="13.5" customHeight="1" x14ac:dyDescent="0.2">
      <c r="D670" s="14"/>
      <c r="E670" s="14"/>
    </row>
    <row r="671" spans="4:5" ht="13.5" customHeight="1" x14ac:dyDescent="0.2">
      <c r="D671" s="14"/>
      <c r="E671" s="14"/>
    </row>
    <row r="672" spans="4:5" ht="13.5" customHeight="1" x14ac:dyDescent="0.2">
      <c r="D672" s="14"/>
      <c r="E672" s="14"/>
    </row>
    <row r="673" spans="4:5" ht="13.5" customHeight="1" x14ac:dyDescent="0.2">
      <c r="D673" s="14"/>
      <c r="E673" s="14"/>
    </row>
    <row r="674" spans="4:5" ht="13.5" customHeight="1" x14ac:dyDescent="0.2">
      <c r="D674" s="14"/>
      <c r="E674" s="14"/>
    </row>
    <row r="675" spans="4:5" ht="13.5" customHeight="1" x14ac:dyDescent="0.2">
      <c r="D675" s="14"/>
      <c r="E675" s="14"/>
    </row>
    <row r="676" spans="4:5" ht="13.5" customHeight="1" x14ac:dyDescent="0.2">
      <c r="D676" s="14"/>
      <c r="E676" s="14"/>
    </row>
    <row r="677" spans="4:5" ht="13.5" customHeight="1" x14ac:dyDescent="0.2">
      <c r="D677" s="14"/>
      <c r="E677" s="14"/>
    </row>
    <row r="678" spans="4:5" ht="13.5" customHeight="1" x14ac:dyDescent="0.2">
      <c r="D678" s="14"/>
      <c r="E678" s="14"/>
    </row>
    <row r="679" spans="4:5" ht="13.5" customHeight="1" x14ac:dyDescent="0.2">
      <c r="D679" s="14"/>
      <c r="E679" s="14"/>
    </row>
    <row r="680" spans="4:5" ht="13.5" customHeight="1" x14ac:dyDescent="0.2">
      <c r="D680" s="14"/>
      <c r="E680" s="14"/>
    </row>
    <row r="681" spans="4:5" ht="13.5" customHeight="1" x14ac:dyDescent="0.2">
      <c r="D681" s="14"/>
      <c r="E681" s="14"/>
    </row>
    <row r="682" spans="4:5" ht="13.5" customHeight="1" x14ac:dyDescent="0.2">
      <c r="D682" s="14"/>
      <c r="E682" s="14"/>
    </row>
    <row r="683" spans="4:5" ht="13.5" customHeight="1" x14ac:dyDescent="0.2">
      <c r="D683" s="14"/>
      <c r="E683" s="14"/>
    </row>
    <row r="684" spans="4:5" ht="13.5" customHeight="1" x14ac:dyDescent="0.2">
      <c r="D684" s="14"/>
      <c r="E684" s="14"/>
    </row>
    <row r="685" spans="4:5" ht="13.5" customHeight="1" x14ac:dyDescent="0.2">
      <c r="D685" s="14"/>
      <c r="E685" s="14"/>
    </row>
    <row r="686" spans="4:5" ht="13.5" customHeight="1" x14ac:dyDescent="0.2">
      <c r="D686" s="14"/>
      <c r="E686" s="14"/>
    </row>
    <row r="687" spans="4:5" ht="13.5" customHeight="1" x14ac:dyDescent="0.2">
      <c r="D687" s="14"/>
      <c r="E687" s="14"/>
    </row>
    <row r="688" spans="4:5" ht="13.5" customHeight="1" x14ac:dyDescent="0.2">
      <c r="D688" s="14"/>
      <c r="E688" s="14"/>
    </row>
    <row r="689" spans="4:5" ht="13.5" customHeight="1" x14ac:dyDescent="0.2">
      <c r="D689" s="14"/>
      <c r="E689" s="14"/>
    </row>
    <row r="690" spans="4:5" ht="13.5" customHeight="1" x14ac:dyDescent="0.2">
      <c r="D690" s="14"/>
      <c r="E690" s="14"/>
    </row>
    <row r="691" spans="4:5" ht="13.5" customHeight="1" x14ac:dyDescent="0.2">
      <c r="D691" s="14"/>
      <c r="E691" s="14"/>
    </row>
    <row r="692" spans="4:5" ht="13.5" customHeight="1" x14ac:dyDescent="0.2">
      <c r="D692" s="14"/>
      <c r="E692" s="14"/>
    </row>
    <row r="693" spans="4:5" ht="13.5" customHeight="1" x14ac:dyDescent="0.2">
      <c r="D693" s="14"/>
      <c r="E693" s="14"/>
    </row>
    <row r="694" spans="4:5" ht="13.5" customHeight="1" x14ac:dyDescent="0.2">
      <c r="D694" s="14"/>
      <c r="E694" s="14"/>
    </row>
    <row r="695" spans="4:5" ht="13.5" customHeight="1" x14ac:dyDescent="0.2">
      <c r="D695" s="14"/>
      <c r="E695" s="14"/>
    </row>
    <row r="696" spans="4:5" ht="13.5" customHeight="1" x14ac:dyDescent="0.2">
      <c r="D696" s="14"/>
      <c r="E696" s="14"/>
    </row>
    <row r="697" spans="4:5" ht="13.5" customHeight="1" x14ac:dyDescent="0.2">
      <c r="D697" s="14"/>
      <c r="E697" s="14"/>
    </row>
    <row r="698" spans="4:5" ht="13.5" customHeight="1" x14ac:dyDescent="0.2">
      <c r="D698" s="14"/>
      <c r="E698" s="14"/>
    </row>
    <row r="699" spans="4:5" ht="13.5" customHeight="1" x14ac:dyDescent="0.2">
      <c r="D699" s="14"/>
      <c r="E699" s="14"/>
    </row>
    <row r="700" spans="4:5" ht="13.5" customHeight="1" x14ac:dyDescent="0.2">
      <c r="D700" s="14"/>
      <c r="E700" s="14"/>
    </row>
    <row r="701" spans="4:5" ht="13.5" customHeight="1" x14ac:dyDescent="0.2">
      <c r="D701" s="14"/>
      <c r="E701" s="14"/>
    </row>
    <row r="702" spans="4:5" ht="13.5" customHeight="1" x14ac:dyDescent="0.2">
      <c r="D702" s="14"/>
      <c r="E702" s="14"/>
    </row>
    <row r="703" spans="4:5" ht="13.5" customHeight="1" x14ac:dyDescent="0.2">
      <c r="D703" s="14"/>
      <c r="E703" s="14"/>
    </row>
    <row r="704" spans="4:5" ht="13.5" customHeight="1" x14ac:dyDescent="0.2">
      <c r="D704" s="14"/>
      <c r="E704" s="14"/>
    </row>
    <row r="705" spans="4:5" ht="13.5" customHeight="1" x14ac:dyDescent="0.2">
      <c r="D705" s="14"/>
      <c r="E705" s="14"/>
    </row>
    <row r="706" spans="4:5" ht="13.5" customHeight="1" x14ac:dyDescent="0.2">
      <c r="D706" s="14"/>
      <c r="E706" s="14"/>
    </row>
    <row r="707" spans="4:5" ht="13.5" customHeight="1" x14ac:dyDescent="0.2">
      <c r="D707" s="14"/>
      <c r="E707" s="14"/>
    </row>
    <row r="708" spans="4:5" ht="13.5" customHeight="1" x14ac:dyDescent="0.2">
      <c r="D708" s="14"/>
      <c r="E708" s="14"/>
    </row>
    <row r="709" spans="4:5" ht="13.5" customHeight="1" x14ac:dyDescent="0.2">
      <c r="D709" s="14"/>
      <c r="E709" s="14"/>
    </row>
    <row r="710" spans="4:5" ht="13.5" customHeight="1" x14ac:dyDescent="0.2">
      <c r="D710" s="14"/>
      <c r="E710" s="14"/>
    </row>
    <row r="711" spans="4:5" ht="13.5" customHeight="1" x14ac:dyDescent="0.2">
      <c r="D711" s="14"/>
      <c r="E711" s="14"/>
    </row>
    <row r="712" spans="4:5" ht="13.5" customHeight="1" x14ac:dyDescent="0.2">
      <c r="D712" s="14"/>
      <c r="E712" s="14"/>
    </row>
    <row r="713" spans="4:5" ht="13.5" customHeight="1" x14ac:dyDescent="0.2">
      <c r="D713" s="14"/>
      <c r="E713" s="14"/>
    </row>
    <row r="714" spans="4:5" ht="13.5" customHeight="1" x14ac:dyDescent="0.2">
      <c r="D714" s="14"/>
      <c r="E714" s="14"/>
    </row>
    <row r="715" spans="4:5" ht="13.5" customHeight="1" x14ac:dyDescent="0.2">
      <c r="D715" s="14"/>
      <c r="E715" s="14"/>
    </row>
    <row r="716" spans="4:5" ht="13.5" customHeight="1" x14ac:dyDescent="0.2">
      <c r="D716" s="14"/>
      <c r="E716" s="14"/>
    </row>
    <row r="717" spans="4:5" ht="13.5" customHeight="1" x14ac:dyDescent="0.2">
      <c r="D717" s="14"/>
      <c r="E717" s="14"/>
    </row>
    <row r="718" spans="4:5" ht="13.5" customHeight="1" x14ac:dyDescent="0.2">
      <c r="D718" s="14"/>
      <c r="E718" s="14"/>
    </row>
    <row r="719" spans="4:5" ht="13.5" customHeight="1" x14ac:dyDescent="0.2">
      <c r="D719" s="14"/>
      <c r="E719" s="14"/>
    </row>
    <row r="720" spans="4:5" ht="13.5" customHeight="1" x14ac:dyDescent="0.2">
      <c r="D720" s="14"/>
      <c r="E720" s="14"/>
    </row>
    <row r="721" spans="4:5" ht="13.5" customHeight="1" x14ac:dyDescent="0.2">
      <c r="D721" s="14"/>
      <c r="E721" s="14"/>
    </row>
    <row r="722" spans="4:5" ht="13.5" customHeight="1" x14ac:dyDescent="0.2">
      <c r="D722" s="14"/>
      <c r="E722" s="14"/>
    </row>
    <row r="723" spans="4:5" ht="13.5" customHeight="1" x14ac:dyDescent="0.2">
      <c r="D723" s="14"/>
      <c r="E723" s="14"/>
    </row>
    <row r="724" spans="4:5" ht="13.5" customHeight="1" x14ac:dyDescent="0.2">
      <c r="D724" s="14"/>
      <c r="E724" s="14"/>
    </row>
    <row r="725" spans="4:5" ht="13.5" customHeight="1" x14ac:dyDescent="0.2">
      <c r="D725" s="14"/>
      <c r="E725" s="14"/>
    </row>
    <row r="726" spans="4:5" ht="13.5" customHeight="1" x14ac:dyDescent="0.2">
      <c r="D726" s="14"/>
      <c r="E726" s="14"/>
    </row>
    <row r="727" spans="4:5" ht="13.5" customHeight="1" x14ac:dyDescent="0.2">
      <c r="D727" s="14"/>
      <c r="E727" s="14"/>
    </row>
    <row r="728" spans="4:5" ht="13.5" customHeight="1" x14ac:dyDescent="0.2">
      <c r="D728" s="14"/>
      <c r="E728" s="14"/>
    </row>
    <row r="729" spans="4:5" ht="13.5" customHeight="1" x14ac:dyDescent="0.2">
      <c r="D729" s="14"/>
      <c r="E729" s="14"/>
    </row>
    <row r="730" spans="4:5" ht="13.5" customHeight="1" x14ac:dyDescent="0.2">
      <c r="D730" s="14"/>
      <c r="E730" s="14"/>
    </row>
    <row r="731" spans="4:5" ht="13.5" customHeight="1" x14ac:dyDescent="0.2">
      <c r="D731" s="14"/>
      <c r="E731" s="14"/>
    </row>
    <row r="732" spans="4:5" ht="13.5" customHeight="1" x14ac:dyDescent="0.2">
      <c r="D732" s="14"/>
      <c r="E732" s="14"/>
    </row>
    <row r="733" spans="4:5" ht="13.5" customHeight="1" x14ac:dyDescent="0.2">
      <c r="D733" s="14"/>
      <c r="E733" s="14"/>
    </row>
    <row r="734" spans="4:5" ht="13.5" customHeight="1" x14ac:dyDescent="0.2">
      <c r="D734" s="14"/>
      <c r="E734" s="14"/>
    </row>
    <row r="735" spans="4:5" ht="13.5" customHeight="1" x14ac:dyDescent="0.2">
      <c r="D735" s="14"/>
      <c r="E735" s="14"/>
    </row>
    <row r="736" spans="4:5" ht="13.5" customHeight="1" x14ac:dyDescent="0.2">
      <c r="D736" s="14"/>
      <c r="E736" s="14"/>
    </row>
    <row r="737" spans="4:5" ht="13.5" customHeight="1" x14ac:dyDescent="0.2">
      <c r="D737" s="14"/>
      <c r="E737" s="14"/>
    </row>
    <row r="738" spans="4:5" ht="13.5" customHeight="1" x14ac:dyDescent="0.2">
      <c r="D738" s="14"/>
      <c r="E738" s="14"/>
    </row>
    <row r="739" spans="4:5" ht="13.5" customHeight="1" x14ac:dyDescent="0.2">
      <c r="D739" s="14"/>
      <c r="E739" s="14"/>
    </row>
    <row r="740" spans="4:5" ht="13.5" customHeight="1" x14ac:dyDescent="0.2">
      <c r="D740" s="14"/>
      <c r="E740" s="14"/>
    </row>
    <row r="741" spans="4:5" ht="13.5" customHeight="1" x14ac:dyDescent="0.2">
      <c r="D741" s="14"/>
      <c r="E741" s="14"/>
    </row>
    <row r="742" spans="4:5" ht="13.5" customHeight="1" x14ac:dyDescent="0.2">
      <c r="D742" s="14"/>
      <c r="E742" s="14"/>
    </row>
    <row r="743" spans="4:5" ht="13.5" customHeight="1" x14ac:dyDescent="0.2">
      <c r="D743" s="14"/>
      <c r="E743" s="14"/>
    </row>
    <row r="744" spans="4:5" ht="13.5" customHeight="1" x14ac:dyDescent="0.2">
      <c r="D744" s="14"/>
      <c r="E744" s="14"/>
    </row>
    <row r="745" spans="4:5" ht="13.5" customHeight="1" x14ac:dyDescent="0.2">
      <c r="D745" s="14"/>
      <c r="E745" s="14"/>
    </row>
    <row r="746" spans="4:5" ht="13.5" customHeight="1" x14ac:dyDescent="0.2">
      <c r="D746" s="14"/>
      <c r="E746" s="14"/>
    </row>
    <row r="747" spans="4:5" ht="13.5" customHeight="1" x14ac:dyDescent="0.2">
      <c r="D747" s="14"/>
      <c r="E747" s="14"/>
    </row>
    <row r="748" spans="4:5" ht="13.5" customHeight="1" x14ac:dyDescent="0.2">
      <c r="D748" s="14"/>
      <c r="E748" s="14"/>
    </row>
    <row r="749" spans="4:5" ht="13.5" customHeight="1" x14ac:dyDescent="0.2">
      <c r="D749" s="14"/>
      <c r="E749" s="14"/>
    </row>
    <row r="750" spans="4:5" ht="13.5" customHeight="1" x14ac:dyDescent="0.2">
      <c r="D750" s="14"/>
      <c r="E750" s="14"/>
    </row>
    <row r="751" spans="4:5" ht="13.5" customHeight="1" x14ac:dyDescent="0.2">
      <c r="D751" s="14"/>
      <c r="E751" s="14"/>
    </row>
    <row r="752" spans="4:5" ht="13.5" customHeight="1" x14ac:dyDescent="0.2">
      <c r="D752" s="14"/>
      <c r="E752" s="14"/>
    </row>
    <row r="753" spans="4:5" ht="13.5" customHeight="1" x14ac:dyDescent="0.2">
      <c r="D753" s="14"/>
      <c r="E753" s="14"/>
    </row>
    <row r="754" spans="4:5" ht="13.5" customHeight="1" x14ac:dyDescent="0.2">
      <c r="D754" s="14"/>
      <c r="E754" s="14"/>
    </row>
    <row r="755" spans="4:5" ht="13.5" customHeight="1" x14ac:dyDescent="0.2">
      <c r="D755" s="14"/>
      <c r="E755" s="14"/>
    </row>
    <row r="756" spans="4:5" ht="13.5" customHeight="1" x14ac:dyDescent="0.2">
      <c r="D756" s="14"/>
      <c r="E756" s="14"/>
    </row>
    <row r="757" spans="4:5" ht="13.5" customHeight="1" x14ac:dyDescent="0.2">
      <c r="D757" s="14"/>
      <c r="E757" s="14"/>
    </row>
    <row r="758" spans="4:5" ht="13.5" customHeight="1" x14ac:dyDescent="0.2">
      <c r="D758" s="14"/>
      <c r="E758" s="14"/>
    </row>
    <row r="759" spans="4:5" ht="13.5" customHeight="1" x14ac:dyDescent="0.2">
      <c r="D759" s="14"/>
      <c r="E759" s="14"/>
    </row>
    <row r="760" spans="4:5" ht="13.5" customHeight="1" x14ac:dyDescent="0.2">
      <c r="D760" s="14"/>
      <c r="E760" s="14"/>
    </row>
    <row r="761" spans="4:5" ht="13.5" customHeight="1" x14ac:dyDescent="0.2">
      <c r="D761" s="14"/>
      <c r="E761" s="14"/>
    </row>
    <row r="762" spans="4:5" ht="13.5" customHeight="1" x14ac:dyDescent="0.2">
      <c r="D762" s="14"/>
      <c r="E762" s="14"/>
    </row>
    <row r="763" spans="4:5" ht="13.5" customHeight="1" x14ac:dyDescent="0.2">
      <c r="D763" s="14"/>
      <c r="E763" s="14"/>
    </row>
    <row r="764" spans="4:5" ht="13.5" customHeight="1" x14ac:dyDescent="0.2">
      <c r="D764" s="14"/>
      <c r="E764" s="14"/>
    </row>
    <row r="765" spans="4:5" ht="13.5" customHeight="1" x14ac:dyDescent="0.2">
      <c r="D765" s="14"/>
      <c r="E765" s="14"/>
    </row>
    <row r="766" spans="4:5" ht="13.5" customHeight="1" x14ac:dyDescent="0.2">
      <c r="D766" s="14"/>
      <c r="E766" s="14"/>
    </row>
    <row r="767" spans="4:5" ht="13.5" customHeight="1" x14ac:dyDescent="0.2">
      <c r="D767" s="14"/>
      <c r="E767" s="14"/>
    </row>
    <row r="768" spans="4:5" ht="13.5" customHeight="1" x14ac:dyDescent="0.2">
      <c r="D768" s="14"/>
      <c r="E768" s="14"/>
    </row>
    <row r="769" spans="4:5" ht="13.5" customHeight="1" x14ac:dyDescent="0.2">
      <c r="D769" s="14"/>
      <c r="E769" s="14"/>
    </row>
    <row r="770" spans="4:5" ht="13.5" customHeight="1" x14ac:dyDescent="0.2">
      <c r="D770" s="14"/>
      <c r="E770" s="14"/>
    </row>
    <row r="771" spans="4:5" ht="13.5" customHeight="1" x14ac:dyDescent="0.2">
      <c r="D771" s="14"/>
      <c r="E771" s="14"/>
    </row>
    <row r="772" spans="4:5" ht="13.5" customHeight="1" x14ac:dyDescent="0.2">
      <c r="D772" s="14"/>
      <c r="E772" s="14"/>
    </row>
    <row r="773" spans="4:5" ht="13.5" customHeight="1" x14ac:dyDescent="0.2">
      <c r="D773" s="14"/>
      <c r="E773" s="14"/>
    </row>
    <row r="774" spans="4:5" ht="13.5" customHeight="1" x14ac:dyDescent="0.2">
      <c r="D774" s="14"/>
      <c r="E774" s="14"/>
    </row>
    <row r="775" spans="4:5" ht="13.5" customHeight="1" x14ac:dyDescent="0.2">
      <c r="D775" s="14"/>
      <c r="E775" s="14"/>
    </row>
    <row r="776" spans="4:5" ht="13.5" customHeight="1" x14ac:dyDescent="0.2">
      <c r="D776" s="14"/>
      <c r="E776" s="14"/>
    </row>
    <row r="777" spans="4:5" ht="13.5" customHeight="1" x14ac:dyDescent="0.2">
      <c r="D777" s="14"/>
      <c r="E777" s="14"/>
    </row>
    <row r="778" spans="4:5" ht="13.5" customHeight="1" x14ac:dyDescent="0.2">
      <c r="D778" s="14"/>
      <c r="E778" s="14"/>
    </row>
    <row r="779" spans="4:5" ht="13.5" customHeight="1" x14ac:dyDescent="0.2">
      <c r="D779" s="14"/>
      <c r="E779" s="14"/>
    </row>
    <row r="780" spans="4:5" ht="13.5" customHeight="1" x14ac:dyDescent="0.2">
      <c r="D780" s="14"/>
      <c r="E780" s="14"/>
    </row>
    <row r="781" spans="4:5" ht="13.5" customHeight="1" x14ac:dyDescent="0.2">
      <c r="D781" s="14"/>
      <c r="E781" s="14"/>
    </row>
    <row r="782" spans="4:5" ht="13.5" customHeight="1" x14ac:dyDescent="0.2">
      <c r="D782" s="14"/>
      <c r="E782" s="14"/>
    </row>
    <row r="783" spans="4:5" ht="13.5" customHeight="1" x14ac:dyDescent="0.2">
      <c r="D783" s="14"/>
      <c r="E783" s="14"/>
    </row>
    <row r="784" spans="4:5" ht="13.5" customHeight="1" x14ac:dyDescent="0.2">
      <c r="D784" s="14"/>
      <c r="E784" s="14"/>
    </row>
    <row r="785" spans="4:5" ht="13.5" customHeight="1" x14ac:dyDescent="0.2">
      <c r="D785" s="14"/>
      <c r="E785" s="14"/>
    </row>
    <row r="786" spans="4:5" ht="13.5" customHeight="1" x14ac:dyDescent="0.2">
      <c r="D786" s="14"/>
      <c r="E786" s="14"/>
    </row>
    <row r="787" spans="4:5" ht="13.5" customHeight="1" x14ac:dyDescent="0.2">
      <c r="D787" s="14"/>
      <c r="E787" s="14"/>
    </row>
    <row r="788" spans="4:5" ht="13.5" customHeight="1" x14ac:dyDescent="0.2">
      <c r="D788" s="14"/>
      <c r="E788" s="14"/>
    </row>
    <row r="789" spans="4:5" ht="13.5" customHeight="1" x14ac:dyDescent="0.2">
      <c r="D789" s="14"/>
      <c r="E789" s="14"/>
    </row>
    <row r="790" spans="4:5" ht="13.5" customHeight="1" x14ac:dyDescent="0.2">
      <c r="D790" s="14"/>
      <c r="E790" s="14"/>
    </row>
    <row r="791" spans="4:5" ht="13.5" customHeight="1" x14ac:dyDescent="0.2">
      <c r="D791" s="14"/>
      <c r="E791" s="14"/>
    </row>
    <row r="792" spans="4:5" ht="13.5" customHeight="1" x14ac:dyDescent="0.2">
      <c r="D792" s="14"/>
      <c r="E792" s="14"/>
    </row>
    <row r="793" spans="4:5" ht="13.5" customHeight="1" x14ac:dyDescent="0.2">
      <c r="D793" s="14"/>
      <c r="E793" s="14"/>
    </row>
    <row r="794" spans="4:5" ht="13.5" customHeight="1" x14ac:dyDescent="0.2">
      <c r="D794" s="14"/>
      <c r="E794" s="14"/>
    </row>
    <row r="795" spans="4:5" ht="13.5" customHeight="1" x14ac:dyDescent="0.2">
      <c r="D795" s="14"/>
      <c r="E795" s="14"/>
    </row>
    <row r="796" spans="4:5" ht="13.5" customHeight="1" x14ac:dyDescent="0.2">
      <c r="D796" s="14"/>
      <c r="E796" s="14"/>
    </row>
    <row r="797" spans="4:5" ht="13.5" customHeight="1" x14ac:dyDescent="0.2">
      <c r="D797" s="14"/>
      <c r="E797" s="14"/>
    </row>
    <row r="798" spans="4:5" ht="13.5" customHeight="1" x14ac:dyDescent="0.2">
      <c r="D798" s="14"/>
      <c r="E798" s="14"/>
    </row>
    <row r="799" spans="4:5" ht="13.5" customHeight="1" x14ac:dyDescent="0.2">
      <c r="D799" s="14"/>
      <c r="E799" s="14"/>
    </row>
    <row r="800" spans="4:5" ht="13.5" customHeight="1" x14ac:dyDescent="0.2">
      <c r="D800" s="14"/>
      <c r="E800" s="14"/>
    </row>
    <row r="801" spans="4:5" ht="13.5" customHeight="1" x14ac:dyDescent="0.2">
      <c r="D801" s="14"/>
      <c r="E801" s="14"/>
    </row>
    <row r="802" spans="4:5" ht="13.5" customHeight="1" x14ac:dyDescent="0.2">
      <c r="D802" s="14"/>
      <c r="E802" s="14"/>
    </row>
    <row r="803" spans="4:5" ht="13.5" customHeight="1" x14ac:dyDescent="0.2">
      <c r="D803" s="14"/>
      <c r="E803" s="14"/>
    </row>
    <row r="804" spans="4:5" ht="13.5" customHeight="1" x14ac:dyDescent="0.2">
      <c r="D804" s="14"/>
      <c r="E804" s="14"/>
    </row>
    <row r="805" spans="4:5" ht="13.5" customHeight="1" x14ac:dyDescent="0.2">
      <c r="D805" s="14"/>
      <c r="E805" s="14"/>
    </row>
    <row r="806" spans="4:5" ht="13.5" customHeight="1" x14ac:dyDescent="0.2">
      <c r="D806" s="14"/>
      <c r="E806" s="14"/>
    </row>
    <row r="807" spans="4:5" ht="13.5" customHeight="1" x14ac:dyDescent="0.2">
      <c r="D807" s="14"/>
      <c r="E807" s="14"/>
    </row>
    <row r="808" spans="4:5" ht="13.5" customHeight="1" x14ac:dyDescent="0.2">
      <c r="D808" s="14"/>
      <c r="E808" s="14"/>
    </row>
    <row r="809" spans="4:5" ht="13.5" customHeight="1" x14ac:dyDescent="0.2">
      <c r="D809" s="14"/>
      <c r="E809" s="14"/>
    </row>
    <row r="810" spans="4:5" ht="13.5" customHeight="1" x14ac:dyDescent="0.2">
      <c r="D810" s="14"/>
      <c r="E810" s="14"/>
    </row>
    <row r="811" spans="4:5" ht="13.5" customHeight="1" x14ac:dyDescent="0.2">
      <c r="D811" s="14"/>
      <c r="E811" s="14"/>
    </row>
    <row r="812" spans="4:5" ht="13.5" customHeight="1" x14ac:dyDescent="0.2">
      <c r="D812" s="14"/>
      <c r="E812" s="14"/>
    </row>
    <row r="813" spans="4:5" ht="13.5" customHeight="1" x14ac:dyDescent="0.2">
      <c r="D813" s="14"/>
      <c r="E813" s="14"/>
    </row>
    <row r="814" spans="4:5" ht="13.5" customHeight="1" x14ac:dyDescent="0.2">
      <c r="D814" s="14"/>
      <c r="E814" s="14"/>
    </row>
    <row r="815" spans="4:5" ht="13.5" customHeight="1" x14ac:dyDescent="0.2">
      <c r="D815" s="14"/>
      <c r="E815" s="14"/>
    </row>
    <row r="816" spans="4:5" ht="13.5" customHeight="1" x14ac:dyDescent="0.2">
      <c r="D816" s="14"/>
      <c r="E816" s="14"/>
    </row>
    <row r="817" spans="4:5" ht="13.5" customHeight="1" x14ac:dyDescent="0.2">
      <c r="D817" s="14"/>
      <c r="E817" s="14"/>
    </row>
    <row r="818" spans="4:5" ht="13.5" customHeight="1" x14ac:dyDescent="0.2">
      <c r="D818" s="14"/>
      <c r="E818" s="14"/>
    </row>
    <row r="819" spans="4:5" ht="13.5" customHeight="1" x14ac:dyDescent="0.2">
      <c r="D819" s="14"/>
      <c r="E819" s="14"/>
    </row>
    <row r="820" spans="4:5" ht="13.5" customHeight="1" x14ac:dyDescent="0.2">
      <c r="D820" s="14"/>
      <c r="E820" s="14"/>
    </row>
    <row r="821" spans="4:5" ht="13.5" customHeight="1" x14ac:dyDescent="0.2">
      <c r="D821" s="14"/>
      <c r="E821" s="14"/>
    </row>
    <row r="822" spans="4:5" ht="13.5" customHeight="1" x14ac:dyDescent="0.2">
      <c r="D822" s="14"/>
      <c r="E822" s="14"/>
    </row>
    <row r="823" spans="4:5" ht="13.5" customHeight="1" x14ac:dyDescent="0.2">
      <c r="D823" s="14"/>
      <c r="E823" s="14"/>
    </row>
    <row r="824" spans="4:5" ht="13.5" customHeight="1" x14ac:dyDescent="0.2">
      <c r="D824" s="14"/>
      <c r="E824" s="14"/>
    </row>
    <row r="825" spans="4:5" ht="13.5" customHeight="1" x14ac:dyDescent="0.2">
      <c r="D825" s="14"/>
      <c r="E825" s="14"/>
    </row>
    <row r="826" spans="4:5" ht="13.5" customHeight="1" x14ac:dyDescent="0.2">
      <c r="D826" s="14"/>
      <c r="E826" s="14"/>
    </row>
    <row r="827" spans="4:5" ht="13.5" customHeight="1" x14ac:dyDescent="0.2">
      <c r="D827" s="14"/>
      <c r="E827" s="14"/>
    </row>
    <row r="828" spans="4:5" ht="13.5" customHeight="1" x14ac:dyDescent="0.2">
      <c r="D828" s="14"/>
      <c r="E828" s="14"/>
    </row>
    <row r="829" spans="4:5" ht="13.5" customHeight="1" x14ac:dyDescent="0.2">
      <c r="D829" s="14"/>
      <c r="E829" s="14"/>
    </row>
    <row r="830" spans="4:5" ht="13.5" customHeight="1" x14ac:dyDescent="0.2">
      <c r="D830" s="14"/>
      <c r="E830" s="14"/>
    </row>
    <row r="831" spans="4:5" ht="13.5" customHeight="1" x14ac:dyDescent="0.2">
      <c r="D831" s="14"/>
      <c r="E831" s="14"/>
    </row>
    <row r="832" spans="4:5" ht="13.5" customHeight="1" x14ac:dyDescent="0.2">
      <c r="D832" s="14"/>
      <c r="E832" s="14"/>
    </row>
    <row r="833" spans="4:5" ht="13.5" customHeight="1" x14ac:dyDescent="0.2">
      <c r="D833" s="14"/>
      <c r="E833" s="14"/>
    </row>
    <row r="834" spans="4:5" ht="13.5" customHeight="1" x14ac:dyDescent="0.2">
      <c r="D834" s="14"/>
      <c r="E834" s="14"/>
    </row>
    <row r="835" spans="4:5" ht="13.5" customHeight="1" x14ac:dyDescent="0.2">
      <c r="D835" s="14"/>
      <c r="E835" s="14"/>
    </row>
    <row r="836" spans="4:5" ht="13.5" customHeight="1" x14ac:dyDescent="0.2">
      <c r="D836" s="14"/>
      <c r="E836" s="14"/>
    </row>
    <row r="837" spans="4:5" ht="13.5" customHeight="1" x14ac:dyDescent="0.2">
      <c r="D837" s="14"/>
      <c r="E837" s="14"/>
    </row>
    <row r="838" spans="4:5" ht="13.5" customHeight="1" x14ac:dyDescent="0.2">
      <c r="D838" s="14"/>
      <c r="E838" s="14"/>
    </row>
    <row r="839" spans="4:5" ht="13.5" customHeight="1" x14ac:dyDescent="0.2">
      <c r="D839" s="14"/>
      <c r="E839" s="14"/>
    </row>
    <row r="840" spans="4:5" ht="13.5" customHeight="1" x14ac:dyDescent="0.2">
      <c r="D840" s="14"/>
      <c r="E840" s="14"/>
    </row>
    <row r="841" spans="4:5" ht="13.5" customHeight="1" x14ac:dyDescent="0.2">
      <c r="D841" s="14"/>
      <c r="E841" s="14"/>
    </row>
    <row r="842" spans="4:5" ht="13.5" customHeight="1" x14ac:dyDescent="0.2">
      <c r="D842" s="14"/>
      <c r="E842" s="14"/>
    </row>
    <row r="843" spans="4:5" ht="13.5" customHeight="1" x14ac:dyDescent="0.2">
      <c r="D843" s="14"/>
      <c r="E843" s="14"/>
    </row>
    <row r="844" spans="4:5" ht="13.5" customHeight="1" x14ac:dyDescent="0.2">
      <c r="D844" s="14"/>
      <c r="E844" s="14"/>
    </row>
    <row r="845" spans="4:5" ht="13.5" customHeight="1" x14ac:dyDescent="0.2">
      <c r="D845" s="14"/>
      <c r="E845" s="14"/>
    </row>
    <row r="846" spans="4:5" ht="13.5" customHeight="1" x14ac:dyDescent="0.2">
      <c r="D846" s="14"/>
      <c r="E846" s="14"/>
    </row>
    <row r="847" spans="4:5" ht="13.5" customHeight="1" x14ac:dyDescent="0.2">
      <c r="D847" s="14"/>
      <c r="E847" s="14"/>
    </row>
    <row r="848" spans="4:5" ht="13.5" customHeight="1" x14ac:dyDescent="0.2">
      <c r="D848" s="14"/>
      <c r="E848" s="14"/>
    </row>
    <row r="849" spans="4:5" ht="13.5" customHeight="1" x14ac:dyDescent="0.2">
      <c r="D849" s="14"/>
      <c r="E849" s="14"/>
    </row>
    <row r="850" spans="4:5" ht="13.5" customHeight="1" x14ac:dyDescent="0.2">
      <c r="D850" s="14"/>
      <c r="E850" s="14"/>
    </row>
    <row r="851" spans="4:5" ht="13.5" customHeight="1" x14ac:dyDescent="0.2">
      <c r="D851" s="14"/>
      <c r="E851" s="14"/>
    </row>
    <row r="852" spans="4:5" ht="13.5" customHeight="1" x14ac:dyDescent="0.2">
      <c r="D852" s="14"/>
      <c r="E852" s="14"/>
    </row>
    <row r="853" spans="4:5" ht="13.5" customHeight="1" x14ac:dyDescent="0.2">
      <c r="D853" s="14"/>
      <c r="E853" s="14"/>
    </row>
    <row r="854" spans="4:5" ht="13.5" customHeight="1" x14ac:dyDescent="0.2">
      <c r="D854" s="14"/>
      <c r="E854" s="14"/>
    </row>
    <row r="855" spans="4:5" ht="13.5" customHeight="1" x14ac:dyDescent="0.2">
      <c r="D855" s="14"/>
      <c r="E855" s="14"/>
    </row>
    <row r="856" spans="4:5" ht="13.5" customHeight="1" x14ac:dyDescent="0.2">
      <c r="D856" s="14"/>
      <c r="E856" s="14"/>
    </row>
    <row r="857" spans="4:5" ht="13.5" customHeight="1" x14ac:dyDescent="0.2">
      <c r="D857" s="14"/>
      <c r="E857" s="14"/>
    </row>
    <row r="858" spans="4:5" ht="13.5" customHeight="1" x14ac:dyDescent="0.2">
      <c r="D858" s="14"/>
      <c r="E858" s="14"/>
    </row>
    <row r="859" spans="4:5" ht="13.5" customHeight="1" x14ac:dyDescent="0.2">
      <c r="D859" s="14"/>
      <c r="E859" s="14"/>
    </row>
    <row r="860" spans="4:5" ht="13.5" customHeight="1" x14ac:dyDescent="0.2">
      <c r="D860" s="14"/>
      <c r="E860" s="14"/>
    </row>
    <row r="861" spans="4:5" ht="13.5" customHeight="1" x14ac:dyDescent="0.2">
      <c r="D861" s="14"/>
      <c r="E861" s="14"/>
    </row>
    <row r="862" spans="4:5" ht="13.5" customHeight="1" x14ac:dyDescent="0.2">
      <c r="D862" s="14"/>
      <c r="E862" s="14"/>
    </row>
    <row r="863" spans="4:5" ht="13.5" customHeight="1" x14ac:dyDescent="0.2">
      <c r="D863" s="14"/>
      <c r="E863" s="14"/>
    </row>
    <row r="864" spans="4:5" ht="13.5" customHeight="1" x14ac:dyDescent="0.2">
      <c r="D864" s="14"/>
      <c r="E864" s="14"/>
    </row>
    <row r="865" spans="4:5" ht="13.5" customHeight="1" x14ac:dyDescent="0.2">
      <c r="D865" s="14"/>
      <c r="E865" s="14"/>
    </row>
    <row r="866" spans="4:5" ht="13.5" customHeight="1" x14ac:dyDescent="0.2">
      <c r="D866" s="14"/>
      <c r="E866" s="14"/>
    </row>
    <row r="867" spans="4:5" ht="13.5" customHeight="1" x14ac:dyDescent="0.2">
      <c r="D867" s="14"/>
      <c r="E867" s="14"/>
    </row>
    <row r="868" spans="4:5" ht="13.5" customHeight="1" x14ac:dyDescent="0.2">
      <c r="D868" s="14"/>
      <c r="E868" s="14"/>
    </row>
    <row r="869" spans="4:5" ht="13.5" customHeight="1" x14ac:dyDescent="0.2">
      <c r="D869" s="14"/>
      <c r="E869" s="14"/>
    </row>
    <row r="870" spans="4:5" ht="13.5" customHeight="1" x14ac:dyDescent="0.2">
      <c r="D870" s="14"/>
      <c r="E870" s="14"/>
    </row>
    <row r="871" spans="4:5" ht="13.5" customHeight="1" x14ac:dyDescent="0.2">
      <c r="D871" s="14"/>
      <c r="E871" s="14"/>
    </row>
    <row r="872" spans="4:5" ht="13.5" customHeight="1" x14ac:dyDescent="0.2">
      <c r="D872" s="14"/>
      <c r="E872" s="14"/>
    </row>
    <row r="873" spans="4:5" ht="13.5" customHeight="1" x14ac:dyDescent="0.2">
      <c r="D873" s="14"/>
      <c r="E873" s="14"/>
    </row>
    <row r="874" spans="4:5" ht="13.5" customHeight="1" x14ac:dyDescent="0.2">
      <c r="D874" s="14"/>
      <c r="E874" s="14"/>
    </row>
    <row r="875" spans="4:5" ht="13.5" customHeight="1" x14ac:dyDescent="0.2">
      <c r="D875" s="14"/>
      <c r="E875" s="14"/>
    </row>
    <row r="876" spans="4:5" ht="13.5" customHeight="1" x14ac:dyDescent="0.2">
      <c r="D876" s="14"/>
      <c r="E876" s="14"/>
    </row>
    <row r="877" spans="4:5" ht="13.5" customHeight="1" x14ac:dyDescent="0.2">
      <c r="D877" s="14"/>
      <c r="E877" s="14"/>
    </row>
    <row r="878" spans="4:5" ht="13.5" customHeight="1" x14ac:dyDescent="0.2">
      <c r="D878" s="14"/>
      <c r="E878" s="14"/>
    </row>
    <row r="879" spans="4:5" ht="13.5" customHeight="1" x14ac:dyDescent="0.2">
      <c r="D879" s="14"/>
      <c r="E879" s="14"/>
    </row>
    <row r="880" spans="4:5" ht="13.5" customHeight="1" x14ac:dyDescent="0.2">
      <c r="D880" s="14"/>
      <c r="E880" s="14"/>
    </row>
    <row r="881" spans="4:5" ht="13.5" customHeight="1" x14ac:dyDescent="0.2">
      <c r="D881" s="14"/>
      <c r="E881" s="14"/>
    </row>
    <row r="882" spans="4:5" ht="13.5" customHeight="1" x14ac:dyDescent="0.2">
      <c r="D882" s="14"/>
      <c r="E882" s="14"/>
    </row>
    <row r="883" spans="4:5" ht="13.5" customHeight="1" x14ac:dyDescent="0.2">
      <c r="D883" s="14"/>
      <c r="E883" s="14"/>
    </row>
    <row r="884" spans="4:5" ht="13.5" customHeight="1" x14ac:dyDescent="0.2">
      <c r="D884" s="14"/>
      <c r="E884" s="14"/>
    </row>
    <row r="885" spans="4:5" ht="13.5" customHeight="1" x14ac:dyDescent="0.2">
      <c r="D885" s="14"/>
      <c r="E885" s="14"/>
    </row>
    <row r="886" spans="4:5" ht="13.5" customHeight="1" x14ac:dyDescent="0.2">
      <c r="D886" s="14"/>
      <c r="E886" s="14"/>
    </row>
    <row r="887" spans="4:5" ht="13.5" customHeight="1" x14ac:dyDescent="0.2">
      <c r="D887" s="14"/>
      <c r="E887" s="14"/>
    </row>
    <row r="888" spans="4:5" ht="13.5" customHeight="1" x14ac:dyDescent="0.2">
      <c r="D888" s="14"/>
      <c r="E888" s="14"/>
    </row>
    <row r="889" spans="4:5" ht="13.5" customHeight="1" x14ac:dyDescent="0.2">
      <c r="D889" s="14"/>
      <c r="E889" s="14"/>
    </row>
    <row r="890" spans="4:5" ht="13.5" customHeight="1" x14ac:dyDescent="0.2">
      <c r="D890" s="14"/>
      <c r="E890" s="14"/>
    </row>
    <row r="891" spans="4:5" ht="13.5" customHeight="1" x14ac:dyDescent="0.2">
      <c r="D891" s="14"/>
      <c r="E891" s="14"/>
    </row>
    <row r="892" spans="4:5" ht="13.5" customHeight="1" x14ac:dyDescent="0.2">
      <c r="D892" s="14"/>
      <c r="E892" s="14"/>
    </row>
    <row r="893" spans="4:5" ht="13.5" customHeight="1" x14ac:dyDescent="0.2">
      <c r="D893" s="14"/>
      <c r="E893" s="14"/>
    </row>
    <row r="894" spans="4:5" ht="13.5" customHeight="1" x14ac:dyDescent="0.2">
      <c r="D894" s="14"/>
      <c r="E894" s="14"/>
    </row>
    <row r="895" spans="4:5" ht="13.5" customHeight="1" x14ac:dyDescent="0.2">
      <c r="D895" s="14"/>
      <c r="E895" s="14"/>
    </row>
    <row r="896" spans="4:5" ht="13.5" customHeight="1" x14ac:dyDescent="0.2">
      <c r="D896" s="14"/>
      <c r="E896" s="14"/>
    </row>
    <row r="897" spans="4:5" ht="13.5" customHeight="1" x14ac:dyDescent="0.2">
      <c r="D897" s="14"/>
      <c r="E897" s="14"/>
    </row>
    <row r="898" spans="4:5" ht="13.5" customHeight="1" x14ac:dyDescent="0.2">
      <c r="D898" s="14"/>
      <c r="E898" s="14"/>
    </row>
    <row r="899" spans="4:5" ht="13.5" customHeight="1" x14ac:dyDescent="0.2">
      <c r="D899" s="14"/>
      <c r="E899" s="14"/>
    </row>
    <row r="900" spans="4:5" ht="13.5" customHeight="1" x14ac:dyDescent="0.2">
      <c r="D900" s="14"/>
      <c r="E900" s="14"/>
    </row>
    <row r="901" spans="4:5" ht="13.5" customHeight="1" x14ac:dyDescent="0.2">
      <c r="D901" s="14"/>
      <c r="E901" s="14"/>
    </row>
    <row r="902" spans="4:5" ht="13.5" customHeight="1" x14ac:dyDescent="0.2">
      <c r="D902" s="14"/>
      <c r="E902" s="14"/>
    </row>
    <row r="903" spans="4:5" ht="13.5" customHeight="1" x14ac:dyDescent="0.2">
      <c r="D903" s="14"/>
      <c r="E903" s="14"/>
    </row>
    <row r="904" spans="4:5" ht="13.5" customHeight="1" x14ac:dyDescent="0.2">
      <c r="D904" s="14"/>
      <c r="E904" s="14"/>
    </row>
    <row r="905" spans="4:5" ht="13.5" customHeight="1" x14ac:dyDescent="0.2">
      <c r="D905" s="14"/>
      <c r="E905" s="14"/>
    </row>
    <row r="906" spans="4:5" ht="13.5" customHeight="1" x14ac:dyDescent="0.2">
      <c r="D906" s="14"/>
      <c r="E906" s="14"/>
    </row>
    <row r="907" spans="4:5" ht="13.5" customHeight="1" x14ac:dyDescent="0.2">
      <c r="D907" s="14"/>
      <c r="E907" s="14"/>
    </row>
    <row r="908" spans="4:5" ht="13.5" customHeight="1" x14ac:dyDescent="0.2">
      <c r="D908" s="14"/>
      <c r="E908" s="14"/>
    </row>
    <row r="909" spans="4:5" ht="13.5" customHeight="1" x14ac:dyDescent="0.2">
      <c r="D909" s="14"/>
      <c r="E909" s="14"/>
    </row>
    <row r="910" spans="4:5" ht="13.5" customHeight="1" x14ac:dyDescent="0.2">
      <c r="D910" s="14"/>
      <c r="E910" s="14"/>
    </row>
    <row r="911" spans="4:5" ht="13.5" customHeight="1" x14ac:dyDescent="0.2">
      <c r="D911" s="14"/>
      <c r="E911" s="14"/>
    </row>
    <row r="912" spans="4:5" ht="13.5" customHeight="1" x14ac:dyDescent="0.2">
      <c r="D912" s="14"/>
      <c r="E912" s="14"/>
    </row>
    <row r="913" spans="4:5" ht="13.5" customHeight="1" x14ac:dyDescent="0.2">
      <c r="D913" s="14"/>
      <c r="E913" s="14"/>
    </row>
    <row r="914" spans="4:5" ht="13.5" customHeight="1" x14ac:dyDescent="0.2">
      <c r="D914" s="14"/>
      <c r="E914" s="14"/>
    </row>
    <row r="915" spans="4:5" ht="13.5" customHeight="1" x14ac:dyDescent="0.2">
      <c r="D915" s="14"/>
      <c r="E915" s="14"/>
    </row>
    <row r="916" spans="4:5" ht="13.5" customHeight="1" x14ac:dyDescent="0.2">
      <c r="D916" s="14"/>
      <c r="E916" s="14"/>
    </row>
    <row r="917" spans="4:5" ht="13.5" customHeight="1" x14ac:dyDescent="0.2">
      <c r="D917" s="14"/>
      <c r="E917" s="14"/>
    </row>
    <row r="918" spans="4:5" ht="13.5" customHeight="1" x14ac:dyDescent="0.2">
      <c r="D918" s="14"/>
      <c r="E918" s="14"/>
    </row>
    <row r="919" spans="4:5" ht="13.5" customHeight="1" x14ac:dyDescent="0.2">
      <c r="D919" s="14"/>
      <c r="E919" s="14"/>
    </row>
    <row r="920" spans="4:5" ht="13.5" customHeight="1" x14ac:dyDescent="0.2">
      <c r="D920" s="14"/>
      <c r="E920" s="14"/>
    </row>
    <row r="921" spans="4:5" ht="13.5" customHeight="1" x14ac:dyDescent="0.2">
      <c r="D921" s="14"/>
      <c r="E921" s="14"/>
    </row>
    <row r="922" spans="4:5" ht="13.5" customHeight="1" x14ac:dyDescent="0.2">
      <c r="D922" s="14"/>
      <c r="E922" s="14"/>
    </row>
    <row r="923" spans="4:5" ht="13.5" customHeight="1" x14ac:dyDescent="0.2">
      <c r="D923" s="14"/>
      <c r="E923" s="14"/>
    </row>
    <row r="924" spans="4:5" ht="13.5" customHeight="1" x14ac:dyDescent="0.2">
      <c r="D924" s="14"/>
      <c r="E924" s="14"/>
    </row>
    <row r="925" spans="4:5" ht="13.5" customHeight="1" x14ac:dyDescent="0.2">
      <c r="D925" s="14"/>
      <c r="E925" s="14"/>
    </row>
    <row r="926" spans="4:5" ht="13.5" customHeight="1" x14ac:dyDescent="0.2">
      <c r="D926" s="14"/>
      <c r="E926" s="14"/>
    </row>
    <row r="927" spans="4:5" ht="13.5" customHeight="1" x14ac:dyDescent="0.2">
      <c r="D927" s="14"/>
      <c r="E927" s="14"/>
    </row>
    <row r="928" spans="4:5" ht="13.5" customHeight="1" x14ac:dyDescent="0.2">
      <c r="D928" s="14"/>
      <c r="E928" s="14"/>
    </row>
    <row r="929" spans="4:5" ht="13.5" customHeight="1" x14ac:dyDescent="0.2">
      <c r="D929" s="14"/>
      <c r="E929" s="14"/>
    </row>
    <row r="930" spans="4:5" ht="13.5" customHeight="1" x14ac:dyDescent="0.2">
      <c r="D930" s="14"/>
      <c r="E930" s="14"/>
    </row>
    <row r="931" spans="4:5" ht="13.5" customHeight="1" x14ac:dyDescent="0.2">
      <c r="D931" s="14"/>
      <c r="E931" s="14"/>
    </row>
    <row r="932" spans="4:5" ht="13.5" customHeight="1" x14ac:dyDescent="0.2">
      <c r="D932" s="14"/>
      <c r="E932" s="14"/>
    </row>
    <row r="933" spans="4:5" ht="13.5" customHeight="1" x14ac:dyDescent="0.2">
      <c r="D933" s="14"/>
      <c r="E933" s="14"/>
    </row>
    <row r="934" spans="4:5" ht="13.5" customHeight="1" x14ac:dyDescent="0.2">
      <c r="D934" s="14"/>
      <c r="E934" s="14"/>
    </row>
    <row r="935" spans="4:5" ht="13.5" customHeight="1" x14ac:dyDescent="0.2">
      <c r="D935" s="14"/>
      <c r="E935" s="14"/>
    </row>
    <row r="936" spans="4:5" ht="13.5" customHeight="1" x14ac:dyDescent="0.2">
      <c r="D936" s="14"/>
      <c r="E936" s="14"/>
    </row>
    <row r="937" spans="4:5" ht="13.5" customHeight="1" x14ac:dyDescent="0.2">
      <c r="D937" s="14"/>
      <c r="E937" s="14"/>
    </row>
    <row r="938" spans="4:5" ht="13.5" customHeight="1" x14ac:dyDescent="0.2">
      <c r="D938" s="14"/>
      <c r="E938" s="14"/>
    </row>
    <row r="939" spans="4:5" ht="13.5" customHeight="1" x14ac:dyDescent="0.2">
      <c r="D939" s="14"/>
      <c r="E939" s="14"/>
    </row>
    <row r="940" spans="4:5" ht="13.5" customHeight="1" x14ac:dyDescent="0.2">
      <c r="D940" s="14"/>
      <c r="E940" s="14"/>
    </row>
    <row r="941" spans="4:5" ht="13.5" customHeight="1" x14ac:dyDescent="0.2">
      <c r="D941" s="14"/>
      <c r="E941" s="14"/>
    </row>
    <row r="942" spans="4:5" ht="13.5" customHeight="1" x14ac:dyDescent="0.2">
      <c r="D942" s="14"/>
      <c r="E942" s="14"/>
    </row>
    <row r="943" spans="4:5" ht="13.5" customHeight="1" x14ac:dyDescent="0.2">
      <c r="D943" s="14"/>
      <c r="E943" s="14"/>
    </row>
    <row r="944" spans="4:5" ht="13.5" customHeight="1" x14ac:dyDescent="0.2">
      <c r="D944" s="14"/>
      <c r="E944" s="14"/>
    </row>
    <row r="945" spans="4:5" ht="13.5" customHeight="1" x14ac:dyDescent="0.2">
      <c r="D945" s="14"/>
      <c r="E945" s="14"/>
    </row>
    <row r="946" spans="4:5" ht="13.5" customHeight="1" x14ac:dyDescent="0.2">
      <c r="D946" s="14"/>
      <c r="E946" s="14"/>
    </row>
    <row r="947" spans="4:5" ht="13.5" customHeight="1" x14ac:dyDescent="0.2">
      <c r="D947" s="14"/>
      <c r="E947" s="14"/>
    </row>
    <row r="948" spans="4:5" ht="13.5" customHeight="1" x14ac:dyDescent="0.2">
      <c r="D948" s="14"/>
      <c r="E948" s="14"/>
    </row>
    <row r="949" spans="4:5" ht="13.5" customHeight="1" x14ac:dyDescent="0.2">
      <c r="D949" s="14"/>
      <c r="E949" s="14"/>
    </row>
    <row r="950" spans="4:5" ht="13.5" customHeight="1" x14ac:dyDescent="0.2">
      <c r="D950" s="14"/>
      <c r="E950" s="14"/>
    </row>
    <row r="951" spans="4:5" ht="13.5" customHeight="1" x14ac:dyDescent="0.2">
      <c r="D951" s="14"/>
      <c r="E951" s="14"/>
    </row>
    <row r="952" spans="4:5" ht="13.5" customHeight="1" x14ac:dyDescent="0.2">
      <c r="D952" s="14"/>
      <c r="E952" s="14"/>
    </row>
    <row r="953" spans="4:5" ht="13.5" customHeight="1" x14ac:dyDescent="0.2">
      <c r="D953" s="14"/>
      <c r="E953" s="14"/>
    </row>
    <row r="954" spans="4:5" ht="13.5" customHeight="1" x14ac:dyDescent="0.2">
      <c r="D954" s="14"/>
      <c r="E954" s="14"/>
    </row>
    <row r="955" spans="4:5" ht="13.5" customHeight="1" x14ac:dyDescent="0.2">
      <c r="D955" s="14"/>
      <c r="E955" s="14"/>
    </row>
    <row r="956" spans="4:5" ht="13.5" customHeight="1" x14ac:dyDescent="0.2">
      <c r="D956" s="14"/>
      <c r="E956" s="14"/>
    </row>
    <row r="957" spans="4:5" ht="13.5" customHeight="1" x14ac:dyDescent="0.2">
      <c r="D957" s="14"/>
      <c r="E957" s="14"/>
    </row>
    <row r="958" spans="4:5" ht="13.5" customHeight="1" x14ac:dyDescent="0.2">
      <c r="D958" s="14"/>
      <c r="E958" s="14"/>
    </row>
    <row r="959" spans="4:5" ht="13.5" customHeight="1" x14ac:dyDescent="0.2">
      <c r="D959" s="14"/>
      <c r="E959" s="14"/>
    </row>
    <row r="960" spans="4:5" ht="13.5" customHeight="1" x14ac:dyDescent="0.2">
      <c r="D960" s="14"/>
      <c r="E960" s="14"/>
    </row>
    <row r="961" spans="4:5" ht="13.5" customHeight="1" x14ac:dyDescent="0.2">
      <c r="D961" s="14"/>
      <c r="E961" s="14"/>
    </row>
    <row r="962" spans="4:5" ht="13.5" customHeight="1" x14ac:dyDescent="0.2">
      <c r="D962" s="14"/>
      <c r="E962" s="14"/>
    </row>
    <row r="963" spans="4:5" ht="13.5" customHeight="1" x14ac:dyDescent="0.2">
      <c r="D963" s="14"/>
      <c r="E963" s="14"/>
    </row>
    <row r="964" spans="4:5" ht="13.5" customHeight="1" x14ac:dyDescent="0.2">
      <c r="D964" s="14"/>
      <c r="E964" s="14"/>
    </row>
    <row r="965" spans="4:5" ht="13.5" customHeight="1" x14ac:dyDescent="0.2">
      <c r="D965" s="14"/>
      <c r="E965" s="14"/>
    </row>
    <row r="966" spans="4:5" ht="13.5" customHeight="1" x14ac:dyDescent="0.2">
      <c r="D966" s="14"/>
      <c r="E966" s="14"/>
    </row>
    <row r="967" spans="4:5" ht="13.5" customHeight="1" x14ac:dyDescent="0.2">
      <c r="D967" s="14"/>
      <c r="E967" s="14"/>
    </row>
    <row r="968" spans="4:5" ht="13.5" customHeight="1" x14ac:dyDescent="0.2">
      <c r="D968" s="14"/>
      <c r="E968" s="14"/>
    </row>
    <row r="969" spans="4:5" ht="13.5" customHeight="1" x14ac:dyDescent="0.2">
      <c r="D969" s="14"/>
      <c r="E969" s="14"/>
    </row>
    <row r="970" spans="4:5" ht="13.5" customHeight="1" x14ac:dyDescent="0.2">
      <c r="D970" s="14"/>
      <c r="E970" s="14"/>
    </row>
    <row r="971" spans="4:5" ht="13.5" customHeight="1" x14ac:dyDescent="0.2">
      <c r="D971" s="14"/>
      <c r="E971" s="14"/>
    </row>
    <row r="972" spans="4:5" ht="13.5" customHeight="1" x14ac:dyDescent="0.2">
      <c r="D972" s="14"/>
      <c r="E972" s="14"/>
    </row>
    <row r="973" spans="4:5" ht="13.5" customHeight="1" x14ac:dyDescent="0.2">
      <c r="D973" s="14"/>
      <c r="E973" s="14"/>
    </row>
    <row r="974" spans="4:5" ht="13.5" customHeight="1" x14ac:dyDescent="0.2">
      <c r="D974" s="14"/>
      <c r="E974" s="14"/>
    </row>
    <row r="975" spans="4:5" ht="13.5" customHeight="1" x14ac:dyDescent="0.2">
      <c r="D975" s="14"/>
      <c r="E975" s="14"/>
    </row>
    <row r="976" spans="4:5" ht="13.5" customHeight="1" x14ac:dyDescent="0.2">
      <c r="D976" s="14"/>
      <c r="E976" s="14"/>
    </row>
    <row r="977" spans="4:5" ht="13.5" customHeight="1" x14ac:dyDescent="0.2">
      <c r="D977" s="14"/>
      <c r="E977" s="14"/>
    </row>
    <row r="978" spans="4:5" ht="13.5" customHeight="1" x14ac:dyDescent="0.2">
      <c r="D978" s="14"/>
      <c r="E978" s="14"/>
    </row>
    <row r="979" spans="4:5" ht="13.5" customHeight="1" x14ac:dyDescent="0.2">
      <c r="D979" s="14"/>
      <c r="E979" s="14"/>
    </row>
    <row r="980" spans="4:5" ht="13.5" customHeight="1" x14ac:dyDescent="0.2">
      <c r="D980" s="14"/>
      <c r="E980" s="14"/>
    </row>
    <row r="981" spans="4:5" ht="13.5" customHeight="1" x14ac:dyDescent="0.2">
      <c r="D981" s="14"/>
      <c r="E981" s="14"/>
    </row>
    <row r="982" spans="4:5" ht="13.5" customHeight="1" x14ac:dyDescent="0.2">
      <c r="D982" s="14"/>
      <c r="E982" s="14"/>
    </row>
    <row r="983" spans="4:5" ht="13.5" customHeight="1" x14ac:dyDescent="0.2">
      <c r="D983" s="14"/>
      <c r="E983" s="14"/>
    </row>
    <row r="984" spans="4:5" ht="13.5" customHeight="1" x14ac:dyDescent="0.2">
      <c r="D984" s="14"/>
      <c r="E984" s="14"/>
    </row>
    <row r="985" spans="4:5" ht="13.5" customHeight="1" x14ac:dyDescent="0.2">
      <c r="D985" s="14"/>
      <c r="E985" s="14"/>
    </row>
    <row r="986" spans="4:5" ht="13.5" customHeight="1" x14ac:dyDescent="0.2">
      <c r="D986" s="14"/>
      <c r="E986" s="14"/>
    </row>
    <row r="987" spans="4:5" ht="13.5" customHeight="1" x14ac:dyDescent="0.2">
      <c r="D987" s="14"/>
      <c r="E987" s="14"/>
    </row>
    <row r="988" spans="4:5" ht="13.5" customHeight="1" x14ac:dyDescent="0.2">
      <c r="D988" s="14"/>
      <c r="E988" s="14"/>
    </row>
    <row r="989" spans="4:5" ht="13.5" customHeight="1" x14ac:dyDescent="0.2">
      <c r="D989" s="14"/>
      <c r="E989" s="14"/>
    </row>
    <row r="990" spans="4:5" ht="13.5" customHeight="1" x14ac:dyDescent="0.2">
      <c r="D990" s="14"/>
      <c r="E990" s="14"/>
    </row>
    <row r="991" spans="4:5" ht="13.5" customHeight="1" x14ac:dyDescent="0.2">
      <c r="D991" s="14"/>
      <c r="E991" s="14"/>
    </row>
    <row r="992" spans="4:5" ht="13.5" customHeight="1" x14ac:dyDescent="0.2">
      <c r="D992" s="14"/>
      <c r="E992" s="14"/>
    </row>
    <row r="993" spans="4:5" ht="13.5" customHeight="1" x14ac:dyDescent="0.2">
      <c r="D993" s="14"/>
      <c r="E993" s="14"/>
    </row>
    <row r="994" spans="4:5" ht="13.5" customHeight="1" x14ac:dyDescent="0.2">
      <c r="D994" s="14"/>
      <c r="E994" s="14"/>
    </row>
    <row r="995" spans="4:5" ht="13.5" customHeight="1" x14ac:dyDescent="0.2">
      <c r="D995" s="14"/>
      <c r="E995" s="14"/>
    </row>
    <row r="996" spans="4:5" ht="13.5" customHeight="1" x14ac:dyDescent="0.2">
      <c r="D996" s="14"/>
      <c r="E996" s="14"/>
    </row>
    <row r="997" spans="4:5" ht="13.5" customHeight="1" x14ac:dyDescent="0.2">
      <c r="D997" s="14"/>
      <c r="E997" s="14"/>
    </row>
    <row r="998" spans="4:5" ht="13.5" customHeight="1" x14ac:dyDescent="0.2">
      <c r="D998" s="14"/>
      <c r="E998" s="14"/>
    </row>
    <row r="999" spans="4:5" ht="13.5" customHeight="1" x14ac:dyDescent="0.2">
      <c r="D999" s="14"/>
      <c r="E999" s="14"/>
    </row>
    <row r="1000" spans="4:5" ht="13.5" customHeight="1" x14ac:dyDescent="0.2">
      <c r="D1000" s="14"/>
      <c r="E1000" s="14"/>
    </row>
  </sheetData>
  <autoFilter ref="A1:E80" xr:uid="{00000000-0001-0000-0200-000000000000}"/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Aida Squadrito</cp:lastModifiedBy>
  <dcterms:created xsi:type="dcterms:W3CDTF">2005-04-12T12:35:30Z</dcterms:created>
  <dcterms:modified xsi:type="dcterms:W3CDTF">2024-12-13T17:23:15Z</dcterms:modified>
</cp:coreProperties>
</file>